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13_ncr:1_{1B245D7A-ADCB-423D-989A-7390DE84DD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11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BD19" i="1" l="1"/>
  <c r="BD23" i="1"/>
  <c r="BD15" i="1"/>
  <c r="BD22" i="1"/>
  <c r="BD18" i="1"/>
  <c r="BD14" i="1"/>
  <c r="BD21" i="1"/>
  <c r="BD17" i="1"/>
  <c r="BD13" i="1"/>
  <c r="BD20" i="1"/>
  <c r="BD16" i="1"/>
  <c r="BD12" i="1"/>
  <c r="BD11" i="1"/>
</calcChain>
</file>

<file path=xl/sharedStrings.xml><?xml version="1.0" encoding="utf-8"?>
<sst xmlns="http://schemas.openxmlformats.org/spreadsheetml/2006/main" count="224" uniqueCount="138">
  <si>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</si>
  <si>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</si>
  <si>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</si>
  <si>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</si>
  <si>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</si>
  <si>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</si>
  <si>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</si>
  <si>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</si>
  <si>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</si>
  <si>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</si>
  <si>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</si>
  <si>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</si>
  <si>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</si>
  <si>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</si>
  <si>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</si>
  <si>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</si>
  <si>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</si>
  <si>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</si>
  <si>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</si>
  <si>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</si>
  <si>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</si>
  <si>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</si>
  <si>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</si>
  <si>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</si>
  <si>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</si>
  <si>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</si>
  <si>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</si>
  <si>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</si>
  <si>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</si>
  <si>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</si>
  <si>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</si>
  <si>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</si>
  <si>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</si>
  <si>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</si>
  <si>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</si>
  <si>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</si>
  <si>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</si>
  <si>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</si>
  <si>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</si>
  <si>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</si>
  <si>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</si>
  <si>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</si>
  <si>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</si>
  <si>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</si>
  <si>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</si>
  <si>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</si>
  <si>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</si>
  <si>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</si>
  <si>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</si>
  <si>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</si>
  <si>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</si>
  <si>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</si>
  <si>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</si>
  <si>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</si>
  <si>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</si>
  <si>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</si>
  <si>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</si>
  <si>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</si>
  <si>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</si>
  <si>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</si>
  <si>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</si>
  <si>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</si>
  <si>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</si>
  <si>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</si>
  <si>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</si>
  <si>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</si>
  <si>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</si>
  <si>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</si>
  <si>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</si>
  <si>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</si>
  <si>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</si>
  <si>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</si>
  <si>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</si>
  <si>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</si>
  <si>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y sostenible</t>
  </si>
  <si>
    <t>Transporte.</t>
  </si>
  <si>
    <t>2408</t>
  </si>
  <si>
    <t>Prestación de servicios de transporte público de pasajeros (2408).</t>
  </si>
  <si>
    <t>2408047</t>
  </si>
  <si>
    <t>Adquirir 5 buses de baja o cero emisiones contaminantes</t>
  </si>
  <si>
    <t>Buses de baja o cero emisiones contaminantes adquiridos (240804700)</t>
  </si>
  <si>
    <t xml:space="preserve">Número </t>
  </si>
  <si>
    <t>Territorio seguro que progresa</t>
  </si>
  <si>
    <t>2408052</t>
  </si>
  <si>
    <t>Cofinanciar un (1) Sistema de transporte público de pasajeros (SITM, SITP, SETP, SITR)</t>
  </si>
  <si>
    <t>Sistema de transporte público de pasajeros cofinanciado 
 (240805200)</t>
  </si>
  <si>
    <t>2409</t>
  </si>
  <si>
    <t>Seguridad de transporte (2409).</t>
  </si>
  <si>
    <t>2409002</t>
  </si>
  <si>
    <t>Realizar 4 Campañas para fortalecer el uso de transporte público</t>
  </si>
  <si>
    <t>Campañas realizadas (240900200)</t>
  </si>
  <si>
    <t>2408001</t>
  </si>
  <si>
    <t>Promover la movilización de 150.000 pasajeros a través de medios de transporte sostenibles.</t>
  </si>
  <si>
    <t>Pasajeros que se movilizan en medios de transporte sostenibles (240800100)</t>
  </si>
  <si>
    <t>Numero</t>
  </si>
  <si>
    <t xml:space="preserve">Movilizar 80.000 pasajeros con la tarifa diferencial a la población vulnerable (acuerdo 030 de 2022) para el acceso al sistema integrado de transporte público.   </t>
  </si>
  <si>
    <t>2408043</t>
  </si>
  <si>
    <t>Mantener 23 Estaciones del SITM en condiciones físicas y de operación adecuadas</t>
  </si>
  <si>
    <t>Estaciones mantenidas (240804300)</t>
  </si>
  <si>
    <t>Territorio seguro que genera valor</t>
  </si>
  <si>
    <t>Información estadística.</t>
  </si>
  <si>
    <t>0406</t>
  </si>
  <si>
    <t>Generación de la información geográfica del territorio nacional (0406)</t>
  </si>
  <si>
    <t>0406022</t>
  </si>
  <si>
    <t>Elaborar 1 documento de lineamiento técnico para la realización del censo catastral con enfoque multipropósito (0406022).</t>
  </si>
  <si>
    <t>Documentos de lineamientos técnicos elaborados (040602200)</t>
  </si>
  <si>
    <t>Gobierno territorial</t>
  </si>
  <si>
    <t>4599</t>
  </si>
  <si>
    <t>Fortalecimiento a la gestión y dirección de la administración pública territorial (4599)</t>
  </si>
  <si>
    <t>4599002</t>
  </si>
  <si>
    <t>Ejecutar el 100% del programa de saneamiento fiscal y financiero para el fortalecimiento de las finanzas del municipio</t>
  </si>
  <si>
    <t>Programa de sanemiento fiscal y financiero ejecutado (459900200).</t>
  </si>
  <si>
    <t>Porcentaje</t>
  </si>
  <si>
    <t>4599031</t>
  </si>
  <si>
    <t>Asistir técnicamente al municipio de Bucaramanga para  el mejoramiento de la gestión financiera</t>
  </si>
  <si>
    <t>Entidades, organismos y dependencias asistidos técnicamente (459903100). </t>
  </si>
  <si>
    <t>4599018</t>
  </si>
  <si>
    <t>Realizar cuatro (04) documentos de lineamientos técnicos para la actualización de cuatro (04) bases normativas en la Secretaría de Hacienda del municipio de Bucaramanga</t>
  </si>
  <si>
    <t>Documentos de lineamientos técnicos realizados (459901800). </t>
  </si>
  <si>
    <t>4 </t>
  </si>
  <si>
    <t>0406016</t>
  </si>
  <si>
    <t>Actualizar el censo catastral con enfoque multipropósito.</t>
  </si>
  <si>
    <t>Área geográfica actualizada catastralmente con enfoque multipropósito (040601600)</t>
  </si>
  <si>
    <t>3.200Ha</t>
  </si>
  <si>
    <t xml:space="preserve">Hectáreas </t>
  </si>
  <si>
    <t>2408037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</si>
  <si>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</si>
  <si>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Estrategias anti-evasión implementadas (240803700)</t>
  </si>
  <si>
    <t>2408024</t>
  </si>
  <si>
    <t>Realizar estudio de pre-inversión sobre el SITME en Bucaramanga</t>
  </si>
  <si>
    <t>Estudios de pre-inversión realizados (240802400)</t>
  </si>
  <si>
    <t>Acumulativa</t>
  </si>
  <si>
    <t>No Acumulativa</t>
  </si>
  <si>
    <t>3.800 Ha</t>
  </si>
  <si>
    <t>11, 13</t>
  </si>
  <si>
    <t>3, 11, 13</t>
  </si>
  <si>
    <t>Secretaría de Hacienda</t>
  </si>
  <si>
    <t>Reynaldo Jose Dsilva Uribe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</si>
</sst>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-&quot;$&quot;\ * #,##0.00_-;\-&quot;$&quot;\ * #,##0.00_-;_-&quot;$&quot;\ * &quot;-&quot;??_-;_-@_-"/>
    <numFmt numFmtId="165" formatCode="_-&quot;$&quot;* #,##0_-;\-&quot;$&quot;* #,##0_-;_-&quot;$&quot;* &quot;-&quot;_-;_-@_-"/>
    <numFmt numFmtId="167" formatCode="#,##0_ ;\-#,##0\ "/>
    <numFmt numFmtId="168" formatCode="&quot;$&quot;\ #,##0.00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 wrapText="1"/>
    </xf>
    <xf numFmtId="9" fontId="12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8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3" totalsRowShown="0" headerRowDxfId="65" dataDxfId="63" headerRowBorderDxfId="64" tableBorderDxfId="62">
  <autoFilter ref="A10:BJ23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/>
    <tableColumn id="47" xr3:uid="{00000000-0010-0000-0000-00002F000000}" name="SGP Educación 2025" dataDxfId="35"/>
    <tableColumn id="48" xr3:uid="{00000000-0010-0000-0000-000030000000}" name="SGP Salud 2025" dataDxfId="34"/>
    <tableColumn id="36" xr3:uid="{9F9AF3B5-9302-4098-86C2-F3751C61856C}" name="SGP Deporte 2025" dataDxfId="33"/>
    <tableColumn id="35" xr3:uid="{C5C853CA-0E38-42F1-B617-F223698DFB1E}" name="SGP Cultura 2025" dataDxfId="32"/>
    <tableColumn id="13" xr3:uid="{D6B586E6-694C-47D3-A512-D9CFE88B0A7F}" name="SGP Libre inversión 2025" dataDxfId="31"/>
    <tableColumn id="12" xr3:uid="{C6702C45-B7D4-4947-B509-EA37B6998105}" name="SGP Libre destinación 2025" dataDxfId="30"/>
    <tableColumn id="11" xr3:uid="{6017F25B-848D-457C-9FE3-AA60351408C4}" name="SGP Alimentación escolar 2025" dataDxfId="29"/>
    <tableColumn id="10" xr3:uid="{2CC2E560-F685-4D13-A61E-33C712BF2BB1}" name="SGP Municipios río Magdalena 2025" dataDxfId="28"/>
    <tableColumn id="9" xr3:uid="{09919044-DCEC-4B52-92EE-B073D02DC126}" name="SGP APSB 2025" dataDxfId="27"/>
    <tableColumn id="8" xr3:uid="{DB23BA9E-ECC6-40CB-BD89-0D2B86F37CB6}" name="Crédito 2025" dataDxfId="26"/>
    <tableColumn id="7" xr3:uid="{D5A630DF-3B56-46D1-9753-5E0368C63EC6}" name="Transferencias de capital - cofinanciación departamento 2025" dataDxfId="25"/>
    <tableColumn id="6" xr3:uid="{412FCA12-6813-443B-B6C2-123BED9F85F9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53" dataDxfId="20"/>
    <tableColumn id="53" xr3:uid="{00000000-0010-0000-0000-000035000000}" name="SGP Salud 20254" dataDxfId="19"/>
    <tableColumn id="62" xr3:uid="{7C7CEB6E-F374-4CFE-9734-C5F0F9CACDEF}" name="SGP Deporte 20255" dataDxfId="18"/>
    <tableColumn id="61" xr3:uid="{3FADCE38-626D-4D04-8E80-59C4EF4A26E2}" name="SGP Cultura 20256" dataDxfId="17"/>
    <tableColumn id="45" xr3:uid="{6E60DE39-5E5F-42D9-8EA9-092D48DC1C96}" name="SGP Libre inversión 20257" dataDxfId="16"/>
    <tableColumn id="43" xr3:uid="{2BAC0D89-AF4D-42C7-B398-E355E1723AC0}" name="SGP Libre destinación 20258" dataDxfId="15"/>
    <tableColumn id="42" xr3:uid="{26B92485-4124-4A13-AFC5-F2B525B9055F}" name="SGP Alimentación escolar 20259" dataDxfId="14"/>
    <tableColumn id="41" xr3:uid="{DE932401-FD8A-4377-94A4-629C2334F09E}" name="SGP Municipios río Magdalena 202510" dataDxfId="13"/>
    <tableColumn id="40" xr3:uid="{1BEDA122-5557-4D48-AF95-BCC1CDE51394}" name="SGP APSB 202511" dataDxfId="12"/>
    <tableColumn id="39" xr3:uid="{08579477-3F83-4D37-83BA-A19DF09AE01D}" name="Crédito 202512" dataDxfId="11"/>
    <tableColumn id="38" xr3:uid="{A6A070B1-2233-4449-B2F2-3342ACF65D94}" name="Transferencias de capital - cofinanciación departamento 202513" dataDxfId="10"/>
    <tableColumn id="37" xr3:uid="{81D561A4-3CB9-4C97-9B09-8163BD53EE55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3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8" width="18.375" style="6" customWidth="1"/>
    <col min="39" max="39" width="21.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49" customFormat="1" ht="90">
      <c r="A11" s="40">
        <v>63</v>
      </c>
      <c r="B11" s="40" t="s">
        <v>74</v>
      </c>
      <c r="C11" s="40" t="s">
        <v>75</v>
      </c>
      <c r="D11" s="40" t="s">
        <v>76</v>
      </c>
      <c r="E11" s="40" t="s">
        <v>77</v>
      </c>
      <c r="F11" s="40" t="s">
        <v>78</v>
      </c>
      <c r="G11" s="40" t="s">
        <v>79</v>
      </c>
      <c r="H11" s="40">
        <v>240804700</v>
      </c>
      <c r="I11" s="40" t="s">
        <v>80</v>
      </c>
      <c r="J11" s="40">
        <v>0</v>
      </c>
      <c r="K11" s="40" t="s">
        <v>81</v>
      </c>
      <c r="L11" s="40" t="s">
        <v>131</v>
      </c>
      <c r="M11" s="40">
        <v>5</v>
      </c>
      <c r="N11" s="40">
        <v>0</v>
      </c>
      <c r="O11" s="41"/>
      <c r="P11" s="42" t="e">
        <f>+Tabla1[[#This Row],[Meta Ejecutada Vigencia4]]/Tabla1[[#This Row],[Meta Programada Vigencia]]</f>
        <v>#DIV/0!</v>
      </c>
      <c r="Q11" s="42">
        <f>+Tabla1[[#This Row],[Meta Ejecutada Vigencia4]]/Tabla1[[#This Row],[Meta Programada Cuatrienio3]]</f>
        <v>0</v>
      </c>
      <c r="R11" s="41"/>
      <c r="S11" s="41"/>
      <c r="T11" s="43"/>
      <c r="U11" s="43"/>
      <c r="V11" s="41"/>
      <c r="W11" s="41"/>
      <c r="X11" s="41"/>
      <c r="Y11" s="41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  <c r="AN11" s="45">
        <f>SUM(Tabla1[[#This Row],[Recursos propios 2025]:[Otros 2025]])</f>
        <v>0</v>
      </c>
      <c r="AO11" s="46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5">
        <f>SUM(Tabla1[[#This Row],[Recursos propios 20252]:[Otros 202515]])</f>
        <v>0</v>
      </c>
      <c r="BD11" s="42" t="e">
        <f>+Tabla1[[#This Row],[Total Comprometido 2025]]/Tabla1[[#This Row],[Total 2025]]</f>
        <v>#DIV/0!</v>
      </c>
      <c r="BE11" s="47"/>
      <c r="BF11" s="47"/>
      <c r="BG11" s="43"/>
      <c r="BH11" s="40" t="s">
        <v>136</v>
      </c>
      <c r="BI11" s="48" t="s">
        <v>137</v>
      </c>
      <c r="BJ11" s="40" t="s">
        <v>134</v>
      </c>
    </row>
    <row r="12" spans="1:62" s="57" customFormat="1" ht="108">
      <c r="A12" s="50">
        <v>110</v>
      </c>
      <c r="B12" s="50" t="s">
        <v>82</v>
      </c>
      <c r="C12" s="50" t="s">
        <v>75</v>
      </c>
      <c r="D12" s="50" t="s">
        <v>76</v>
      </c>
      <c r="E12" s="50" t="s">
        <v>77</v>
      </c>
      <c r="F12" s="50" t="s">
        <v>83</v>
      </c>
      <c r="G12" s="50" t="s">
        <v>84</v>
      </c>
      <c r="H12" s="50">
        <v>240805200</v>
      </c>
      <c r="I12" s="50" t="s">
        <v>85</v>
      </c>
      <c r="J12" s="51">
        <v>1</v>
      </c>
      <c r="K12" s="50" t="s">
        <v>81</v>
      </c>
      <c r="L12" s="50" t="s">
        <v>131</v>
      </c>
      <c r="M12" s="51">
        <v>1</v>
      </c>
      <c r="N12" s="50">
        <v>0</v>
      </c>
      <c r="O12" s="52"/>
      <c r="P12" s="53" t="e">
        <f>+Tabla1[[#This Row],[Meta Ejecutada Vigencia4]]/Tabla1[[#This Row],[Meta Programada Vigencia]]</f>
        <v>#DIV/0!</v>
      </c>
      <c r="Q12" s="53">
        <f>+Tabla1[[#This Row],[Meta Ejecutada Vigencia4]]/Tabla1[[#This Row],[Meta Programada Cuatrienio3]]</f>
        <v>0</v>
      </c>
      <c r="R12" s="52"/>
      <c r="S12" s="52"/>
      <c r="T12" s="52"/>
      <c r="U12" s="52"/>
      <c r="V12" s="52"/>
      <c r="W12" s="52"/>
      <c r="X12" s="52"/>
      <c r="Y12" s="41"/>
      <c r="Z12" s="54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55">
        <v>800000000</v>
      </c>
      <c r="AN12" s="56">
        <f>SUM(Tabla1[[#This Row],[Recursos propios 2025]:[Otros 2025]])</f>
        <v>800000000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56">
        <f>SUM(Tabla1[[#This Row],[Recursos propios 20252]:[Otros 202515]])</f>
        <v>0</v>
      </c>
      <c r="BD12" s="42">
        <f>+Tabla1[[#This Row],[Total Comprometido 2025]]/Tabla1[[#This Row],[Total 2025]]</f>
        <v>0</v>
      </c>
      <c r="BE12" s="46"/>
      <c r="BF12" s="46"/>
      <c r="BG12" s="46"/>
      <c r="BH12" s="50" t="s">
        <v>136</v>
      </c>
      <c r="BI12" s="48" t="s">
        <v>137</v>
      </c>
      <c r="BJ12" s="50" t="s">
        <v>135</v>
      </c>
    </row>
    <row r="13" spans="1:62" s="57" customFormat="1" ht="72">
      <c r="A13" s="40">
        <v>111</v>
      </c>
      <c r="B13" s="40" t="s">
        <v>82</v>
      </c>
      <c r="C13" s="40" t="s">
        <v>75</v>
      </c>
      <c r="D13" s="40" t="s">
        <v>86</v>
      </c>
      <c r="E13" s="40" t="s">
        <v>87</v>
      </c>
      <c r="F13" s="40" t="s">
        <v>88</v>
      </c>
      <c r="G13" s="40" t="s">
        <v>89</v>
      </c>
      <c r="H13" s="40">
        <v>240900200</v>
      </c>
      <c r="I13" s="40" t="s">
        <v>90</v>
      </c>
      <c r="J13" s="40">
        <v>4</v>
      </c>
      <c r="K13" s="40" t="s">
        <v>81</v>
      </c>
      <c r="L13" s="40" t="s">
        <v>131</v>
      </c>
      <c r="M13" s="40">
        <v>4</v>
      </c>
      <c r="N13" s="40">
        <v>0</v>
      </c>
      <c r="O13" s="41"/>
      <c r="P13" s="53" t="e">
        <f>+Tabla1[[#This Row],[Meta Ejecutada Vigencia4]]/Tabla1[[#This Row],[Meta Programada Vigencia]]</f>
        <v>#DIV/0!</v>
      </c>
      <c r="Q13" s="53">
        <f>+Tabla1[[#This Row],[Meta Ejecutada Vigencia4]]/Tabla1[[#This Row],[Meta Programada Cuatrienio3]]</f>
        <v>0</v>
      </c>
      <c r="R13" s="52"/>
      <c r="S13" s="52"/>
      <c r="T13" s="52"/>
      <c r="U13" s="52"/>
      <c r="V13" s="52"/>
      <c r="W13" s="52"/>
      <c r="X13" s="52"/>
      <c r="Y13" s="41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100000000</v>
      </c>
      <c r="AN13" s="56">
        <f>SUM(Tabla1[[#This Row],[Recursos propios 2025]:[Otros 2025]])</f>
        <v>100000000</v>
      </c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56">
        <f>SUM(Tabla1[[#This Row],[Recursos propios 20252]:[Otros 202515]])</f>
        <v>0</v>
      </c>
      <c r="BD13" s="42">
        <f>+Tabla1[[#This Row],[Total Comprometido 2025]]/Tabla1[[#This Row],[Total 2025]]</f>
        <v>0</v>
      </c>
      <c r="BE13" s="47"/>
      <c r="BF13" s="47"/>
      <c r="BG13" s="46"/>
      <c r="BH13" s="40" t="s">
        <v>136</v>
      </c>
      <c r="BI13" s="48" t="s">
        <v>137</v>
      </c>
      <c r="BJ13" s="40">
        <v>11</v>
      </c>
    </row>
    <row r="14" spans="1:62" s="57" customFormat="1" ht="108">
      <c r="A14" s="50">
        <v>112</v>
      </c>
      <c r="B14" s="50" t="s">
        <v>82</v>
      </c>
      <c r="C14" s="50" t="s">
        <v>75</v>
      </c>
      <c r="D14" s="50" t="s">
        <v>76</v>
      </c>
      <c r="E14" s="50" t="s">
        <v>77</v>
      </c>
      <c r="F14" s="50" t="s">
        <v>91</v>
      </c>
      <c r="G14" s="50" t="s">
        <v>92</v>
      </c>
      <c r="H14" s="50">
        <v>240800100</v>
      </c>
      <c r="I14" s="50" t="s">
        <v>93</v>
      </c>
      <c r="J14" s="51">
        <v>20000</v>
      </c>
      <c r="K14" s="50" t="s">
        <v>94</v>
      </c>
      <c r="L14" s="50" t="s">
        <v>131</v>
      </c>
      <c r="M14" s="51">
        <v>150000</v>
      </c>
      <c r="N14" s="50">
        <v>20000</v>
      </c>
      <c r="O14" s="41"/>
      <c r="P14" s="53">
        <f>+Tabla1[[#This Row],[Meta Ejecutada Vigencia4]]/Tabla1[[#This Row],[Meta Programada Vigencia]]</f>
        <v>0</v>
      </c>
      <c r="Q14" s="53">
        <f>+Tabla1[[#This Row],[Meta Ejecutada Vigencia4]]/Tabla1[[#This Row],[Meta Programada Cuatrienio3]]</f>
        <v>0</v>
      </c>
      <c r="R14" s="52"/>
      <c r="S14" s="52"/>
      <c r="T14" s="52"/>
      <c r="U14" s="52"/>
      <c r="V14" s="52"/>
      <c r="W14" s="52"/>
      <c r="X14" s="52"/>
      <c r="Y14" s="41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3725000000</v>
      </c>
      <c r="AN14" s="56">
        <f>SUM(Tabla1[[#This Row],[Recursos propios 2025]:[Otros 2025]])</f>
        <v>3725000000</v>
      </c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56">
        <f>SUM(Tabla1[[#This Row],[Recursos propios 20252]:[Otros 202515]])</f>
        <v>0</v>
      </c>
      <c r="BD14" s="42">
        <f>+Tabla1[[#This Row],[Total Comprometido 2025]]/Tabla1[[#This Row],[Total 2025]]</f>
        <v>0</v>
      </c>
      <c r="BE14" s="46"/>
      <c r="BF14" s="46"/>
      <c r="BG14" s="46"/>
      <c r="BH14" s="50" t="s">
        <v>136</v>
      </c>
      <c r="BI14" s="48" t="s">
        <v>137</v>
      </c>
      <c r="BJ14" s="50" t="s">
        <v>134</v>
      </c>
    </row>
    <row r="15" spans="1:62" s="57" customFormat="1" ht="180">
      <c r="A15" s="40">
        <v>113</v>
      </c>
      <c r="B15" s="40" t="s">
        <v>82</v>
      </c>
      <c r="C15" s="40" t="s">
        <v>75</v>
      </c>
      <c r="D15" s="40" t="s">
        <v>76</v>
      </c>
      <c r="E15" s="40" t="s">
        <v>77</v>
      </c>
      <c r="F15" s="40" t="s">
        <v>91</v>
      </c>
      <c r="G15" s="40" t="s">
        <v>95</v>
      </c>
      <c r="H15" s="40">
        <v>240800100</v>
      </c>
      <c r="I15" s="40" t="s">
        <v>93</v>
      </c>
      <c r="J15" s="40">
        <v>20000</v>
      </c>
      <c r="K15" s="40" t="s">
        <v>81</v>
      </c>
      <c r="L15" s="40" t="s">
        <v>131</v>
      </c>
      <c r="M15" s="40">
        <v>80000</v>
      </c>
      <c r="N15" s="40">
        <v>10000</v>
      </c>
      <c r="O15" s="58"/>
      <c r="P15" s="59">
        <f>+Tabla1[[#This Row],[Meta Ejecutada Vigencia4]]/Tabla1[[#This Row],[Meta Programada Vigencia]]</f>
        <v>0</v>
      </c>
      <c r="Q15" s="59">
        <f>+Tabla1[[#This Row],[Meta Ejecutada Vigencia4]]/Tabla1[[#This Row],[Meta Programada Cuatrienio3]]</f>
        <v>0</v>
      </c>
      <c r="R15" s="58"/>
      <c r="S15" s="58"/>
      <c r="T15" s="58"/>
      <c r="U15" s="58"/>
      <c r="V15" s="58"/>
      <c r="W15" s="58"/>
      <c r="X15" s="58"/>
      <c r="Y15" s="41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55">
        <v>15000000</v>
      </c>
      <c r="AN15" s="61">
        <f>SUM(Tabla1[[#This Row],[Recursos propios 2025]:[Otros 2025]])</f>
        <v>15000000</v>
      </c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1">
        <f>SUM(Tabla1[[#This Row],[Recursos propios 20252]:[Otros 202515]])</f>
        <v>0</v>
      </c>
      <c r="BD15" s="42">
        <f>+Tabla1[[#This Row],[Total Comprometido 2025]]/Tabla1[[#This Row],[Total 2025]]</f>
        <v>0</v>
      </c>
      <c r="BE15" s="47"/>
      <c r="BF15" s="47"/>
      <c r="BG15" s="60"/>
      <c r="BH15" s="40" t="s">
        <v>136</v>
      </c>
      <c r="BI15" s="48" t="s">
        <v>137</v>
      </c>
      <c r="BJ15" s="40" t="s">
        <v>134</v>
      </c>
    </row>
    <row r="16" spans="1:62" s="57" customFormat="1" ht="108">
      <c r="A16" s="50">
        <v>114</v>
      </c>
      <c r="B16" s="50" t="s">
        <v>82</v>
      </c>
      <c r="C16" s="50" t="s">
        <v>75</v>
      </c>
      <c r="D16" s="50" t="s">
        <v>76</v>
      </c>
      <c r="E16" s="50" t="s">
        <v>77</v>
      </c>
      <c r="F16" s="50" t="s">
        <v>96</v>
      </c>
      <c r="G16" s="50" t="s">
        <v>97</v>
      </c>
      <c r="H16" s="50">
        <v>240804300</v>
      </c>
      <c r="I16" s="50" t="s">
        <v>98</v>
      </c>
      <c r="J16" s="51">
        <v>39</v>
      </c>
      <c r="K16" s="50" t="s">
        <v>81</v>
      </c>
      <c r="L16" s="50" t="s">
        <v>131</v>
      </c>
      <c r="M16" s="51">
        <v>23</v>
      </c>
      <c r="N16" s="50">
        <v>0</v>
      </c>
      <c r="O16" s="52"/>
      <c r="P16" s="53" t="e">
        <f>+Tabla1[[#This Row],[Meta Ejecutada Vigencia4]]/Tabla1[[#This Row],[Meta Programada Vigencia]]</f>
        <v>#DIV/0!</v>
      </c>
      <c r="Q16" s="53">
        <f>+Tabla1[[#This Row],[Meta Ejecutada Vigencia4]]/Tabla1[[#This Row],[Meta Programada Cuatrienio3]]</f>
        <v>0</v>
      </c>
      <c r="R16" s="52"/>
      <c r="S16" s="52"/>
      <c r="T16" s="52"/>
      <c r="U16" s="52"/>
      <c r="V16" s="52"/>
      <c r="W16" s="52"/>
      <c r="X16" s="52"/>
      <c r="Y16" s="52"/>
      <c r="Z16" s="54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4"/>
      <c r="AN16" s="56">
        <f>SUM(Tabla1[[#This Row],[Recursos propios 2025]:[Otros 2025]])</f>
        <v>0</v>
      </c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56">
        <f>SUM(Tabla1[[#This Row],[Recursos propios 20252]:[Otros 202515]])</f>
        <v>0</v>
      </c>
      <c r="BD16" s="42" t="e">
        <f>+Tabla1[[#This Row],[Total Comprometido 2025]]/Tabla1[[#This Row],[Total 2025]]</f>
        <v>#DIV/0!</v>
      </c>
      <c r="BE16" s="46"/>
      <c r="BF16" s="46"/>
      <c r="BG16" s="46"/>
      <c r="BH16" s="50" t="s">
        <v>136</v>
      </c>
      <c r="BI16" s="48" t="s">
        <v>137</v>
      </c>
      <c r="BJ16" s="50">
        <v>11</v>
      </c>
    </row>
    <row r="17" spans="1:62" s="57" customFormat="1" ht="144">
      <c r="A17" s="40">
        <v>231</v>
      </c>
      <c r="B17" s="40" t="s">
        <v>99</v>
      </c>
      <c r="C17" s="40" t="s">
        <v>100</v>
      </c>
      <c r="D17" s="40" t="s">
        <v>101</v>
      </c>
      <c r="E17" s="40" t="s">
        <v>102</v>
      </c>
      <c r="F17" s="40" t="s">
        <v>103</v>
      </c>
      <c r="G17" s="40" t="s">
        <v>104</v>
      </c>
      <c r="H17" s="40">
        <v>40602200</v>
      </c>
      <c r="I17" s="40" t="s">
        <v>105</v>
      </c>
      <c r="J17" s="40">
        <v>0</v>
      </c>
      <c r="K17" s="40" t="s">
        <v>81</v>
      </c>
      <c r="L17" s="40" t="s">
        <v>131</v>
      </c>
      <c r="M17" s="40">
        <v>1</v>
      </c>
      <c r="N17" s="40">
        <v>1</v>
      </c>
      <c r="O17" s="58"/>
      <c r="P17" s="59">
        <f>+Tabla1[[#This Row],[Meta Ejecutada Vigencia4]]/Tabla1[[#This Row],[Meta Programada Vigencia]]</f>
        <v>0</v>
      </c>
      <c r="Q17" s="59">
        <f>+Tabla1[[#This Row],[Meta Ejecutada Vigencia4]]/Tabla1[[#This Row],[Meta Programada Cuatrienio3]]</f>
        <v>0</v>
      </c>
      <c r="R17" s="58"/>
      <c r="S17" s="58"/>
      <c r="T17" s="58"/>
      <c r="U17" s="58"/>
      <c r="V17" s="58"/>
      <c r="W17" s="58"/>
      <c r="X17" s="58"/>
      <c r="Y17" s="58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44"/>
      <c r="AN17" s="61">
        <f>SUM(Tabla1[[#This Row],[Recursos propios 2025]:[Otros 2025]])</f>
        <v>0</v>
      </c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1">
        <f>SUM(Tabla1[[#This Row],[Recursos propios 20252]:[Otros 202515]])</f>
        <v>0</v>
      </c>
      <c r="BD17" s="42" t="e">
        <f>+Tabla1[[#This Row],[Total Comprometido 2025]]/Tabla1[[#This Row],[Total 2025]]</f>
        <v>#DIV/0!</v>
      </c>
      <c r="BE17" s="60"/>
      <c r="BF17" s="60"/>
      <c r="BG17" s="60"/>
      <c r="BH17" s="40" t="s">
        <v>136</v>
      </c>
      <c r="BI17" s="48" t="s">
        <v>137</v>
      </c>
      <c r="BJ17" s="40">
        <v>16</v>
      </c>
    </row>
    <row r="18" spans="1:62" s="57" customFormat="1" ht="126">
      <c r="A18" s="40">
        <v>245</v>
      </c>
      <c r="B18" s="40" t="s">
        <v>99</v>
      </c>
      <c r="C18" s="40" t="s">
        <v>106</v>
      </c>
      <c r="D18" s="40" t="s">
        <v>107</v>
      </c>
      <c r="E18" s="40" t="s">
        <v>108</v>
      </c>
      <c r="F18" s="40" t="s">
        <v>109</v>
      </c>
      <c r="G18" s="40" t="s">
        <v>110</v>
      </c>
      <c r="H18" s="40">
        <v>459900200</v>
      </c>
      <c r="I18" s="40" t="s">
        <v>111</v>
      </c>
      <c r="J18" s="38">
        <v>100</v>
      </c>
      <c r="K18" s="40" t="s">
        <v>112</v>
      </c>
      <c r="L18" s="40" t="s">
        <v>131</v>
      </c>
      <c r="M18" s="38">
        <v>100</v>
      </c>
      <c r="N18" s="39">
        <v>0.3</v>
      </c>
      <c r="O18" s="52"/>
      <c r="P18" s="53">
        <f>+Tabla1[[#This Row],[Meta Ejecutada Vigencia4]]/Tabla1[[#This Row],[Meta Programada Vigencia]]</f>
        <v>0</v>
      </c>
      <c r="Q18" s="53">
        <f>+Tabla1[[#This Row],[Meta Ejecutada Vigencia4]]/Tabla1[[#This Row],[Meta Programada Cuatrienio3]]</f>
        <v>0</v>
      </c>
      <c r="R18" s="52"/>
      <c r="S18" s="52"/>
      <c r="T18" s="52"/>
      <c r="U18" s="52"/>
      <c r="V18" s="52"/>
      <c r="W18" s="52"/>
      <c r="X18" s="52"/>
      <c r="Y18" s="52"/>
      <c r="Z18" s="54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55">
        <v>4406470461.2200003</v>
      </c>
      <c r="AN18" s="56">
        <f>SUM(Tabla1[[#This Row],[Recursos propios 2025]:[Otros 2025]])</f>
        <v>4406470461.2200003</v>
      </c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56">
        <f>SUM(Tabla1[[#This Row],[Recursos propios 20252]:[Otros 202515]])</f>
        <v>0</v>
      </c>
      <c r="BD18" s="42">
        <f>+Tabla1[[#This Row],[Total Comprometido 2025]]/Tabla1[[#This Row],[Total 2025]]</f>
        <v>0</v>
      </c>
      <c r="BE18" s="46"/>
      <c r="BF18" s="46"/>
      <c r="BG18" s="46"/>
      <c r="BH18" s="40" t="s">
        <v>136</v>
      </c>
      <c r="BI18" s="48" t="s">
        <v>137</v>
      </c>
      <c r="BJ18" s="40">
        <v>16</v>
      </c>
    </row>
    <row r="19" spans="1:62" s="57" customFormat="1" ht="126">
      <c r="A19" s="50">
        <v>246</v>
      </c>
      <c r="B19" s="50" t="s">
        <v>99</v>
      </c>
      <c r="C19" s="50" t="s">
        <v>106</v>
      </c>
      <c r="D19" s="50" t="s">
        <v>107</v>
      </c>
      <c r="E19" s="50" t="s">
        <v>108</v>
      </c>
      <c r="F19" s="50" t="s">
        <v>113</v>
      </c>
      <c r="G19" s="50" t="s">
        <v>114</v>
      </c>
      <c r="H19" s="50">
        <v>459903100</v>
      </c>
      <c r="I19" s="50" t="s">
        <v>115</v>
      </c>
      <c r="J19" s="51">
        <v>1</v>
      </c>
      <c r="K19" s="50" t="s">
        <v>81</v>
      </c>
      <c r="L19" s="40" t="s">
        <v>131</v>
      </c>
      <c r="M19" s="51">
        <v>1</v>
      </c>
      <c r="N19" s="50">
        <v>0.25</v>
      </c>
      <c r="O19" s="58"/>
      <c r="P19" s="59">
        <f>+Tabla1[[#This Row],[Meta Ejecutada Vigencia4]]/Tabla1[[#This Row],[Meta Programada Vigencia]]</f>
        <v>0</v>
      </c>
      <c r="Q19" s="59">
        <f>+Tabla1[[#This Row],[Meta Ejecutada Vigencia4]]/Tabla1[[#This Row],[Meta Programada Cuatrienio3]]</f>
        <v>0</v>
      </c>
      <c r="R19" s="58"/>
      <c r="S19" s="58"/>
      <c r="T19" s="58"/>
      <c r="U19" s="58"/>
      <c r="V19" s="58"/>
      <c r="W19" s="58"/>
      <c r="X19" s="58"/>
      <c r="Y19" s="58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2">
        <v>3728399581.7800002</v>
      </c>
      <c r="AN19" s="61">
        <f>SUM(Tabla1[[#This Row],[Recursos propios 2025]:[Otros 2025]])</f>
        <v>3728399581.7800002</v>
      </c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1">
        <f>SUM(Tabla1[[#This Row],[Recursos propios 20252]:[Otros 202515]])</f>
        <v>0</v>
      </c>
      <c r="BD19" s="42">
        <f>+Tabla1[[#This Row],[Total Comprometido 2025]]/Tabla1[[#This Row],[Total 2025]]</f>
        <v>0</v>
      </c>
      <c r="BE19" s="60"/>
      <c r="BF19" s="60"/>
      <c r="BG19" s="60"/>
      <c r="BH19" s="50" t="s">
        <v>136</v>
      </c>
      <c r="BI19" s="48" t="s">
        <v>137</v>
      </c>
      <c r="BJ19" s="50">
        <v>16</v>
      </c>
    </row>
    <row r="20" spans="1:62" s="57" customFormat="1" ht="198">
      <c r="A20" s="40">
        <v>247</v>
      </c>
      <c r="B20" s="40" t="s">
        <v>99</v>
      </c>
      <c r="C20" s="40" t="s">
        <v>106</v>
      </c>
      <c r="D20" s="40" t="s">
        <v>107</v>
      </c>
      <c r="E20" s="40" t="s">
        <v>108</v>
      </c>
      <c r="F20" s="40" t="s">
        <v>116</v>
      </c>
      <c r="G20" s="40" t="s">
        <v>117</v>
      </c>
      <c r="H20" s="40">
        <v>459901800</v>
      </c>
      <c r="I20" s="40" t="s">
        <v>118</v>
      </c>
      <c r="J20" s="40" t="s">
        <v>119</v>
      </c>
      <c r="K20" s="40" t="s">
        <v>81</v>
      </c>
      <c r="L20" s="40" t="s">
        <v>131</v>
      </c>
      <c r="M20" s="40">
        <v>4</v>
      </c>
      <c r="N20" s="40">
        <v>2</v>
      </c>
      <c r="O20" s="52"/>
      <c r="P20" s="53">
        <f>+Tabla1[[#This Row],[Meta Ejecutada Vigencia4]]/Tabla1[[#This Row],[Meta Programada Vigencia]]</f>
        <v>0</v>
      </c>
      <c r="Q20" s="53">
        <f>+Tabla1[[#This Row],[Meta Ejecutada Vigencia4]]/Tabla1[[#This Row],[Meta Programada Cuatrienio3]]</f>
        <v>0</v>
      </c>
      <c r="R20" s="52"/>
      <c r="S20" s="52"/>
      <c r="T20" s="52"/>
      <c r="U20" s="52"/>
      <c r="V20" s="52"/>
      <c r="W20" s="52"/>
      <c r="X20" s="52"/>
      <c r="Y20" s="52"/>
      <c r="Z20" s="54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5">
        <v>115625000</v>
      </c>
      <c r="AN20" s="56">
        <f>SUM(Tabla1[[#This Row],[Recursos propios 2025]:[Otros 2025]])</f>
        <v>115625000</v>
      </c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56">
        <f>SUM(Tabla1[[#This Row],[Recursos propios 20252]:[Otros 202515]])</f>
        <v>0</v>
      </c>
      <c r="BD20" s="42">
        <f>+Tabla1[[#This Row],[Total Comprometido 2025]]/Tabla1[[#This Row],[Total 2025]]</f>
        <v>0</v>
      </c>
      <c r="BE20" s="46"/>
      <c r="BF20" s="46"/>
      <c r="BG20" s="46"/>
      <c r="BH20" s="40" t="s">
        <v>136</v>
      </c>
      <c r="BI20" s="48" t="s">
        <v>137</v>
      </c>
      <c r="BJ20" s="40">
        <v>16</v>
      </c>
    </row>
    <row r="21" spans="1:62" s="57" customFormat="1" ht="90">
      <c r="A21" s="50">
        <v>268</v>
      </c>
      <c r="B21" s="50" t="s">
        <v>99</v>
      </c>
      <c r="C21" s="50" t="s">
        <v>100</v>
      </c>
      <c r="D21" s="50" t="s">
        <v>101</v>
      </c>
      <c r="E21" s="50" t="s">
        <v>102</v>
      </c>
      <c r="F21" s="50" t="s">
        <v>120</v>
      </c>
      <c r="G21" s="50" t="s">
        <v>121</v>
      </c>
      <c r="H21" s="50">
        <v>40601600</v>
      </c>
      <c r="I21" s="50" t="s">
        <v>122</v>
      </c>
      <c r="J21" s="51" t="s">
        <v>123</v>
      </c>
      <c r="K21" s="50" t="s">
        <v>124</v>
      </c>
      <c r="L21" s="50" t="s">
        <v>131</v>
      </c>
      <c r="M21" s="51" t="s">
        <v>133</v>
      </c>
      <c r="N21" s="50">
        <v>0</v>
      </c>
      <c r="O21" s="58"/>
      <c r="P21" s="59" t="e">
        <f>+Tabla1[[#This Row],[Meta Ejecutada Vigencia4]]/Tabla1[[#This Row],[Meta Programada Vigencia]]</f>
        <v>#DIV/0!</v>
      </c>
      <c r="Q21" s="59" t="e">
        <f>+Tabla1[[#This Row],[Meta Ejecutada Vigencia4]]/Tabla1[[#This Row],[Meta Programada Cuatrienio3]]</f>
        <v>#VALUE!</v>
      </c>
      <c r="R21" s="58"/>
      <c r="S21" s="58"/>
      <c r="T21" s="58"/>
      <c r="U21" s="58"/>
      <c r="V21" s="58"/>
      <c r="W21" s="58"/>
      <c r="X21" s="58"/>
      <c r="Y21" s="58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2">
        <v>5870866842</v>
      </c>
      <c r="AN21" s="61">
        <f>SUM(Tabla1[[#This Row],[Recursos propios 2025]:[Otros 2025]])</f>
        <v>5870866842</v>
      </c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1">
        <f>SUM(Tabla1[[#This Row],[Recursos propios 20252]:[Otros 202515]])</f>
        <v>0</v>
      </c>
      <c r="BD21" s="42">
        <f>+Tabla1[[#This Row],[Total Comprometido 2025]]/Tabla1[[#This Row],[Total 2025]]</f>
        <v>0</v>
      </c>
      <c r="BE21" s="60"/>
      <c r="BF21" s="60"/>
      <c r="BG21" s="60"/>
      <c r="BH21" s="50" t="s">
        <v>136</v>
      </c>
      <c r="BI21" s="48" t="s">
        <v>137</v>
      </c>
      <c r="BJ21" s="50">
        <v>16</v>
      </c>
    </row>
    <row r="22" spans="1:62" s="57" customFormat="1" ht="409.5">
      <c r="A22" s="40">
        <v>281</v>
      </c>
      <c r="B22" s="40" t="s">
        <v>82</v>
      </c>
      <c r="C22" s="40" t="s">
        <v>75</v>
      </c>
      <c r="D22" s="40" t="s">
        <v>76</v>
      </c>
      <c r="E22" s="40" t="s">
        <v>77</v>
      </c>
      <c r="F22" s="40" t="s">
        <v>125</v>
      </c>
      <c r="G22" s="40" t="s">
        <v>126</v>
      </c>
      <c r="H22" s="40">
        <v>240803700</v>
      </c>
      <c r="I22" s="40" t="s">
        <v>127</v>
      </c>
      <c r="J22" s="40">
        <v>1</v>
      </c>
      <c r="K22" s="40" t="s">
        <v>81</v>
      </c>
      <c r="L22" s="40" t="s">
        <v>132</v>
      </c>
      <c r="M22" s="40">
        <v>1</v>
      </c>
      <c r="N22" s="40">
        <v>1</v>
      </c>
      <c r="O22" s="52"/>
      <c r="P22" s="53">
        <f>+Tabla1[[#This Row],[Meta Ejecutada Vigencia4]]/Tabla1[[#This Row],[Meta Programada Vigencia]]</f>
        <v>0</v>
      </c>
      <c r="Q22" s="53">
        <f>+Tabla1[[#This Row],[Meta Ejecutada Vigencia4]]/Tabla1[[#This Row],[Meta Programada Cuatrienio3]]</f>
        <v>0</v>
      </c>
      <c r="R22" s="52"/>
      <c r="S22" s="52"/>
      <c r="T22" s="52"/>
      <c r="U22" s="52"/>
      <c r="V22" s="52"/>
      <c r="W22" s="52"/>
      <c r="X22" s="52"/>
      <c r="Y22" s="52"/>
      <c r="Z22" s="63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500000000</v>
      </c>
      <c r="AN22" s="56">
        <f>SUM(Tabla1[[#This Row],[Recursos propios 2025]:[Otros 2025]])</f>
        <v>500000000</v>
      </c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56">
        <f>SUM(Tabla1[[#This Row],[Recursos propios 20252]:[Otros 202515]])</f>
        <v>0</v>
      </c>
      <c r="BD22" s="42">
        <f>+Tabla1[[#This Row],[Total Comprometido 2025]]/Tabla1[[#This Row],[Total 2025]]</f>
        <v>0</v>
      </c>
      <c r="BE22" s="46"/>
      <c r="BF22" s="46"/>
      <c r="BG22" s="46"/>
      <c r="BH22" s="40" t="s">
        <v>136</v>
      </c>
      <c r="BI22" s="48" t="s">
        <v>137</v>
      </c>
      <c r="BJ22" s="40">
        <v>9</v>
      </c>
    </row>
    <row r="23" spans="1:62" s="57" customFormat="1" ht="72">
      <c r="A23" s="50">
        <v>282</v>
      </c>
      <c r="B23" s="50" t="s">
        <v>82</v>
      </c>
      <c r="C23" s="50" t="s">
        <v>75</v>
      </c>
      <c r="D23" s="50" t="s">
        <v>76</v>
      </c>
      <c r="E23" s="50" t="s">
        <v>77</v>
      </c>
      <c r="F23" s="50" t="s">
        <v>128</v>
      </c>
      <c r="G23" s="50" t="s">
        <v>129</v>
      </c>
      <c r="H23" s="50">
        <v>240802400</v>
      </c>
      <c r="I23" s="50" t="s">
        <v>130</v>
      </c>
      <c r="J23" s="51">
        <v>0</v>
      </c>
      <c r="K23" s="50" t="s">
        <v>81</v>
      </c>
      <c r="L23" s="50" t="s">
        <v>131</v>
      </c>
      <c r="M23" s="51">
        <v>1</v>
      </c>
      <c r="N23" s="50">
        <v>0</v>
      </c>
      <c r="O23" s="58"/>
      <c r="P23" s="59" t="e">
        <f>+Tabla1[[#This Row],[Meta Ejecutada Vigencia4]]/Tabla1[[#This Row],[Meta Programada Vigencia]]</f>
        <v>#DIV/0!</v>
      </c>
      <c r="Q23" s="53">
        <f>+Tabla1[[#This Row],[Meta Ejecutada Vigencia4]]/Tabla1[[#This Row],[Meta Programada Cuatrienio3]]</f>
        <v>0</v>
      </c>
      <c r="R23" s="58"/>
      <c r="S23" s="58"/>
      <c r="T23" s="58"/>
      <c r="U23" s="58"/>
      <c r="V23" s="58"/>
      <c r="W23" s="58"/>
      <c r="X23" s="58"/>
      <c r="Y23" s="58"/>
      <c r="Z23" s="64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44"/>
      <c r="AN23" s="61">
        <f>SUM(Tabla1[[#This Row],[Recursos propios 2025]:[Otros 2025]])</f>
        <v>0</v>
      </c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1">
        <f>SUM(Tabla1[[#This Row],[Recursos propios 20252]:[Otros 202515]])</f>
        <v>0</v>
      </c>
      <c r="BD23" s="42" t="e">
        <f>+Tabla1[[#This Row],[Total Comprometido 2025]]/Tabla1[[#This Row],[Total 2025]]</f>
        <v>#DIV/0!</v>
      </c>
      <c r="BE23" s="60"/>
      <c r="BF23" s="60"/>
      <c r="BG23" s="60"/>
      <c r="BH23" s="50" t="s">
        <v>136</v>
      </c>
      <c r="BI23" s="48" t="s">
        <v>137</v>
      </c>
      <c r="BJ23" s="50">
        <v>9</v>
      </c>
    </row>
  </sheetData>
  <sheetProtection algorithmName="SHA-512" hashValue="/OqRv00AHgiSLiw/Czkelkr15rcIgIY7F2s03kclzq616ArSsBD53TDWoKkIP2lMcp7gmTpoNN4kH8ghLT6y9A==" saltValue="8liKXkuyWQ73QsjLZ026YA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2025-01-31T17:22:39Z</dcterms:modified>
</cp:coreProperties>
</file>