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C:\Users\ASUS\Desktop\Alcaldía\2024\PLAN DE DESARROLLO\SEGUIMIENTO\PLANEACIÓN\OCTUBRE\"/>
    </mc:Choice>
  </mc:AlternateContent>
  <xr:revisionPtr revIDLastSave="0" documentId="13_ncr:1_{1CC09197-58C7-4E4D-925E-8F544B9C89A8}" xr6:coauthVersionLast="47" xr6:coauthVersionMax="47" xr10:uidLastSave="{00000000-0000-0000-0000-000000000000}"/>
  <bookViews>
    <workbookView xWindow="-120" yWindow="-120" windowWidth="20730" windowHeight="11160" xr2:uid="{00000000-000D-0000-FFFF-FFFF00000000}"/>
  </bookViews>
  <sheets>
    <sheet name="Plan de Accion" sheetId="1" r:id="rId1"/>
    <sheet name="Hoja2" sheetId="3" r:id="rId2"/>
    <sheet name="Hoja1" sheetId="2" r:id="rId3"/>
  </sheets>
  <definedNames>
    <definedName name="_xlnm._FilterDatabase" localSheetId="0" hidden="1">'Plan de Accion'!$A$10:$BJ$10</definedName>
    <definedName name="PA">'Plan de Accion'!$A$9:$BJ$157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18" i="1" l="1"/>
  <c r="AN11" i="1" l="1"/>
  <c r="BC30" i="1"/>
  <c r="B7" i="2" l="1"/>
  <c r="C7" i="2"/>
  <c r="I19" i="3" l="1"/>
  <c r="L30" i="3"/>
  <c r="G37" i="3"/>
  <c r="G33" i="3"/>
  <c r="G29" i="3"/>
  <c r="G26" i="3"/>
  <c r="G22" i="3"/>
  <c r="G19" i="3"/>
  <c r="H25" i="2"/>
  <c r="E10" i="3"/>
  <c r="E12" i="3" s="1"/>
  <c r="C10" i="3"/>
  <c r="G10" i="3" s="1"/>
  <c r="AO23" i="1"/>
  <c r="BC23" i="1" s="1"/>
  <c r="BC13" i="1"/>
  <c r="BD13" i="1" s="1"/>
  <c r="AN19" i="1"/>
  <c r="BC19" i="1"/>
  <c r="BC20" i="1"/>
  <c r="AN31" i="1"/>
  <c r="BC31" i="1"/>
  <c r="AO29" i="1"/>
  <c r="BC29" i="1" s="1"/>
  <c r="AN29" i="1"/>
  <c r="AN27" i="1"/>
  <c r="BC27" i="1"/>
  <c r="AN25" i="1"/>
  <c r="BC25" i="1"/>
  <c r="AN23" i="1"/>
  <c r="BD31" i="1" l="1"/>
  <c r="BD19" i="1"/>
  <c r="BD20" i="1"/>
  <c r="BD29" i="1"/>
  <c r="BD27" i="1"/>
  <c r="BD25" i="1"/>
  <c r="BD23" i="1"/>
  <c r="BC18" i="1" l="1"/>
  <c r="AN17" i="1"/>
  <c r="BC17" i="1"/>
  <c r="AN15" i="1"/>
  <c r="BC15" i="1"/>
  <c r="BD17" i="1" l="1"/>
  <c r="BD18" i="1"/>
  <c r="BD15" i="1"/>
  <c r="BC11" i="1"/>
  <c r="Q11" i="1" l="1"/>
  <c r="Q12" i="1"/>
  <c r="Q14" i="1"/>
  <c r="Q16" i="1"/>
  <c r="Q21" i="1"/>
  <c r="Q22" i="1"/>
  <c r="Q24" i="1"/>
  <c r="Q26" i="1"/>
  <c r="Q28" i="1"/>
  <c r="Q30"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BC12" i="1" l="1"/>
  <c r="BC14" i="1"/>
  <c r="BC16" i="1"/>
  <c r="BC21" i="1"/>
  <c r="BC22" i="1"/>
  <c r="BC24" i="1"/>
  <c r="BC26" i="1"/>
  <c r="BC28" i="1"/>
  <c r="BC32" i="1"/>
  <c r="BC33" i="1"/>
  <c r="BC35" i="1"/>
  <c r="BC36" i="1"/>
  <c r="BC37" i="1"/>
  <c r="BC38" i="1"/>
  <c r="BC39" i="1"/>
  <c r="BC40" i="1"/>
  <c r="BC41" i="1"/>
  <c r="BC42" i="1"/>
  <c r="BC43" i="1"/>
  <c r="BC44" i="1"/>
  <c r="BC45" i="1"/>
  <c r="BC46" i="1"/>
  <c r="BC47" i="1"/>
  <c r="BC48" i="1"/>
  <c r="BC49" i="1"/>
  <c r="BC50" i="1"/>
  <c r="BC51" i="1"/>
  <c r="BC52" i="1"/>
  <c r="BC53" i="1"/>
  <c r="BC54" i="1"/>
  <c r="BC55" i="1"/>
  <c r="BC56" i="1"/>
  <c r="BC57" i="1"/>
  <c r="BC58" i="1"/>
  <c r="BC59" i="1"/>
  <c r="BC60" i="1"/>
  <c r="BC61" i="1"/>
  <c r="BC62" i="1"/>
  <c r="BC63" i="1"/>
  <c r="BC64" i="1"/>
  <c r="BC65" i="1"/>
  <c r="BC66" i="1"/>
  <c r="BC67" i="1"/>
  <c r="BC68" i="1"/>
  <c r="BC69" i="1"/>
  <c r="BC70" i="1"/>
  <c r="BC71" i="1"/>
  <c r="BC72" i="1"/>
  <c r="BC73" i="1"/>
  <c r="BC74" i="1"/>
  <c r="BC75" i="1"/>
  <c r="BC76" i="1"/>
  <c r="BC77" i="1"/>
  <c r="BC78" i="1"/>
  <c r="BC79" i="1"/>
  <c r="BC80" i="1"/>
  <c r="BC81" i="1"/>
  <c r="BC82" i="1"/>
  <c r="BC83" i="1"/>
  <c r="BC84" i="1"/>
  <c r="BC85" i="1"/>
  <c r="BC86" i="1"/>
  <c r="BC87" i="1"/>
  <c r="BC88" i="1"/>
  <c r="BC89" i="1"/>
  <c r="BC90" i="1"/>
  <c r="BC91" i="1"/>
  <c r="BC92" i="1"/>
  <c r="BC93" i="1"/>
  <c r="BC94" i="1"/>
  <c r="BC95" i="1"/>
  <c r="BC96" i="1"/>
  <c r="BC97" i="1"/>
  <c r="BC98" i="1"/>
  <c r="BC99" i="1"/>
  <c r="BC100" i="1"/>
  <c r="BC101" i="1"/>
  <c r="BC102" i="1"/>
  <c r="BC103" i="1"/>
  <c r="BC104" i="1"/>
  <c r="BC105" i="1"/>
  <c r="BC106" i="1"/>
  <c r="BC107" i="1"/>
  <c r="BC108" i="1"/>
  <c r="BC109" i="1"/>
  <c r="BC110" i="1"/>
  <c r="BC111" i="1"/>
  <c r="BC112" i="1"/>
  <c r="BC113" i="1"/>
  <c r="BC114" i="1"/>
  <c r="BC115" i="1"/>
  <c r="BC116" i="1"/>
  <c r="BC117" i="1"/>
  <c r="BC118" i="1"/>
  <c r="BC119" i="1"/>
  <c r="BC120" i="1"/>
  <c r="BC121" i="1"/>
  <c r="BC122" i="1"/>
  <c r="BC123" i="1"/>
  <c r="BC124" i="1"/>
  <c r="BC125" i="1"/>
  <c r="BC126" i="1"/>
  <c r="BC127" i="1"/>
  <c r="BC128" i="1"/>
  <c r="BC129" i="1"/>
  <c r="BC130" i="1"/>
  <c r="BC131" i="1"/>
  <c r="BC132" i="1"/>
  <c r="BC133" i="1"/>
  <c r="BC134" i="1"/>
  <c r="BC135" i="1"/>
  <c r="BC136" i="1"/>
  <c r="BC137" i="1"/>
  <c r="BC138" i="1"/>
  <c r="BC139" i="1"/>
  <c r="BC140" i="1"/>
  <c r="BC141" i="1"/>
  <c r="BC142" i="1"/>
  <c r="BC143" i="1"/>
  <c r="BC144" i="1"/>
  <c r="BC145" i="1"/>
  <c r="BC146" i="1"/>
  <c r="BC147" i="1"/>
  <c r="BC148" i="1"/>
  <c r="BC149" i="1"/>
  <c r="BC150" i="1"/>
  <c r="BC151" i="1"/>
  <c r="BC152" i="1"/>
  <c r="BC153" i="1"/>
  <c r="BC154" i="1"/>
  <c r="BC155" i="1"/>
  <c r="BC156" i="1"/>
  <c r="BC157" i="1"/>
  <c r="BC158" i="1"/>
  <c r="AN14" i="1"/>
  <c r="AN16" i="1"/>
  <c r="AN21" i="1"/>
  <c r="AN22" i="1"/>
  <c r="AN24" i="1"/>
  <c r="AN26" i="1"/>
  <c r="AN28" i="1"/>
  <c r="AN30" i="1"/>
  <c r="AN32" i="1"/>
  <c r="AN33"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10" i="1"/>
  <c r="AN111" i="1"/>
  <c r="AN112" i="1"/>
  <c r="AN113" i="1"/>
  <c r="AN114" i="1"/>
  <c r="AN115" i="1"/>
  <c r="AN116" i="1"/>
  <c r="AN117" i="1"/>
  <c r="AN118" i="1"/>
  <c r="AN119" i="1"/>
  <c r="AN120" i="1"/>
  <c r="AN121" i="1"/>
  <c r="AN122" i="1"/>
  <c r="AN123" i="1"/>
  <c r="AN124" i="1"/>
  <c r="AN125" i="1"/>
  <c r="AN126" i="1"/>
  <c r="AN127" i="1"/>
  <c r="AN128" i="1"/>
  <c r="AN129" i="1"/>
  <c r="AN130" i="1"/>
  <c r="AN131" i="1"/>
  <c r="AN132" i="1"/>
  <c r="AN133" i="1"/>
  <c r="AN134" i="1"/>
  <c r="AN135" i="1"/>
  <c r="AN136" i="1"/>
  <c r="AN137" i="1"/>
  <c r="AN138" i="1"/>
  <c r="AN139" i="1"/>
  <c r="AN140" i="1"/>
  <c r="AN141" i="1"/>
  <c r="AN142" i="1"/>
  <c r="AN143" i="1"/>
  <c r="AN144" i="1"/>
  <c r="AN145" i="1"/>
  <c r="AN146" i="1"/>
  <c r="AN147" i="1"/>
  <c r="AN148" i="1"/>
  <c r="AN149" i="1"/>
  <c r="AN150" i="1"/>
  <c r="AN151" i="1"/>
  <c r="AN152" i="1"/>
  <c r="AN153" i="1"/>
  <c r="AN154" i="1"/>
  <c r="AN155" i="1"/>
  <c r="AN156" i="1"/>
  <c r="AN157" i="1"/>
  <c r="AN158"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0" i="1"/>
  <c r="P28" i="1"/>
  <c r="P26" i="1"/>
  <c r="P24" i="1"/>
  <c r="P22" i="1"/>
  <c r="P21" i="1"/>
  <c r="P16" i="1"/>
  <c r="P14" i="1"/>
  <c r="P12" i="1"/>
  <c r="P11" i="1"/>
  <c r="BD145" i="1" l="1"/>
  <c r="BD129" i="1"/>
  <c r="BD113" i="1"/>
  <c r="BD97" i="1"/>
  <c r="BD81" i="1"/>
  <c r="BD65" i="1"/>
  <c r="BD49" i="1"/>
  <c r="BD33" i="1"/>
  <c r="BD157" i="1"/>
  <c r="BD153" i="1"/>
  <c r="BD149" i="1"/>
  <c r="BD141" i="1"/>
  <c r="BD137" i="1"/>
  <c r="BD133" i="1"/>
  <c r="BD125" i="1"/>
  <c r="BD121" i="1"/>
  <c r="BD117" i="1"/>
  <c r="BD109" i="1"/>
  <c r="BD105" i="1"/>
  <c r="BD101" i="1"/>
  <c r="BD93" i="1"/>
  <c r="BD89" i="1"/>
  <c r="BD85" i="1"/>
  <c r="BD77" i="1"/>
  <c r="BD73" i="1"/>
  <c r="BD69" i="1"/>
  <c r="BD61" i="1"/>
  <c r="BD57" i="1"/>
  <c r="BD53" i="1"/>
  <c r="BD45" i="1"/>
  <c r="BD41" i="1"/>
  <c r="BD37" i="1"/>
  <c r="BD156" i="1"/>
  <c r="BD152" i="1"/>
  <c r="BD148" i="1"/>
  <c r="BD144" i="1"/>
  <c r="BD140" i="1"/>
  <c r="BD136" i="1"/>
  <c r="BD132" i="1"/>
  <c r="BD128" i="1"/>
  <c r="BD124" i="1"/>
  <c r="BD120" i="1"/>
  <c r="BD116" i="1"/>
  <c r="BD112" i="1"/>
  <c r="BD108" i="1"/>
  <c r="BD158" i="1"/>
  <c r="BD154" i="1"/>
  <c r="BD150" i="1"/>
  <c r="BD146" i="1"/>
  <c r="BD142" i="1"/>
  <c r="BD138" i="1"/>
  <c r="BD134" i="1"/>
  <c r="BD130" i="1"/>
  <c r="BD126" i="1"/>
  <c r="BD122" i="1"/>
  <c r="BD118" i="1"/>
  <c r="BD114" i="1"/>
  <c r="BD110" i="1"/>
  <c r="BD106" i="1"/>
  <c r="BD102" i="1"/>
  <c r="BD98" i="1"/>
  <c r="BD94" i="1"/>
  <c r="BD90" i="1"/>
  <c r="BD86" i="1"/>
  <c r="BD82" i="1"/>
  <c r="BD78" i="1"/>
  <c r="BD74" i="1"/>
  <c r="BD70" i="1"/>
  <c r="BD66" i="1"/>
  <c r="BD62" i="1"/>
  <c r="BD58" i="1"/>
  <c r="BD54" i="1"/>
  <c r="BD50" i="1"/>
  <c r="BD46" i="1"/>
  <c r="BD42" i="1"/>
  <c r="BD38" i="1"/>
  <c r="BD104" i="1"/>
  <c r="BD100" i="1"/>
  <c r="BD96" i="1"/>
  <c r="BD92" i="1"/>
  <c r="BD88" i="1"/>
  <c r="BD84" i="1"/>
  <c r="BD80" i="1"/>
  <c r="BD76" i="1"/>
  <c r="BD72" i="1"/>
  <c r="BD68" i="1"/>
  <c r="BD64" i="1"/>
  <c r="BD60" i="1"/>
  <c r="BD56" i="1"/>
  <c r="BD52" i="1"/>
  <c r="BD48" i="1"/>
  <c r="BD44" i="1"/>
  <c r="BD40" i="1"/>
  <c r="BD36" i="1"/>
  <c r="BD155" i="1"/>
  <c r="BD151" i="1"/>
  <c r="BD147" i="1"/>
  <c r="BD143" i="1"/>
  <c r="BD139" i="1"/>
  <c r="BD135" i="1"/>
  <c r="BD131" i="1"/>
  <c r="BD127" i="1"/>
  <c r="BD123" i="1"/>
  <c r="BD119" i="1"/>
  <c r="BD115" i="1"/>
  <c r="BD111" i="1"/>
  <c r="BD107" i="1"/>
  <c r="BD103" i="1"/>
  <c r="BD99" i="1"/>
  <c r="BD95" i="1"/>
  <c r="BD91" i="1"/>
  <c r="BD87" i="1"/>
  <c r="BD83" i="1"/>
  <c r="BD79" i="1"/>
  <c r="BD75" i="1"/>
  <c r="BD71" i="1"/>
  <c r="BD67" i="1"/>
  <c r="BD63" i="1"/>
  <c r="BD59" i="1"/>
  <c r="BD55" i="1"/>
  <c r="BD51" i="1"/>
  <c r="BD47" i="1"/>
  <c r="BD43" i="1"/>
  <c r="BD39" i="1"/>
  <c r="BD35" i="1"/>
  <c r="BD26" i="1"/>
  <c r="BD16" i="1"/>
  <c r="BD30" i="1"/>
  <c r="BD22" i="1"/>
  <c r="BD12" i="1"/>
  <c r="BD34" i="1"/>
  <c r="BD28" i="1"/>
  <c r="BD21" i="1"/>
  <c r="BD11" i="1"/>
  <c r="BD32" i="1"/>
  <c r="BD24" i="1"/>
  <c r="BD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MONICA</author>
  </authors>
  <commentList>
    <comment ref="T10" authorId="0" shapeId="0" xr:uid="{1753F782-2441-4F15-81A3-6944DEAE49FE}">
      <text>
        <r>
          <rPr>
            <b/>
            <sz val="9"/>
            <color indexed="81"/>
            <rFont val="Tahoma"/>
            <family val="2"/>
          </rPr>
          <t>MONICA:</t>
        </r>
        <r>
          <rPr>
            <sz val="9"/>
            <color indexed="81"/>
            <rFont val="Tahoma"/>
            <family val="2"/>
          </rPr>
          <t xml:space="preserve">
Valor total del proyecto</t>
        </r>
      </text>
    </comment>
    <comment ref="U10" authorId="0" shapeId="0" xr:uid="{714E9A53-1E1C-4E5E-A361-3C69F7E8D007}">
      <text>
        <r>
          <rPr>
            <b/>
            <sz val="9"/>
            <color indexed="81"/>
            <rFont val="Tahoma"/>
            <family val="2"/>
          </rPr>
          <t>MONICA:</t>
        </r>
        <r>
          <rPr>
            <sz val="9"/>
            <color indexed="81"/>
            <rFont val="Tahoma"/>
            <family val="2"/>
          </rPr>
          <t xml:space="preserve">
Valor vigencia 2024 del proyecto</t>
        </r>
      </text>
    </comment>
    <comment ref="V10" authorId="0" shapeId="0" xr:uid="{40F5576F-7CCA-4E73-ADDE-2C94D0494C69}">
      <text>
        <r>
          <rPr>
            <b/>
            <sz val="9"/>
            <color indexed="81"/>
            <rFont val="Tahoma"/>
            <family val="2"/>
          </rPr>
          <t>MONICA:</t>
        </r>
        <r>
          <rPr>
            <sz val="9"/>
            <color indexed="81"/>
            <rFont val="Tahoma"/>
            <family val="2"/>
          </rPr>
          <t xml:space="preserve">
Si es todo el municipio diligenciar "Municipio de Bucaramanga".
De lo contratio relacionar la comuna o barrio específico.</t>
        </r>
      </text>
    </comment>
    <comment ref="W10" authorId="0" shapeId="0" xr:uid="{34B85D61-3C86-4089-B23B-A993503D6DB2}">
      <text>
        <r>
          <rPr>
            <b/>
            <sz val="9"/>
            <color indexed="81"/>
            <rFont val="Tahoma"/>
            <family val="2"/>
          </rPr>
          <t>MONICA:</t>
        </r>
        <r>
          <rPr>
            <sz val="9"/>
            <color indexed="81"/>
            <rFont val="Tahoma"/>
            <family val="2"/>
          </rPr>
          <t xml:space="preserve">
Enfoque diferencial que apunte directamente el producto.</t>
        </r>
      </text>
    </comment>
    <comment ref="X10" authorId="0" shapeId="0" xr:uid="{7BD5EA44-7891-4366-AB34-D6B380B1B2D9}">
      <text>
        <r>
          <rPr>
            <b/>
            <sz val="9"/>
            <color indexed="81"/>
            <rFont val="Tahoma"/>
            <family val="2"/>
          </rPr>
          <t>MONICA:</t>
        </r>
        <r>
          <rPr>
            <sz val="9"/>
            <color indexed="81"/>
            <rFont val="Tahoma"/>
            <family val="2"/>
          </rPr>
          <t xml:space="preserve">
Cuantitativa</t>
        </r>
      </text>
    </comment>
    <comment ref="Y10" authorId="0" shapeId="0" xr:uid="{6652817F-15B1-491D-92B4-251953F1AA29}">
      <text>
        <r>
          <rPr>
            <b/>
            <sz val="9"/>
            <color indexed="81"/>
            <rFont val="Tahoma"/>
            <family val="2"/>
          </rPr>
          <t>MONICA:</t>
        </r>
        <r>
          <rPr>
            <sz val="9"/>
            <color indexed="81"/>
            <rFont val="Tahoma"/>
            <family val="2"/>
          </rPr>
          <t xml:space="preserve">
De forma general</t>
        </r>
      </text>
    </comment>
  </commentList>
</comments>
</file>

<file path=xl/sharedStrings.xml><?xml version="1.0" encoding="utf-8"?>
<sst xmlns="http://schemas.openxmlformats.org/spreadsheetml/2006/main" count="304" uniqueCount="189">
  <si>
    <t>Responsable</t>
  </si>
  <si>
    <t>Dependencia</t>
  </si>
  <si>
    <t>Actividades Realizadas</t>
  </si>
  <si>
    <t>Número de Beneficiarios</t>
  </si>
  <si>
    <t>Población Beneficiada</t>
  </si>
  <si>
    <t>Comuna o Barrio Beneficiado</t>
  </si>
  <si>
    <t>Valor Vigencia Proyecto</t>
  </si>
  <si>
    <t>Valor del Proyecto</t>
  </si>
  <si>
    <t>Nombre del Proyecto</t>
  </si>
  <si>
    <t>Porcentaje Avance Vigencia</t>
  </si>
  <si>
    <t>Meta Programada Vigencia</t>
  </si>
  <si>
    <t>Tipo de Meta</t>
  </si>
  <si>
    <t>Indicador de Producto</t>
  </si>
  <si>
    <t>Cod. Indicador de Producto</t>
  </si>
  <si>
    <t>Meta de Producto</t>
  </si>
  <si>
    <t>Cod. de Producto</t>
  </si>
  <si>
    <t>Programa</t>
  </si>
  <si>
    <t>Cod. Programa</t>
  </si>
  <si>
    <t>Sector</t>
  </si>
  <si>
    <t>Linea Estratégica</t>
  </si>
  <si>
    <t xml:space="preserve"> Consecutivo PDM</t>
  </si>
  <si>
    <t>ODS</t>
  </si>
  <si>
    <t>RESPONSABLES</t>
  </si>
  <si>
    <t>Recursos Gestionados</t>
  </si>
  <si>
    <t>Ejecución Presupuestal</t>
  </si>
  <si>
    <t>RECURSOS EJECUTADOS</t>
  </si>
  <si>
    <t>RECURSOS PROGRAMADOS</t>
  </si>
  <si>
    <t>PROYECTOS DE INVERSION</t>
  </si>
  <si>
    <t>CUMPLIMIENTO DE LA META</t>
  </si>
  <si>
    <t>PDM 2024-2027</t>
  </si>
  <si>
    <t>VIGENCIA</t>
  </si>
  <si>
    <r>
      <t>Unidad de Medida</t>
    </r>
    <r>
      <rPr>
        <b/>
        <sz val="12"/>
        <color rgb="FF002060"/>
        <rFont val="Arial"/>
        <family val="2"/>
      </rPr>
      <t>2</t>
    </r>
  </si>
  <si>
    <r>
      <t>Meta Ejecutada Vigencia</t>
    </r>
    <r>
      <rPr>
        <b/>
        <sz val="12"/>
        <color rgb="FF002060"/>
        <rFont val="Arial"/>
        <family val="2"/>
      </rPr>
      <t>4</t>
    </r>
  </si>
  <si>
    <t>LÍnea Base</t>
  </si>
  <si>
    <t>PLAN DE ACCION</t>
  </si>
  <si>
    <t>Código:  F-DPM-10100-238,37-060</t>
  </si>
  <si>
    <r>
      <t>Meta Programada Cuatrienio</t>
    </r>
    <r>
      <rPr>
        <b/>
        <sz val="12"/>
        <color rgb="FF002060"/>
        <rFont val="Arial"/>
        <family val="2"/>
      </rPr>
      <t>3</t>
    </r>
  </si>
  <si>
    <t>Porcentaje Avance Cuatrienio</t>
  </si>
  <si>
    <t>Código BPIN</t>
  </si>
  <si>
    <t>Total Recursos Obligados</t>
  </si>
  <si>
    <t>Total Recursos Pagados</t>
  </si>
  <si>
    <t>Recursos propios 2024</t>
  </si>
  <si>
    <t>SGP Educación 2024</t>
  </si>
  <si>
    <t>SGP Salud 2024</t>
  </si>
  <si>
    <t>SGP Deporte 2024</t>
  </si>
  <si>
    <t>SGP Cultura 2024</t>
  </si>
  <si>
    <t>SGP Libre inversión 2024</t>
  </si>
  <si>
    <t>SGP Libre destinación 2024</t>
  </si>
  <si>
    <t>SGP Alimentación escolar 2024</t>
  </si>
  <si>
    <t>SGP Municipios río Magdalena 2024</t>
  </si>
  <si>
    <t>SGP APSB 2024</t>
  </si>
  <si>
    <t>Crédito 2024</t>
  </si>
  <si>
    <t>Transferencias de capital - cofinanciación departamento 2024</t>
  </si>
  <si>
    <t>Transferencias de capital - cofinanciación nación 2024</t>
  </si>
  <si>
    <t>Otros 2024</t>
  </si>
  <si>
    <t>Total 2024</t>
  </si>
  <si>
    <t>Total Comprometido 2024</t>
  </si>
  <si>
    <r>
      <t>Recursos propios 2024</t>
    </r>
    <r>
      <rPr>
        <b/>
        <sz val="12"/>
        <color rgb="FF002060"/>
        <rFont val="Arial"/>
        <family val="2"/>
      </rPr>
      <t>2</t>
    </r>
  </si>
  <si>
    <r>
      <t>SGP Educación 2024</t>
    </r>
    <r>
      <rPr>
        <b/>
        <sz val="12"/>
        <color rgb="FF002060"/>
        <rFont val="Arial"/>
        <family val="2"/>
      </rPr>
      <t>3</t>
    </r>
  </si>
  <si>
    <r>
      <t>SGP Salud 2024</t>
    </r>
    <r>
      <rPr>
        <b/>
        <sz val="12"/>
        <color rgb="FF002060"/>
        <rFont val="Arial"/>
        <family val="2"/>
      </rPr>
      <t>4</t>
    </r>
  </si>
  <si>
    <r>
      <t>SGP Deporte 2024</t>
    </r>
    <r>
      <rPr>
        <b/>
        <sz val="12"/>
        <color rgb="FF002060"/>
        <rFont val="Arial"/>
        <family val="2"/>
      </rPr>
      <t>5</t>
    </r>
  </si>
  <si>
    <r>
      <t>SGP Cultura 2024</t>
    </r>
    <r>
      <rPr>
        <b/>
        <sz val="12"/>
        <color rgb="FF002060"/>
        <rFont val="Arial"/>
        <family val="2"/>
      </rPr>
      <t>6</t>
    </r>
  </si>
  <si>
    <r>
      <t>SGP Libre inversión 2024</t>
    </r>
    <r>
      <rPr>
        <b/>
        <sz val="12"/>
        <color rgb="FF002060"/>
        <rFont val="Arial"/>
        <family val="2"/>
      </rPr>
      <t>7</t>
    </r>
  </si>
  <si>
    <r>
      <t>SGP Libre destinación 2024</t>
    </r>
    <r>
      <rPr>
        <b/>
        <sz val="12"/>
        <color rgb="FF002060"/>
        <rFont val="Arial"/>
        <family val="2"/>
      </rPr>
      <t>8</t>
    </r>
  </si>
  <si>
    <r>
      <t>SGP Alimentación escolar 2024</t>
    </r>
    <r>
      <rPr>
        <b/>
        <sz val="12"/>
        <color rgb="FF002060"/>
        <rFont val="Arial"/>
        <family val="2"/>
      </rPr>
      <t>9</t>
    </r>
  </si>
  <si>
    <r>
      <t>SGP Municipios río Magdalena 2024</t>
    </r>
    <r>
      <rPr>
        <b/>
        <sz val="12"/>
        <color rgb="FF002060"/>
        <rFont val="Arial"/>
        <family val="2"/>
      </rPr>
      <t>10</t>
    </r>
  </si>
  <si>
    <r>
      <t>SGP APSB 2024</t>
    </r>
    <r>
      <rPr>
        <b/>
        <sz val="12"/>
        <color rgb="FF002060"/>
        <rFont val="Arial"/>
        <family val="2"/>
      </rPr>
      <t>11</t>
    </r>
  </si>
  <si>
    <r>
      <t>Crédito 2024</t>
    </r>
    <r>
      <rPr>
        <b/>
        <sz val="12"/>
        <color rgb="FF002060"/>
        <rFont val="Arial"/>
        <family val="2"/>
      </rPr>
      <t>12</t>
    </r>
  </si>
  <si>
    <r>
      <t>Transferencias de capital - cofinanciación departamento 2024</t>
    </r>
    <r>
      <rPr>
        <b/>
        <sz val="12"/>
        <color rgb="FF002060"/>
        <rFont val="Arial"/>
        <family val="2"/>
      </rPr>
      <t>13</t>
    </r>
  </si>
  <si>
    <r>
      <t>Transferencias de capital - cofinanciación nación 2024</t>
    </r>
    <r>
      <rPr>
        <b/>
        <sz val="12"/>
        <color rgb="FF002060"/>
        <rFont val="Arial"/>
        <family val="2"/>
      </rPr>
      <t>14</t>
    </r>
  </si>
  <si>
    <r>
      <t>Otros 2024</t>
    </r>
    <r>
      <rPr>
        <b/>
        <sz val="12"/>
        <color rgb="FF002060"/>
        <rFont val="Arial"/>
        <family val="2"/>
      </rPr>
      <t>15</t>
    </r>
  </si>
  <si>
    <t>Territorio seguro que progresa</t>
  </si>
  <si>
    <t>Gobierno territorial</t>
  </si>
  <si>
    <t>4503</t>
  </si>
  <si>
    <t>Gestión del riesgo de desastres y emergencias (4503)</t>
  </si>
  <si>
    <t>4503017</t>
  </si>
  <si>
    <t>Elaborar 2  estudios de  riesgos de desastres sobre Amenaza, Vulnerabilidad y Riesgo - AVR para sectores objeto de legalización y regularización del municipio.</t>
  </si>
  <si>
    <t>Estudios de riesgo de desastres elaborados (450301700)</t>
  </si>
  <si>
    <t>Número</t>
  </si>
  <si>
    <t>Incremento</t>
  </si>
  <si>
    <t>Vivienda Ciudad y Territorio</t>
  </si>
  <si>
    <t>4002</t>
  </si>
  <si>
    <t>Ordenamiento territorial y desarrollo urbano (4002).</t>
  </si>
  <si>
    <t>4002016</t>
  </si>
  <si>
    <t xml:space="preserve">Elaborar 1 Documentos de planeación para la revisión excepcional del Plan de Ordenamiento Territorial - POT del municipio de Bucaramanga </t>
  </si>
  <si>
    <t>Documentos de planeación (400201600)</t>
  </si>
  <si>
    <t>Mantenimiento</t>
  </si>
  <si>
    <t>Territorio seguro que genera valor</t>
  </si>
  <si>
    <t>4502</t>
  </si>
  <si>
    <t>Fortalecimiento del buen gobierno para el respeto y garantía de los derechos humanos (4502)</t>
  </si>
  <si>
    <t>Promover  9 espacios de participación ciudadana, mediante la estrategia de presupuestos participativos y audiencias públicas de rendición de cuentas (4502001).</t>
  </si>
  <si>
    <t>Espacios de participación promovidos (450200100).</t>
  </si>
  <si>
    <t>4599</t>
  </si>
  <si>
    <t>Fortalecimiento a la gestión y dirección de la administración pública territorial (4599)</t>
  </si>
  <si>
    <t>4599018</t>
  </si>
  <si>
    <t>Realizar 30 documentos de lineamientos técnicos, (visitas técnicas de control de norma urbana, instrumentos de ordenamiento y desarrollo territorial, plan maestro de espacio público, encuesta multipropósito, legalizadción de barrios, "Curaduría cero")) en el Municipio de Bucaramanga</t>
  </si>
  <si>
    <t>Documentos de lineamientos técnicos realizados (459901800). </t>
  </si>
  <si>
    <t>4599025</t>
  </si>
  <si>
    <t>Implementar un (01) sistema de información para el seguimiento y evaluación a la planeación estratégica del municipio de Bucaramanga</t>
  </si>
  <si>
    <t>Sistemas de información implementados (459902500). </t>
  </si>
  <si>
    <t>0 </t>
  </si>
  <si>
    <t>4599036</t>
  </si>
  <si>
    <t>Actualizar (01) sistema de gestión documental de la base de datos del archivo físico (planoteca) de la Secretaría de Planeación de acuerdo a la normatividad vigente</t>
  </si>
  <si>
    <t xml:space="preserve">Sistema de gestión documental actualizado (459903600). </t>
  </si>
  <si>
    <t>1 </t>
  </si>
  <si>
    <t>4502022</t>
  </si>
  <si>
    <t>Brindar  servicio de asistencia técnica y apoyo a un (1)Consejo Territorial de Planeación del municipio de Bucaramanga (4502022).</t>
  </si>
  <si>
    <t>Instancias territoriales de coordinación institucional asistidas y apoyadas (450202200).</t>
  </si>
  <si>
    <t>Información estadística.</t>
  </si>
  <si>
    <t>0406</t>
  </si>
  <si>
    <t>Generación de la información geográfica del territorio nacional (0406)</t>
  </si>
  <si>
    <t>0406001</t>
  </si>
  <si>
    <t xml:space="preserve">Actualizar un (1)Servicio de información geográfica, geodésica y cartográfica  para el mantenimiento del sistema de estratificación urbana y rural del municipio de Bucaramanga (0406001). </t>
  </si>
  <si>
    <t>Servicio de información geográfica, geodésica y cartográfica actualizado (040600100).</t>
  </si>
  <si>
    <t>4599033</t>
  </si>
  <si>
    <t>Realizar la encuesta de información  a 113.400 hogares para el registro administrativo de SISBEN en el municipio de Bucaramanga</t>
  </si>
  <si>
    <t>Hogares que realizaron la encuesta (459903300)</t>
  </si>
  <si>
    <t>4599031</t>
  </si>
  <si>
    <t>Brindar servicio de asistencia técnica a 16 dependencias, para el fortalecimiento de los procesos de planeación institucional de la administración municipal</t>
  </si>
  <si>
    <t>Entidades, organismos y dependencias asistidos técnicamente (459903100).</t>
  </si>
  <si>
    <t>4599019</t>
  </si>
  <si>
    <t>Realizar 8 documentos de planeacion para la formulacion y/o evaluacion de politicas publicas del municipio de Bucaramanga</t>
  </si>
  <si>
    <t>Documentos de planeación realizados 459901900</t>
  </si>
  <si>
    <t>4003</t>
  </si>
  <si>
    <t>Acceso de la población a los servicios de agua potable y saneamiento básico.
(4003)</t>
  </si>
  <si>
    <t>4003008</t>
  </si>
  <si>
    <t>Apoyar financieramente un programa de mínimo vital de agua potable en la ciudad de Bucaramanga.</t>
  </si>
  <si>
    <t>Programa de mínimo vital de agua potable apoyado financieramente (400300800)</t>
  </si>
  <si>
    <t>4599002</t>
  </si>
  <si>
    <t>Ejecutar el 100% del programa de saneamiento fiscal y financiero para el fortalecimiento de las finanzas del municipio</t>
  </si>
  <si>
    <t>Programa de sanemiento fiscal y financiero ejecutado (459900200).</t>
  </si>
  <si>
    <t>Porcentaje</t>
  </si>
  <si>
    <t>Secretaría de Planeación</t>
  </si>
  <si>
    <t>Lyda Ximena Rodriguez Acevedo</t>
  </si>
  <si>
    <t>1, 10</t>
  </si>
  <si>
    <t>ELABORACIÓN DE ESTUDIOS DETALLADOS DE AMENAZA, VULNERABILIDAD Y RIESGO (AVR) POR MOVIMIENTOS
EN MASA, INUNDACIÓN Y AVENIDAS TORRENCIALES PARA ALGUNOS SECTORES PRIORIZADOS EN EL MUNICIPIO
DE BUCARAMANGA</t>
  </si>
  <si>
    <t>FORTALECIMIENTO DE LOS ESPACIOS DE PARTICIPACIÓN CIUDADANA EN EL MUNICIPIO DE BUCARAMANGA</t>
  </si>
  <si>
    <t>FORTALECIMIENTO DE LA PLANIFICACIÓN TERRITORIAL Y DESARROLLO URBANO DEL MUNICIPIO DE BUCARAMANGA</t>
  </si>
  <si>
    <t>Implementación de la estrategia de presupuestos participativos: . Realización de 2  Comité Técnico de Presupuestos Participativos. 1 Lanzamiento y socialización  de la estrategia de  presupuestos participativos vigencia 2024 con las JAC Y JAL.1 Socialización para la conformación del listado de barrios. 1 Audiencia pública de rendición de cuentas.</t>
  </si>
  <si>
    <t>APOYO AL DESARROLLO DE LOS PROCESOS DE PLANEACIÓN INSTITUCIONAL Y DEL DESARROLLO TERRITORIAL
EN EL MUNICIPIO DE BUCARAMANGA</t>
  </si>
  <si>
    <t>FORTALECIMIENTO DEL SERVICIO DE ESTRATIFICACIÓN SOCIOECONÓMICA URBANA Y RURAL EN EL MUNICIPIO
DE BUCARAMANGA</t>
  </si>
  <si>
    <t>FORTALECIMIENTO A LA OPERATIVIDAD DEL SISBÉN CON MIRAS A LA IDENTIFICACIÓN DE POTENCIALES
BENEFICIARIOS DE PROGRAMAS SOCIALES EN EL MUNICIPIO DE BUCARAMANGA</t>
  </si>
  <si>
    <t>APOYO EN LA REVISIÓN EXCEPCIONAL DEL PLAN DE ORDENAMIENTO TERRITORIAL DEL MUNICIPIO DE BUCARAMANGA</t>
  </si>
  <si>
    <t>APOYO AL DESARROLLO DE LAS CAPACIDADES ADMINISTRATIVAS Y LOGÍSTICAS DEL CONSEJO TERRITORIAL
DE PLANEACIÓN EN EL MUNICIPIO DE BUCARAMANGA</t>
  </si>
  <si>
    <t>FORTALECIMIENTO DE LAS CAPACIDADES ADMINISTRATIVAS Y LOGÍSTICAS DEL CONSEJO TERRITORIAL DE PLANEACIÓN EN EL MUNICIPIO DE BUCARAMANGA</t>
  </si>
  <si>
    <t>IDENTIFICACIÓN Y SELECCION DE LA POBLACION POBRE Y VULNERABLE DEL MUNICIPIO DE BUCARAMANGA, SANTANDER</t>
  </si>
  <si>
    <t>APOYO AL DESARROLLO DE LOS PROCESOS DE PLANEACIÓN INSTITUCIONAL Y DEL DESARROLLO TERRITORIAL EN EL MUNICIPIO DE BUCARAMANGA</t>
  </si>
  <si>
    <t xml:space="preserve">APOYO EN LOS PROCESOS DE LEGALIZACIÓN Y REGULARIZACIÓN URBANÍSTICA DE ASENTAMIENTOS HUMANOS EN EL MUNICIPIO DE BUCARAMANGA </t>
  </si>
  <si>
    <t>FORMULACIÓN DE INSTRUMENTOS DE PLANIFICACIÓN GESTIÓN Y FINANCIACIÓN DERIVADOS DEL PLAN DE ORDENAMIENTO TERRITORIAL POT DEL MUNICIPIO DE BUCARAMANGA 2024 - 2027</t>
  </si>
  <si>
    <t>APOYO EN LOS PROCESOS DE LEGALIZACIÓN Y REGULARIZACIÓN URBANÍSTICA DE ASENTAMIENTOS HUMANOS EN EL MUNICIPIO DE BUCARAMANGA</t>
  </si>
  <si>
    <t xml:space="preserve">Implementación Sistema de Control Seguimiento y Evaluación al Plan de Desarrollo Municipal y los Proyectos de Inversión del Municipio de Bucaramanga </t>
  </si>
  <si>
    <t>APOYO EN LA ACTUALIZACIÓN DEL PLAN MAESTRO DE ESPACIO  PÚBLICO DEL MUNICIPIO DE BUCARAMANGA</t>
  </si>
  <si>
    <t>Versión: 2.0</t>
  </si>
  <si>
    <t>Fecha aprobación: Octubre-10-2024</t>
  </si>
  <si>
    <t>Página: 1 de 1</t>
  </si>
  <si>
    <t xml:space="preserve"> Comprometido </t>
  </si>
  <si>
    <t>programado</t>
  </si>
  <si>
    <t>30 documentos</t>
  </si>
  <si>
    <t>16 dependencias</t>
  </si>
  <si>
    <t>planoteca</t>
  </si>
  <si>
    <t>estratifación</t>
  </si>
  <si>
    <t>participativo</t>
  </si>
  <si>
    <t>sisben</t>
  </si>
  <si>
    <t>cumpliemiento general</t>
  </si>
  <si>
    <t>presupuesto general</t>
  </si>
  <si>
    <t>Municipio de Bucaramanga</t>
  </si>
  <si>
    <t>JAC Y JAL -Todas las personas del municipio de Bucaramanga</t>
  </si>
  <si>
    <t>Todas las personas del municipio</t>
  </si>
  <si>
    <t>Todas las personas del municipio de Bucaramanga</t>
  </si>
  <si>
    <t>Todas las personas de Bucaramanga</t>
  </si>
  <si>
    <t xml:space="preserve">Se garantizó el apoyo logístico
y administrativo para el
desempeño de las acciones
de archivo, mensajería,
elaboración de documentos,
entre otros que permitan el
adecuado funcionamiento del
CTP. Se realizó una jornada de rendición de cuentas orientadas por el equipo de presupuestos participativos.  Se realizó una  capacitación de las funciones del CTP más allá de la aprobación del PDM. </t>
  </si>
  <si>
    <t>Se realizó la revisión de predios del área urbana de acuerdo a la actualización de la metodología de estratificación del DANE.
Se realizaron visitas técnicas a predios urbanos y rurales a solicitud del ciudadano.
Se realizaron 3 comités técnicos de estratificación.
Se expidieron 526 certificados de estratificación de manera física y 1991digitales.
Se mantiene la actualización de la base cartográfica del municipio en la cual se localizaron 78412 predios urbanos y 4699 predios rurales.</t>
  </si>
  <si>
    <t>pagado</t>
  </si>
  <si>
    <t>obligado</t>
  </si>
  <si>
    <t>El equipo de control de obra  realizó las actuaciones respectivas
de visitas a establecimientos comerciales, obras activas, operativos RIMB, revisión
de licencias, revisión de reconocimientos, perfiles viales, entre otros, como parte de
su misionalidad de verificación y control de la norma urbanística.
Se logró proyectar un total de 2476 Documentos expedidos o revisados.</t>
  </si>
  <si>
    <t>Todos los habitantes del municipio de Bucaramanga</t>
  </si>
  <si>
    <t>Se elaboró la ruta de trabajo con la finalidad de adelantar los estudios para la formulación de los instrumentos de planificación y gestión que permiten y faciliten la implementación de proyectos y la materialización de las acciones sobre el territorio, así como la consecución de los objetivos de largo plazo, establecidos en el Plan de Ordenamiento Territorial. La elaboración de la fase de Diagnostico para la formulación de los lineamientos normativos detallados aplicables al sector con tratamiento de renovación urbana
en la modalidad de redesarrollo, del barrio La Concordia (Art. 216 a 2019 POT)</t>
  </si>
  <si>
    <t>Barrio la Concordia</t>
  </si>
  <si>
    <t>Se realizó revisión nuevamente y se realizaron correcciones a solicitud
del Archivo Central en los procesos de ordenación, foliación, depuración
de duplicados y ganchos, inventario y rotulación y está lista para revisión
y Trasferencia Documental. (64 cajas GDT). Se realizó revisión nuevamente y se realizaron correcciones a solicitud
del Archivo Central en los procesos de ordenación, foliación, depuración
de duplicados y ganchos, inventario y rotulación y está lista para revisión
y Trasferencia Documental. (35 cajas GOT). Se realizaron correcciones a solicitud de Archivo Central y se entregó la
Transferencia Documental en el edificio de la Unidad de Victimas. (169 cajas Licencias de Intervención
del Espacio Público por Roturas)</t>
  </si>
  <si>
    <t>Se realizó el seguimiento a las siguientes políticas con corte a 30 de junio de 2024: Política Pública OSIGD, vejez y envejecimiento, PIIAFF, cambio climático, Protección  y bienestar animal , Familias, Transparencia , Juventudes y Plan integral Zonal del norte.Se realizó el seguimiento a MIPG con corte a 30 de septiembre. Se realizó seguimiento al Plan de anticorrupción y atención al ciudadano con corte  a 31 de agosto.
Se realizó seguimiento a Mapas de riesgos de corrupción a 31 de agosto. Mapas de riesgos fiscales y riesgos de gestión con corte a 30 de junio. Se realizó el seguimiento al plan de participación ciudadana con corte a 30 de agosto.
El Banco de Programas y Proyectos de
Inversión Municipal (BPPIM) emitió un total de 335 certificaciones, correspondientes a trámites de registro, actualización y cierre de 186 proyectos de inversión; los cuales fueron presentados por las diferentes Secretarías e Institutos descentralizados.
En materia de representación judicial, extrajudicial y actuaciones administrativas”, tiene asignada a los abogados contratistas de la defensa judicial acciones populares en Juzgados Administrativos activas a corte 30 de septiembre de 2024, las cuales se encuentran en etapas procesales.</t>
  </si>
  <si>
    <t>Se realizaron 2 procesos de legalización y regularización en los barrios: toledo plata, la floresta san josé para su  incorporación al perimetro urbano. 
Se realizó la delimitación  de las áreas privadas, así mismo de la areas públicas las cuales deben ser entregadas al municipio (DADEP) para realizar inversión y mejoramiento integral.
Se entregaron 8 resoluciones de reconocimiento de edificaciones y  30 fichas de alinderamiento para el proceso de actualización y rectificación de áreas en el marco del proceso de curaduría 0.
Se realizaron 11 procesos de acompañamiento tecnico y jurídico a las comunidades a partir de la revisión de los estudios de AVR donde se les entrego el resultado del Riesgo y las obras de mitigacion  que deben realizarse, así mismo de la posibilidad de adelantar el proceso de legalizacion y/ o regularizacion  con compromisos por parte de la comunidad en cuanto  al estudio de títulos y el componente tecnico de las edificiaciones.</t>
  </si>
  <si>
    <t>La floresta san josé,  El plan, toledo plata</t>
  </si>
  <si>
    <t>Implementación de la estrategia de presupuestos participativos.. Realización de 2  Comité Técnico de Presupuestos Participativos. 1 Lanzamiento y socialización  de la estrategia de  presupuestos participativos vigencia 2024 con las JAC Y JAL.1 Socialización para la conformación del listado de barrios. 1 Audiencia pública de rendición de cuentas. 4 ejercicios de asambleas de residentes en el barrio Héroes y en la Vereda San José.</t>
  </si>
  <si>
    <t>Se realizaron 3  procesos de legalización y regularización en los barrios: toledo plata, la floresta san josé y vegas de morrorico  para su  incorporación al perimetro urbano. 
Se realizó la delimitación  de las áreas privadas, así mismo de la areas públicas las cuales deben ser entregadas al municipio (DADEP) para realizar inversión y mejoramiento integral.
Se entregaron 7 resoluciones de reconocimiento de edificaciones y  30 fichas de alinderamiento para el proceso de actualización y rectificación de áreas en el marco del proceso de curaduría 0.
Se realizaron 11 procesos de acompañamiento tecnico y jurídico a las comunidades a partir de la revisión de los estudios de AVR donde se les entrego el resultado del Riesgo y las obras de mitigacion  que deben realizarse, así mismo de la posibilidad de adelantar el proceso de legalizacion y/ o regularizacion  con compromisos por parte de la comunidad en cuanto  al estudio de títulos y el componente tecnico de las edificiaciones.</t>
  </si>
  <si>
    <t>La floresta san josé, toledo plata, vegas de morrorico</t>
  </si>
  <si>
    <t>Se realizó revisión nuevamente y se realizaron correcciones a solicitud
del Archivo Central en los procesos de ordenación, foliación, depuración
de duplicados y ganchos, inventario y rotulación y está lista para revisión
y Trasferencia Documental. (72 cajas GDT). Se realizó revisión nuevamente y se realizaron correcciones a solicitud
del Archivo Central en los procesos de ordenación, foliación, depuración
de duplicados y ganchos, inventario y rotulación y está lista para revisión
y Trasferencia Documental. (74 cajas GOT). Se realizaron correcciones a solicitud de Archivo Central y se entregó la
Transferencia Documental en el edificio de la Unidad de Victimas. (169 cajas Licencias de Intervención
del Espacio Público por Roturas)</t>
  </si>
  <si>
    <t xml:space="preserve">Se realizó la revisión de predios del área urbana de acuerdo a la actualización de la metodología de estratificación del DANE.
Se realizaron visitas técnicas a predios urbanos y rurales a solicitud del ciudadano.
Se realizaron 4 comités técnicos de estratificación.
Se expidieron 551certificados de estratificación de manera física y 2.092 digitales.
Se mantiene la actualización de la base cartográfica del municipio en la cual se localizaron 78412 predios urbanos y 4699 predios rurales. </t>
  </si>
  <si>
    <t>En el aplicativo SisbénApp se registraron un total de 29.050 solicitudes, incluyendo 3.731 solicitudes recepcionadas en la vigencia 2023, se aplicaron 23.765 encuestas y 2.120 solicitudes se encuentran pendientes por aplicar encuesta.</t>
  </si>
  <si>
    <t>en el aplicativo SisbenApp se registraron un total de 29.619 solicitudes incluidas 3.731 solicitudes recepcionadas en la vigencia 2023. Se aplicaron 27.499 encuestas y 2.120 solicitudes se encuentran pendientes por aplicar encuesta..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</si>
</sst>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quot;$&quot;\ * #,##0.00_-;\-&quot;$&quot;\ * #,##0.00_-;_-&quot;$&quot;\ * &quot;-&quot;??_-;_-@_-"/>
    <numFmt numFmtId="43" formatCode="_-* #,##0.00_-;\-* #,##0.00_-;_-* &quot;-&quot;??_-;_-@_-"/>
    <numFmt numFmtId="164" formatCode="_-&quot;$&quot;* #,##0_-;\-&quot;$&quot;* #,##0_-;_-&quot;$&quot;* &quot;-&quot;_-;_-@_-"/>
    <numFmt numFmtId="165" formatCode="0.0%"/>
  </numFmts>
  <fonts count="15" x14ac:knownFonts="1">
    <font>
      <sz val="11"/>
      <color theme="1"/>
      <name val="Aptos Narrow"/>
      <family val="2"/>
      <scheme val="minor"/>
    </font>
    <font>
      <b/>
      <sz val="11"/>
      <color theme="1"/>
      <name val="Aptos Narrow"/>
      <family val="2"/>
      <scheme val="minor"/>
    </font>
    <font>
      <b/>
      <sz val="11"/>
      <color theme="1"/>
      <name val="Arial"/>
      <family val="2"/>
    </font>
    <font>
      <sz val="11"/>
      <color theme="1"/>
      <name val="Arial"/>
      <family val="2"/>
    </font>
    <font>
      <b/>
      <sz val="22"/>
      <color theme="1"/>
      <name val="Aptos Narrow"/>
      <family val="2"/>
      <scheme val="minor"/>
    </font>
    <font>
      <b/>
      <sz val="12"/>
      <color theme="0"/>
      <name val="Arial"/>
      <family val="2"/>
    </font>
    <font>
      <b/>
      <sz val="12"/>
      <color theme="1"/>
      <name val="Arial"/>
      <family val="2"/>
    </font>
    <font>
      <b/>
      <sz val="12"/>
      <color rgb="FF002060"/>
      <name val="Arial"/>
      <family val="2"/>
    </font>
    <font>
      <b/>
      <sz val="72"/>
      <color theme="1"/>
      <name val="Arial"/>
      <family val="2"/>
    </font>
    <font>
      <sz val="12"/>
      <color theme="1"/>
      <name val="Arial"/>
      <family val="2"/>
    </font>
    <font>
      <sz val="8"/>
      <name val="Aptos Narrow"/>
      <family val="2"/>
      <scheme val="minor"/>
    </font>
    <font>
      <sz val="9"/>
      <color indexed="81"/>
      <name val="Tahoma"/>
      <family val="2"/>
    </font>
    <font>
      <b/>
      <sz val="9"/>
      <color indexed="81"/>
      <name val="Tahoma"/>
      <family val="2"/>
    </font>
    <font>
      <sz val="11"/>
      <color theme="1"/>
      <name val="Aptos Narrow"/>
      <family val="2"/>
      <scheme val="minor"/>
    </font>
    <font>
      <b/>
      <sz val="10"/>
      <color theme="1"/>
      <name val="Aptos Narrow"/>
      <family val="2"/>
      <scheme val="minor"/>
    </font>
  </fonts>
  <fills count="5">
    <fill>
      <patternFill patternType="none"/>
    </fill>
    <fill>
      <patternFill patternType="gray125"/>
    </fill>
    <fill>
      <patternFill patternType="solid">
        <fgColor rgb="FF002060"/>
        <bgColor indexed="64"/>
      </patternFill>
    </fill>
    <fill>
      <patternFill patternType="solid">
        <fgColor theme="9" tint="0.39997558519241921"/>
        <bgColor indexed="64"/>
      </patternFill>
    </fill>
    <fill>
      <patternFill patternType="solid">
        <fgColor theme="9" tint="0.3999450666829432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s>
  <cellStyleXfs count="4">
    <xf numFmtId="0" fontId="0" fillId="0" borderId="0"/>
    <xf numFmtId="9" fontId="13"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cellStyleXfs>
  <cellXfs count="97">
    <xf numFmtId="0" fontId="0" fillId="0" borderId="0" xfId="0"/>
    <xf numFmtId="0" fontId="1" fillId="0" borderId="0" xfId="0" applyFont="1" applyAlignment="1">
      <alignment horizontal="center" vertical="center"/>
    </xf>
    <xf numFmtId="0" fontId="1" fillId="0" borderId="0" xfId="0" applyFont="1" applyAlignment="1">
      <alignment horizontal="center" vertical="center" wrapText="1"/>
    </xf>
    <xf numFmtId="0" fontId="5" fillId="2" borderId="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2" fillId="0" borderId="0" xfId="0" applyFont="1" applyAlignment="1">
      <alignment horizontal="center" vertical="center"/>
    </xf>
    <xf numFmtId="10" fontId="3" fillId="0" borderId="0" xfId="0" applyNumberFormat="1" applyFont="1" applyAlignment="1">
      <alignment horizontal="center" vertical="center"/>
    </xf>
    <xf numFmtId="10" fontId="2" fillId="0" borderId="0" xfId="0" applyNumberFormat="1" applyFont="1" applyAlignment="1">
      <alignment horizontal="center" vertical="center"/>
    </xf>
    <xf numFmtId="0" fontId="3"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6" fillId="0" borderId="3" xfId="0" applyFont="1" applyBorder="1" applyAlignment="1">
      <alignment horizontal="center" vertical="center" wrapText="1"/>
    </xf>
    <xf numFmtId="0" fontId="0" fillId="0" borderId="0" xfId="0" applyAlignment="1">
      <alignment horizontal="center" vertical="center"/>
    </xf>
    <xf numFmtId="3" fontId="3" fillId="0" borderId="1" xfId="0" applyNumberFormat="1" applyFont="1" applyBorder="1" applyAlignment="1">
      <alignment horizontal="center" vertical="center"/>
    </xf>
    <xf numFmtId="3" fontId="3" fillId="0" borderId="1" xfId="0" applyNumberFormat="1" applyFont="1" applyBorder="1" applyAlignment="1">
      <alignment horizontal="center" vertical="center" wrapText="1"/>
    </xf>
    <xf numFmtId="0" fontId="2" fillId="0" borderId="9" xfId="0" applyFont="1" applyBorder="1" applyAlignment="1">
      <alignment horizontal="center" vertical="center"/>
    </xf>
    <xf numFmtId="0" fontId="2" fillId="0" borderId="0" xfId="0" applyFont="1" applyAlignment="1">
      <alignment vertical="center"/>
    </xf>
    <xf numFmtId="0" fontId="2" fillId="0" borderId="9" xfId="0" applyFont="1" applyBorder="1" applyAlignment="1">
      <alignment vertical="center"/>
    </xf>
    <xf numFmtId="0" fontId="1" fillId="2" borderId="23" xfId="0" applyFont="1" applyFill="1" applyBorder="1" applyAlignment="1">
      <alignment horizontal="center" vertical="center" wrapText="1"/>
    </xf>
    <xf numFmtId="0" fontId="3"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44" fontId="3" fillId="0" borderId="1" xfId="0" applyNumberFormat="1" applyFont="1" applyBorder="1" applyAlignment="1" applyProtection="1">
      <alignment horizontal="center" vertical="center"/>
      <protection locked="0"/>
    </xf>
    <xf numFmtId="44" fontId="3" fillId="0" borderId="1" xfId="0" applyNumberFormat="1" applyFont="1" applyBorder="1" applyAlignment="1" applyProtection="1">
      <alignment horizontal="center" vertical="center" wrapText="1"/>
      <protection locked="0"/>
    </xf>
    <xf numFmtId="0" fontId="3" fillId="0" borderId="7" xfId="0" applyFont="1" applyBorder="1" applyAlignment="1" applyProtection="1">
      <alignment horizontal="center" vertical="center"/>
      <protection locked="0"/>
    </xf>
    <xf numFmtId="9" fontId="3" fillId="0" borderId="1" xfId="1" applyFont="1" applyBorder="1" applyAlignment="1">
      <alignment horizontal="center" vertical="center"/>
    </xf>
    <xf numFmtId="9" fontId="3" fillId="0" borderId="1" xfId="1" applyFont="1" applyBorder="1" applyAlignment="1">
      <alignment horizontal="center" vertical="center" wrapText="1"/>
    </xf>
    <xf numFmtId="9" fontId="3" fillId="0" borderId="7" xfId="1" applyFont="1" applyBorder="1" applyAlignment="1">
      <alignment horizontal="center" vertical="center"/>
    </xf>
    <xf numFmtId="44" fontId="3" fillId="0" borderId="7" xfId="0" applyNumberFormat="1" applyFont="1" applyBorder="1" applyAlignment="1" applyProtection="1">
      <alignment horizontal="center" vertical="center"/>
      <protection locked="0"/>
    </xf>
    <xf numFmtId="9" fontId="3" fillId="0" borderId="1" xfId="1" applyFont="1" applyBorder="1" applyAlignment="1" applyProtection="1">
      <alignment horizontal="center" vertical="center" wrapText="1"/>
      <protection locked="0"/>
    </xf>
    <xf numFmtId="9" fontId="3" fillId="0" borderId="1" xfId="1" applyFont="1" applyBorder="1" applyAlignment="1" applyProtection="1">
      <alignment horizontal="center" vertical="center"/>
      <protection locked="0"/>
    </xf>
    <xf numFmtId="9" fontId="3" fillId="0" borderId="7" xfId="1" applyFont="1" applyBorder="1" applyAlignment="1" applyProtection="1">
      <alignment horizontal="center" vertical="center"/>
      <protection locked="0"/>
    </xf>
    <xf numFmtId="44" fontId="0" fillId="0" borderId="0" xfId="2" applyFont="1"/>
    <xf numFmtId="0" fontId="9" fillId="0" borderId="10" xfId="0" applyFont="1" applyBorder="1" applyAlignment="1">
      <alignment vertical="center"/>
    </xf>
    <xf numFmtId="0" fontId="9" fillId="0" borderId="11" xfId="0" applyFont="1" applyBorder="1" applyAlignment="1">
      <alignment vertical="center"/>
    </xf>
    <xf numFmtId="0" fontId="9" fillId="0" borderId="12" xfId="0" applyFont="1" applyBorder="1" applyAlignment="1">
      <alignment vertical="center"/>
    </xf>
    <xf numFmtId="0" fontId="9" fillId="0" borderId="10" xfId="0" applyFont="1" applyBorder="1" applyAlignment="1">
      <alignment vertical="center" wrapText="1"/>
    </xf>
    <xf numFmtId="0" fontId="9" fillId="0" borderId="11" xfId="0" applyFont="1" applyBorder="1" applyAlignment="1">
      <alignment vertical="center" wrapText="1"/>
    </xf>
    <xf numFmtId="0" fontId="9" fillId="0" borderId="12" xfId="0" applyFont="1" applyBorder="1" applyAlignment="1">
      <alignment vertical="center" wrapText="1"/>
    </xf>
    <xf numFmtId="0" fontId="3" fillId="3" borderId="2" xfId="0" applyFont="1" applyFill="1" applyBorder="1" applyAlignment="1">
      <alignment horizontal="center" vertical="center" wrapText="1"/>
    </xf>
    <xf numFmtId="44" fontId="3" fillId="0" borderId="2" xfId="0" applyNumberFormat="1" applyFont="1" applyBorder="1" applyAlignment="1">
      <alignment horizontal="center" vertical="center" wrapText="1"/>
    </xf>
    <xf numFmtId="44" fontId="3" fillId="0" borderId="2" xfId="0" applyNumberFormat="1" applyFont="1" applyBorder="1" applyAlignment="1">
      <alignment horizontal="center" vertical="center"/>
    </xf>
    <xf numFmtId="9" fontId="3" fillId="0" borderId="2" xfId="0" applyNumberFormat="1" applyFont="1" applyBorder="1" applyAlignment="1">
      <alignment horizontal="center" vertical="center" wrapText="1"/>
    </xf>
    <xf numFmtId="0" fontId="0" fillId="0" borderId="0" xfId="0" applyAlignment="1">
      <alignment horizontal="center" vertical="center" wrapText="1"/>
    </xf>
    <xf numFmtId="44" fontId="3" fillId="0" borderId="1" xfId="0" applyNumberFormat="1" applyFont="1" applyBorder="1" applyAlignment="1">
      <alignment horizontal="center" vertical="center"/>
    </xf>
    <xf numFmtId="10" fontId="3" fillId="0" borderId="1" xfId="0" applyNumberFormat="1" applyFont="1" applyBorder="1" applyAlignment="1">
      <alignment horizontal="center" vertical="center"/>
    </xf>
    <xf numFmtId="44" fontId="3"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xf>
    <xf numFmtId="164" fontId="3" fillId="0" borderId="1" xfId="0" applyNumberFormat="1" applyFont="1" applyBorder="1" applyAlignment="1">
      <alignment horizontal="center" vertical="center" wrapText="1"/>
    </xf>
    <xf numFmtId="0" fontId="3" fillId="0" borderId="7" xfId="0" applyFont="1" applyBorder="1" applyAlignment="1">
      <alignment horizontal="center" vertical="center" wrapText="1"/>
    </xf>
    <xf numFmtId="44" fontId="3" fillId="4" borderId="1" xfId="0" applyNumberFormat="1" applyFont="1" applyFill="1" applyBorder="1" applyAlignment="1">
      <alignment horizontal="center" vertical="center"/>
    </xf>
    <xf numFmtId="44" fontId="0" fillId="0" borderId="0" xfId="0" applyNumberFormat="1"/>
    <xf numFmtId="44" fontId="3" fillId="4" borderId="2" xfId="0" applyNumberFormat="1" applyFont="1" applyFill="1" applyBorder="1" applyAlignment="1">
      <alignment horizontal="center" vertical="center"/>
    </xf>
    <xf numFmtId="9" fontId="0" fillId="0" borderId="0" xfId="1" applyFont="1"/>
    <xf numFmtId="165" fontId="0" fillId="0" borderId="0" xfId="1" applyNumberFormat="1" applyFont="1"/>
    <xf numFmtId="4" fontId="0" fillId="0" borderId="0" xfId="0" applyNumberFormat="1"/>
    <xf numFmtId="9" fontId="0" fillId="0" borderId="0" xfId="1" applyNumberFormat="1" applyFont="1"/>
    <xf numFmtId="2" fontId="0" fillId="0" borderId="0" xfId="1" applyNumberFormat="1" applyFont="1"/>
    <xf numFmtId="9" fontId="0" fillId="0" borderId="0" xfId="0" applyNumberFormat="1"/>
    <xf numFmtId="9" fontId="3" fillId="3" borderId="2" xfId="1" applyFont="1" applyFill="1" applyBorder="1" applyAlignment="1">
      <alignment horizontal="center" vertical="center" wrapText="1"/>
    </xf>
    <xf numFmtId="1" fontId="3" fillId="0" borderId="2" xfId="0" applyNumberFormat="1"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44" fontId="3" fillId="0" borderId="2" xfId="0" applyNumberFormat="1" applyFont="1" applyBorder="1" applyAlignment="1" applyProtection="1">
      <alignment horizontal="center" vertical="center" wrapText="1"/>
      <protection locked="0"/>
    </xf>
    <xf numFmtId="44" fontId="3" fillId="0" borderId="2" xfId="0" applyNumberFormat="1" applyFont="1" applyBorder="1" applyAlignment="1" applyProtection="1">
      <alignment horizontal="center" vertical="center"/>
      <protection locked="0"/>
    </xf>
    <xf numFmtId="9" fontId="3" fillId="0" borderId="2" xfId="0" applyNumberFormat="1" applyFont="1" applyBorder="1" applyAlignment="1" applyProtection="1">
      <alignment horizontal="center" vertical="center" wrapText="1"/>
      <protection locked="0"/>
    </xf>
    <xf numFmtId="1" fontId="3" fillId="0" borderId="1" xfId="0" applyNumberFormat="1" applyFont="1" applyBorder="1" applyAlignment="1" applyProtection="1">
      <alignment horizontal="center" vertical="center"/>
      <protection locked="0"/>
    </xf>
    <xf numFmtId="9" fontId="3" fillId="0" borderId="2" xfId="1" applyFont="1" applyBorder="1" applyAlignment="1" applyProtection="1">
      <alignment horizontal="center" vertical="center"/>
      <protection locked="0"/>
    </xf>
    <xf numFmtId="1" fontId="3" fillId="0" borderId="1" xfId="0" applyNumberFormat="1" applyFont="1" applyBorder="1" applyAlignment="1" applyProtection="1">
      <alignment horizontal="center" vertical="center" wrapText="1"/>
      <protection locked="0"/>
    </xf>
    <xf numFmtId="164" fontId="3" fillId="0" borderId="1" xfId="0" applyNumberFormat="1" applyFont="1" applyBorder="1" applyAlignment="1" applyProtection="1">
      <alignment horizontal="center" vertical="center"/>
      <protection locked="0"/>
    </xf>
    <xf numFmtId="164" fontId="3" fillId="0" borderId="1" xfId="0" applyNumberFormat="1" applyFont="1" applyBorder="1" applyAlignment="1" applyProtection="1">
      <alignment horizontal="center" vertical="center" wrapText="1"/>
      <protection locked="0"/>
    </xf>
    <xf numFmtId="44" fontId="3" fillId="0" borderId="1" xfId="2" applyFont="1" applyBorder="1" applyAlignment="1" applyProtection="1">
      <alignment horizontal="center" vertical="center" wrapText="1"/>
      <protection locked="0"/>
    </xf>
    <xf numFmtId="44" fontId="3" fillId="0" borderId="2" xfId="2" applyFont="1" applyBorder="1" applyAlignment="1" applyProtection="1">
      <alignment horizontal="center" vertical="center" wrapText="1"/>
      <protection locked="0"/>
    </xf>
    <xf numFmtId="44" fontId="3" fillId="0" borderId="1" xfId="2" applyFont="1" applyBorder="1" applyAlignment="1" applyProtection="1">
      <alignment horizontal="center" vertical="center"/>
      <protection locked="0"/>
    </xf>
    <xf numFmtId="3" fontId="3" fillId="0" borderId="1" xfId="0" applyNumberFormat="1" applyFont="1" applyBorder="1" applyAlignment="1" applyProtection="1">
      <alignment horizontal="center" vertical="center" wrapText="1"/>
      <protection locked="0"/>
    </xf>
    <xf numFmtId="44" fontId="3" fillId="0" borderId="1" xfId="2" applyFont="1" applyBorder="1" applyAlignment="1">
      <alignment horizontal="center" vertical="center"/>
    </xf>
    <xf numFmtId="44" fontId="14" fillId="0" borderId="0" xfId="2" applyFont="1" applyAlignment="1">
      <alignment vertical="center" wrapText="1"/>
    </xf>
    <xf numFmtId="43" fontId="3" fillId="0" borderId="1" xfId="3" applyFont="1" applyBorder="1" applyAlignment="1">
      <alignment horizontal="center" vertical="center"/>
    </xf>
    <xf numFmtId="0" fontId="8" fillId="0" borderId="8" xfId="0" applyFont="1" applyBorder="1" applyAlignment="1">
      <alignment horizontal="center" vertical="center" wrapText="1"/>
    </xf>
    <xf numFmtId="0" fontId="8" fillId="0" borderId="0" xfId="0" applyFont="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6" xfId="0" applyFont="1" applyBorder="1" applyAlignment="1">
      <alignment horizontal="center" vertical="center" wrapText="1"/>
    </xf>
    <xf numFmtId="0" fontId="5" fillId="2" borderId="21"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2" fillId="0" borderId="1" xfId="0" applyFont="1" applyBorder="1" applyAlignment="1">
      <alignment horizontal="center" vertical="center"/>
    </xf>
  </cellXfs>
  <cellStyles count="4">
    <cellStyle name="Millares" xfId="3" builtinId="3"/>
    <cellStyle name="Moneda" xfId="2" builtinId="4"/>
    <cellStyle name="Normal" xfId="0" builtinId="0"/>
    <cellStyle name="Porcentaje" xfId="1" builtinId="5"/>
  </cellStyles>
  <dxfs count="68">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34" formatCode="_-&quot;$&quot;\ * #,##0.00_-;\-&quot;$&quot;\ * #,##0.00_-;_-&quot;$&quot;\ * &quot;-&quot;??_-;_-@_-"/>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34" formatCode="_-&quot;$&quot;\ * #,##0.00_-;\-&quot;$&quot;\ * #,##0.00_-;_-&quot;$&quot;\ * &quot;-&quot;??_-;_-@_-"/>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3"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0" formatCode="General"/>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0" indent="0" justifyLastLine="0" shrinkToFit="0" readingOrder="0"/>
    </dxf>
    <dxf>
      <border>
        <bottom style="medium">
          <color indexed="64"/>
        </bottom>
      </border>
    </dxf>
    <dxf>
      <font>
        <b/>
        <i val="0"/>
        <strike val="0"/>
        <condense val="0"/>
        <extend val="0"/>
        <outline val="0"/>
        <shadow val="0"/>
        <u val="none"/>
        <vertAlign val="baseline"/>
        <sz val="12"/>
        <color theme="0"/>
        <name val="Arial"/>
        <scheme val="none"/>
      </font>
      <fill>
        <patternFill patternType="solid">
          <fgColor indexed="64"/>
          <bgColor rgb="FF002060"/>
        </patternFill>
      </fill>
      <alignment horizontal="center" vertical="center" textRotation="0" wrapText="1" indent="0" justifyLastLine="0" shrinkToFit="0" readingOrder="0"/>
    </dxf>
    <dxf>
      <fill>
        <patternFill patternType="solid">
          <fgColor theme="6" tint="0.39994506668294322"/>
          <bgColor theme="6" tint="0.39994506668294322"/>
        </patternFill>
      </fill>
    </dxf>
    <dxf>
      <fill>
        <patternFill>
          <bgColor theme="9" tint="0.39994506668294322"/>
        </patternFill>
      </fill>
    </dxf>
  </dxfs>
  <tableStyles count="4" defaultTableStyle="TableStyleMedium2" defaultPivotStyle="PivotStyleLight16">
    <tableStyle name="Estilo de tabla 1" pivot="0" count="0" xr9:uid="{00000000-0011-0000-FFFF-FFFF00000000}"/>
    <tableStyle name="Estilo de tabla 2" pivot="0" count="0" xr9:uid="{00000000-0011-0000-FFFF-FFFF01000000}"/>
    <tableStyle name="Estilo de tabla 3" pivot="0" count="1" xr9:uid="{00000000-0011-0000-FFFF-FFFF02000000}">
      <tableStyleElement type="firstRowStripe" dxfId="67"/>
    </tableStyle>
    <tableStyle name="Estilo de tabla 4" pivot="0" count="1" xr9:uid="{00000000-0011-0000-FFFF-FFFF03000000}">
      <tableStyleElement type="firstRowStripe" dxfId="6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952500</xdr:colOff>
      <xdr:row>0</xdr:row>
      <xdr:rowOff>174625</xdr:rowOff>
    </xdr:from>
    <xdr:to>
      <xdr:col>1</xdr:col>
      <xdr:colOff>940130</xdr:colOff>
      <xdr:row>3</xdr:row>
      <xdr:rowOff>310670</xdr:rowOff>
    </xdr:to>
    <xdr:pic>
      <xdr:nvPicPr>
        <xdr:cNvPr id="4" name="Imagen 3">
          <a:extLst>
            <a:ext uri="{FF2B5EF4-FFF2-40B4-BE49-F238E27FC236}">
              <a16:creationId xmlns:a16="http://schemas.microsoft.com/office/drawing/2014/main" id="{B1176EF0-2A5C-C983-5948-17B0A3417228}"/>
            </a:ext>
          </a:extLst>
        </xdr:cNvPr>
        <xdr:cNvPicPr>
          <a:picLocks noChangeAspect="1"/>
        </xdr:cNvPicPr>
      </xdr:nvPicPr>
      <xdr:blipFill>
        <a:blip xmlns:r="http://schemas.openxmlformats.org/officeDocument/2006/relationships" r:embed="rId1"/>
        <a:stretch>
          <a:fillRect/>
        </a:stretch>
      </xdr:blipFill>
      <xdr:spPr>
        <a:xfrm>
          <a:off x="952500" y="174625"/>
          <a:ext cx="1583377" cy="128646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10:BJ158" totalsRowShown="0" headerRowDxfId="65" dataDxfId="63" headerRowBorderDxfId="64" tableBorderDxfId="62">
  <autoFilter ref="A10:BJ158" xr:uid="{00000000-000C-0000-FFFF-FFFF00000000}"/>
  <tableColumns count="62">
    <tableColumn id="1" xr3:uid="{00000000-0010-0000-0000-000001000000}" name=" Consecutivo PDM" dataDxfId="61"/>
    <tableColumn id="2" xr3:uid="{00000000-0010-0000-0000-000002000000}" name="Linea Estratégica" dataDxfId="60"/>
    <tableColumn id="5" xr3:uid="{00000000-0010-0000-0000-000005000000}" name="Sector" dataDxfId="59"/>
    <tableColumn id="14" xr3:uid="{00000000-0010-0000-0000-00000E000000}" name="Cod. Programa" dataDxfId="58"/>
    <tableColumn id="15" xr3:uid="{00000000-0010-0000-0000-00000F000000}" name="Programa" dataDxfId="57"/>
    <tableColumn id="16" xr3:uid="{00000000-0010-0000-0000-000010000000}" name="Cod. de Producto" dataDxfId="56"/>
    <tableColumn id="17" xr3:uid="{00000000-0010-0000-0000-000011000000}" name="Meta de Producto" dataDxfId="55"/>
    <tableColumn id="18" xr3:uid="{00000000-0010-0000-0000-000012000000}" name="Cod. Indicador de Producto" dataDxfId="54"/>
    <tableColumn id="19" xr3:uid="{00000000-0010-0000-0000-000013000000}" name="Indicador de Producto" dataDxfId="53"/>
    <tableColumn id="20" xr3:uid="{00000000-0010-0000-0000-000014000000}" name="LÍnea Base" dataDxfId="52"/>
    <tableColumn id="21" xr3:uid="{00000000-0010-0000-0000-000015000000}" name="Unidad de Medida2" dataDxfId="51"/>
    <tableColumn id="22" xr3:uid="{00000000-0010-0000-0000-000016000000}" name="Tipo de Meta" dataDxfId="50"/>
    <tableColumn id="23" xr3:uid="{00000000-0010-0000-0000-000017000000}" name="Meta Programada Cuatrienio3" dataDxfId="49"/>
    <tableColumn id="24" xr3:uid="{00000000-0010-0000-0000-000018000000}" name="Meta Programada Vigencia" dataDxfId="48"/>
    <tableColumn id="25" xr3:uid="{00000000-0010-0000-0000-000019000000}" name="Meta Ejecutada Vigencia4" dataDxfId="47"/>
    <tableColumn id="26" xr3:uid="{00000000-0010-0000-0000-00001A000000}" name="Porcentaje Avance Vigencia" dataDxfId="46">
      <calculatedColumnFormula>+(Tabla1[[#This Row],[Meta Ejecutada Vigencia4]]/Tabla1[[#This Row],[Meta Programada Vigencia]])</calculatedColumnFormula>
    </tableColumn>
    <tableColumn id="27" xr3:uid="{00000000-0010-0000-0000-00001B000000}" name="Porcentaje Avance Cuatrienio" dataDxfId="45" dataCellStyle="Porcentaje">
      <calculatedColumnFormula>+Tabla1[[#This Row],[Meta Ejecutada Vigencia4]]/Tabla1[[#This Row],[Meta Programada Cuatrienio3]]/4</calculatedColumnFormula>
    </tableColumn>
    <tableColumn id="28" xr3:uid="{00000000-0010-0000-0000-00001C000000}" name="Código BPIN" dataDxfId="44"/>
    <tableColumn id="29" xr3:uid="{00000000-0010-0000-0000-00001D000000}" name="Nombre del Proyecto" dataDxfId="43"/>
    <tableColumn id="30" xr3:uid="{00000000-0010-0000-0000-00001E000000}" name="Valor del Proyecto" dataDxfId="42"/>
    <tableColumn id="31" xr3:uid="{00000000-0010-0000-0000-00001F000000}" name="Valor Vigencia Proyecto" dataDxfId="41"/>
    <tableColumn id="32" xr3:uid="{00000000-0010-0000-0000-000020000000}" name="Comuna o Barrio Beneficiado" dataDxfId="40"/>
    <tableColumn id="33" xr3:uid="{00000000-0010-0000-0000-000021000000}" name="Población Beneficiada" dataDxfId="39"/>
    <tableColumn id="34" xr3:uid="{00000000-0010-0000-0000-000022000000}" name="Número de Beneficiarios" dataDxfId="38"/>
    <tableColumn id="44" xr3:uid="{00000000-0010-0000-0000-00002C000000}" name="Actividades Realizadas" dataDxfId="37"/>
    <tableColumn id="46" xr3:uid="{00000000-0010-0000-0000-00002E000000}" name="Recursos propios 2024" dataDxfId="36"/>
    <tableColumn id="47" xr3:uid="{00000000-0010-0000-0000-00002F000000}" name="SGP Educación 2024" dataDxfId="35"/>
    <tableColumn id="48" xr3:uid="{00000000-0010-0000-0000-000030000000}" name="SGP Salud 2024" dataDxfId="34"/>
    <tableColumn id="36" xr3:uid="{9F9AF3B5-9302-4098-86C2-F3751C61856C}" name="SGP Deporte 2024" dataDxfId="33"/>
    <tableColumn id="35" xr3:uid="{C5C853CA-0E38-42F1-B617-F223698DFB1E}" name="SGP Cultura 2024" dataDxfId="32"/>
    <tableColumn id="13" xr3:uid="{D6B586E6-694C-47D3-A512-D9CFE88B0A7F}" name="SGP Libre inversión 2024" dataDxfId="31"/>
    <tableColumn id="12" xr3:uid="{C6702C45-B7D4-4947-B509-EA37B6998105}" name="SGP Libre destinación 2024" dataDxfId="30"/>
    <tableColumn id="11" xr3:uid="{6017F25B-848D-457C-9FE3-AA60351408C4}" name="SGP Alimentación escolar 2024" dataDxfId="29"/>
    <tableColumn id="10" xr3:uid="{2CC2E560-F685-4D13-A61E-33C712BF2BB1}" name="SGP Municipios río Magdalena 2024" dataDxfId="28"/>
    <tableColumn id="9" xr3:uid="{09919044-DCEC-4B52-92EE-B073D02DC126}" name="SGP APSB 2024" dataDxfId="27"/>
    <tableColumn id="8" xr3:uid="{DB23BA9E-ECC6-40CB-BD89-0D2B86F37CB6}" name="Crédito 2024" dataDxfId="26"/>
    <tableColumn id="7" xr3:uid="{D5A630DF-3B56-46D1-9753-5E0368C63EC6}" name="Transferencias de capital - cofinanciación departamento 2024" dataDxfId="25"/>
    <tableColumn id="6" xr3:uid="{412FCA12-6813-443B-B6C2-123BED9F85F9}" name="Transferencias de capital - cofinanciación nación 2024" dataDxfId="24"/>
    <tableColumn id="49" xr3:uid="{00000000-0010-0000-0000-000031000000}" name="Otros 2024" dataDxfId="23"/>
    <tableColumn id="50" xr3:uid="{00000000-0010-0000-0000-000032000000}" name="Total 2024" dataDxfId="22">
      <calculatedColumnFormula>SUM(Tabla1[[#This Row],[Recursos propios 2024]:[Otros 2024]])</calculatedColumnFormula>
    </tableColumn>
    <tableColumn id="51" xr3:uid="{00000000-0010-0000-0000-000033000000}" name="Recursos propios 20242" dataDxfId="21"/>
    <tableColumn id="52" xr3:uid="{00000000-0010-0000-0000-000034000000}" name="SGP Educación 20243" dataDxfId="20"/>
    <tableColumn id="53" xr3:uid="{00000000-0010-0000-0000-000035000000}" name="SGP Salud 20244" dataDxfId="19"/>
    <tableColumn id="62" xr3:uid="{7C7CEB6E-F374-4CFE-9734-C5F0F9CACDEF}" name="SGP Deporte 20245" dataDxfId="18"/>
    <tableColumn id="61" xr3:uid="{3FADCE38-626D-4D04-8E80-59C4EF4A26E2}" name="SGP Cultura 20246" dataDxfId="17"/>
    <tableColumn id="45" xr3:uid="{6E60DE39-5E5F-42D9-8EA9-092D48DC1C96}" name="SGP Libre inversión 20247" dataDxfId="16"/>
    <tableColumn id="43" xr3:uid="{2BAC0D89-AF4D-42C7-B398-E355E1723AC0}" name="SGP Libre destinación 20248" dataDxfId="15"/>
    <tableColumn id="42" xr3:uid="{26B92485-4124-4A13-AFC5-F2B525B9055F}" name="SGP Alimentación escolar 20249" dataDxfId="14"/>
    <tableColumn id="41" xr3:uid="{DE932401-FD8A-4377-94A4-629C2334F09E}" name="SGP Municipios río Magdalena 202410" dataDxfId="13"/>
    <tableColumn id="40" xr3:uid="{1BEDA122-5557-4D48-AF95-BCC1CDE51394}" name="SGP APSB 202411" dataDxfId="12"/>
    <tableColumn id="39" xr3:uid="{08579477-3F83-4D37-83BA-A19DF09AE01D}" name="Crédito 202412" dataDxfId="11"/>
    <tableColumn id="38" xr3:uid="{A6A070B1-2233-4449-B2F2-3342ACF65D94}" name="Transferencias de capital - cofinanciación departamento 202413" dataDxfId="10"/>
    <tableColumn id="37" xr3:uid="{81D561A4-3CB9-4C97-9B09-8163BD53EE55}" name="Transferencias de capital - cofinanciación nación 202414" dataDxfId="9"/>
    <tableColumn id="54" xr3:uid="{00000000-0010-0000-0000-000036000000}" name="Otros 202415" dataDxfId="8"/>
    <tableColumn id="55" xr3:uid="{00000000-0010-0000-0000-000037000000}" name="Total Comprometido 2024" dataDxfId="7">
      <calculatedColumnFormula>SUM(Tabla1[[#This Row],[Recursos propios 20242]:[Otros 202415]])</calculatedColumnFormula>
    </tableColumn>
    <tableColumn id="56" xr3:uid="{00000000-0010-0000-0000-000038000000}" name="Ejecución Presupuestal" dataDxfId="6" dataCellStyle="Porcentaje">
      <calculatedColumnFormula>+Tabla1[[#This Row],[Total Comprometido 2024]]/Tabla1[[#This Row],[Total 2024]]</calculatedColumnFormula>
    </tableColumn>
    <tableColumn id="3" xr3:uid="{97D6E022-C782-4FF3-9460-66988DC9E046}" name="Total Recursos Obligados" dataDxfId="5"/>
    <tableColumn id="4" xr3:uid="{FACF9905-9C80-4C0B-AA93-96434C5C0E89}" name="Total Recursos Pagados" dataDxfId="4"/>
    <tableColumn id="57" xr3:uid="{00000000-0010-0000-0000-000039000000}" name="Recursos Gestionados" dataDxfId="3"/>
    <tableColumn id="58" xr3:uid="{00000000-0010-0000-0000-00003A000000}" name="Dependencia" dataDxfId="2"/>
    <tableColumn id="59" xr3:uid="{00000000-0010-0000-0000-00003B000000}" name="Responsable" dataDxfId="1"/>
    <tableColumn id="60" xr3:uid="{00000000-0010-0000-0000-00003C000000}" name="ODS" dataDxfId="0"/>
  </tableColumns>
  <tableStyleInfo name="Estilo de tabla 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sheetPr>
  <dimension ref="A1:BJ170"/>
  <sheetViews>
    <sheetView showGridLines="0" tabSelected="1" topLeftCell="AI32" zoomScale="69" zoomScaleNormal="93" workbookViewId="0">
      <selection activeCell="AO40" sqref="AO40"/>
    </sheetView>
  </sheetViews>
  <sheetFormatPr baseColWidth="10" defaultColWidth="11.42578125" defaultRowHeight="15" x14ac:dyDescent="0.25"/>
  <cols>
    <col min="1" max="1" width="24" style="10" customWidth="1"/>
    <col min="2" max="2" width="36.140625" style="10" customWidth="1"/>
    <col min="3" max="3" width="20.42578125" style="10" customWidth="1"/>
    <col min="4" max="4" width="19.140625" style="10" customWidth="1"/>
    <col min="5" max="5" width="25.7109375" style="10" customWidth="1"/>
    <col min="6" max="6" width="21.7109375" style="10" customWidth="1"/>
    <col min="7" max="7" width="55" style="10" customWidth="1"/>
    <col min="8" max="8" width="34.42578125" style="10" bestFit="1" customWidth="1"/>
    <col min="9" max="9" width="29.28515625" style="10" bestFit="1" customWidth="1"/>
    <col min="10" max="10" width="17.85546875" style="10" bestFit="1" customWidth="1"/>
    <col min="11" max="11" width="25.85546875" style="10" bestFit="1" customWidth="1"/>
    <col min="12" max="12" width="19.85546875" style="10" bestFit="1" customWidth="1"/>
    <col min="13" max="13" width="37.140625" style="10" bestFit="1" customWidth="1"/>
    <col min="14" max="14" width="34" style="10" bestFit="1" customWidth="1"/>
    <col min="15" max="15" width="32.42578125" style="10" bestFit="1" customWidth="1"/>
    <col min="16" max="16" width="25.5703125" style="11" bestFit="1" customWidth="1"/>
    <col min="17" max="17" width="36.85546875" style="12" bestFit="1" customWidth="1"/>
    <col min="18" max="18" width="19" style="10" bestFit="1" customWidth="1"/>
    <col min="19" max="19" width="28.28515625" style="10" bestFit="1" customWidth="1"/>
    <col min="20" max="20" width="30.42578125" style="10" bestFit="1" customWidth="1"/>
    <col min="21" max="21" width="31.140625" style="10" bestFit="1" customWidth="1"/>
    <col min="22" max="22" width="36.42578125" style="10" bestFit="1" customWidth="1"/>
    <col min="23" max="23" width="28.7109375" style="10" bestFit="1" customWidth="1"/>
    <col min="24" max="24" width="32" style="10" bestFit="1" customWidth="1"/>
    <col min="25" max="25" width="48.7109375" style="10" bestFit="1" customWidth="1"/>
    <col min="26" max="26" width="30.28515625" style="10" bestFit="1" customWidth="1"/>
    <col min="27" max="27" width="26.5703125" style="10" customWidth="1"/>
    <col min="28" max="28" width="21.85546875" style="10" customWidth="1"/>
    <col min="29" max="29" width="24.5703125" style="10" customWidth="1"/>
    <col min="30" max="30" width="23.85546875" style="10" customWidth="1"/>
    <col min="31" max="31" width="26.85546875" style="10" customWidth="1"/>
    <col min="32" max="32" width="29.28515625" style="10" customWidth="1"/>
    <col min="33" max="33" width="24.7109375" style="10" customWidth="1"/>
    <col min="34" max="34" width="25.85546875" style="10" customWidth="1"/>
    <col min="35" max="35" width="21.5703125" style="10" customWidth="1"/>
    <col min="36" max="36" width="19.42578125" style="10" customWidth="1"/>
    <col min="37" max="37" width="29.7109375" style="10" customWidth="1"/>
    <col min="38" max="38" width="29.5703125" style="10" customWidth="1"/>
    <col min="39" max="39" width="17.42578125" style="10" bestFit="1" customWidth="1"/>
    <col min="40" max="40" width="25.28515625" style="10" customWidth="1"/>
    <col min="41" max="41" width="28.5703125" style="10" bestFit="1" customWidth="1"/>
    <col min="42" max="42" width="21.42578125" style="10" bestFit="1" customWidth="1"/>
    <col min="43" max="43" width="23" style="10" bestFit="1" customWidth="1"/>
    <col min="44" max="44" width="19.42578125" style="10" bestFit="1" customWidth="1"/>
    <col min="45" max="45" width="18.7109375" style="10" bestFit="1" customWidth="1"/>
    <col min="46" max="46" width="26.85546875" style="10" bestFit="1" customWidth="1"/>
    <col min="47" max="47" width="29.28515625" style="10" bestFit="1" customWidth="1"/>
    <col min="48" max="48" width="24.7109375" style="10" bestFit="1" customWidth="1"/>
    <col min="49" max="49" width="25.85546875" style="10" bestFit="1" customWidth="1"/>
    <col min="50" max="50" width="24" style="10" bestFit="1" customWidth="1"/>
    <col min="51" max="51" width="21.42578125" style="10" bestFit="1" customWidth="1"/>
    <col min="52" max="53" width="33.85546875" style="10" bestFit="1" customWidth="1"/>
    <col min="54" max="54" width="19.7109375" style="10" bestFit="1" customWidth="1"/>
    <col min="55" max="55" width="22.5703125" style="10" customWidth="1"/>
    <col min="56" max="58" width="27.42578125" style="10" customWidth="1"/>
    <col min="59" max="59" width="25.85546875" style="10" customWidth="1"/>
    <col min="60" max="60" width="17.5703125" style="10" customWidth="1"/>
    <col min="61" max="61" width="19.5703125" style="10" customWidth="1"/>
    <col min="62" max="62" width="21.42578125" style="10" customWidth="1"/>
    <col min="63" max="63" width="22.85546875" style="1" bestFit="1" customWidth="1"/>
    <col min="64" max="64" width="33" style="1" bestFit="1" customWidth="1"/>
    <col min="65" max="65" width="28.85546875" style="1" bestFit="1" customWidth="1"/>
    <col min="66" max="66" width="58.42578125" style="1" bestFit="1" customWidth="1"/>
    <col min="67" max="67" width="26" style="1" bestFit="1" customWidth="1"/>
    <col min="68" max="68" width="24.42578125" style="1" bestFit="1" customWidth="1"/>
    <col min="69" max="69" width="35.42578125" style="1" bestFit="1" customWidth="1"/>
    <col min="70" max="70" width="30.42578125" style="1" bestFit="1" customWidth="1"/>
    <col min="71" max="71" width="31.42578125" style="1" bestFit="1" customWidth="1"/>
    <col min="72" max="72" width="38" style="1" bestFit="1" customWidth="1"/>
    <col min="73" max="73" width="40.140625" style="1" bestFit="1" customWidth="1"/>
    <col min="74" max="74" width="43.42578125" style="1" bestFit="1" customWidth="1"/>
    <col min="75" max="75" width="48.85546875" style="1" bestFit="1" customWidth="1"/>
    <col min="76" max="76" width="39.42578125" style="1" bestFit="1" customWidth="1"/>
    <col min="77" max="77" width="26.85546875" style="1" bestFit="1" customWidth="1"/>
    <col min="78" max="78" width="47" style="1" bestFit="1" customWidth="1"/>
    <col min="79" max="79" width="40" style="1" bestFit="1" customWidth="1"/>
    <col min="80" max="80" width="83.5703125" style="1" bestFit="1" customWidth="1"/>
    <col min="81" max="81" width="21.42578125" style="1" bestFit="1" customWidth="1"/>
    <col min="82" max="82" width="31.42578125" style="1" bestFit="1" customWidth="1"/>
    <col min="83" max="83" width="27.42578125" style="1" bestFit="1" customWidth="1"/>
    <col min="84" max="84" width="56.85546875" style="1" bestFit="1" customWidth="1"/>
    <col min="85" max="85" width="24.42578125" style="1" bestFit="1" customWidth="1"/>
    <col min="86" max="86" width="22.85546875" style="1" bestFit="1" customWidth="1"/>
    <col min="87" max="87" width="33.85546875" style="1" bestFit="1" customWidth="1"/>
    <col min="88" max="88" width="29" style="1" bestFit="1" customWidth="1"/>
    <col min="89" max="89" width="29.85546875" style="1" bestFit="1" customWidth="1"/>
    <col min="90" max="90" width="36.42578125" style="1" bestFit="1" customWidth="1"/>
    <col min="91" max="91" width="38.5703125" style="1" bestFit="1" customWidth="1"/>
    <col min="92" max="92" width="42" style="1" bestFit="1" customWidth="1"/>
    <col min="93" max="93" width="47.42578125" style="1" bestFit="1" customWidth="1"/>
    <col min="94" max="94" width="37.85546875" style="1" bestFit="1" customWidth="1"/>
    <col min="95" max="95" width="25.42578125" style="1" bestFit="1" customWidth="1"/>
    <col min="96" max="96" width="45.42578125" style="1" bestFit="1" customWidth="1"/>
    <col min="97" max="97" width="38.42578125" style="1" bestFit="1" customWidth="1"/>
    <col min="98" max="98" width="82.140625" style="1" bestFit="1" customWidth="1"/>
    <col min="99" max="99" width="22" style="1" bestFit="1" customWidth="1"/>
    <col min="100" max="100" width="32.140625" style="1" bestFit="1" customWidth="1"/>
    <col min="101" max="101" width="28" style="1" bestFit="1" customWidth="1"/>
    <col min="102" max="102" width="57.42578125" style="1" bestFit="1" customWidth="1"/>
    <col min="103" max="103" width="25.140625" style="1" bestFit="1" customWidth="1"/>
    <col min="104" max="104" width="23.42578125" style="1" bestFit="1" customWidth="1"/>
    <col min="105" max="105" width="34.42578125" style="1" bestFit="1" customWidth="1"/>
    <col min="106" max="106" width="29.42578125" style="1" bestFit="1" customWidth="1"/>
    <col min="107" max="107" width="30.42578125" style="1" bestFit="1" customWidth="1"/>
    <col min="108" max="108" width="37.140625" style="1" bestFit="1" customWidth="1"/>
    <col min="109" max="109" width="39.42578125" style="1" bestFit="1" customWidth="1"/>
    <col min="110" max="110" width="42.42578125" style="1" bestFit="1" customWidth="1"/>
    <col min="111" max="111" width="48" style="1" bestFit="1" customWidth="1"/>
    <col min="112" max="112" width="38.42578125" style="1" bestFit="1" customWidth="1"/>
    <col min="113" max="113" width="25.85546875" style="1" bestFit="1" customWidth="1"/>
    <col min="114" max="114" width="46" style="1" bestFit="1" customWidth="1"/>
    <col min="115" max="115" width="39.140625" style="1" bestFit="1" customWidth="1"/>
    <col min="116" max="116" width="82.5703125" style="1" bestFit="1" customWidth="1"/>
    <col min="117" max="117" width="20" style="1" bestFit="1" customWidth="1"/>
    <col min="118" max="118" width="30.140625" style="1" bestFit="1" customWidth="1"/>
    <col min="119" max="119" width="26" style="1" bestFit="1" customWidth="1"/>
    <col min="120" max="120" width="55.42578125" style="1" bestFit="1" customWidth="1"/>
    <col min="121" max="121" width="23.42578125" style="1" bestFit="1" customWidth="1"/>
    <col min="122" max="122" width="21.42578125" style="1" bestFit="1" customWidth="1"/>
    <col min="123" max="123" width="32.42578125" style="1" bestFit="1" customWidth="1"/>
    <col min="124" max="124" width="27.5703125" style="1" bestFit="1" customWidth="1"/>
    <col min="125" max="125" width="28.42578125" style="1" bestFit="1" customWidth="1"/>
    <col min="126" max="126" width="35.140625" style="1" bestFit="1" customWidth="1"/>
    <col min="127" max="127" width="37.42578125" style="1" bestFit="1" customWidth="1"/>
    <col min="128" max="128" width="40.42578125" style="1" bestFit="1" customWidth="1"/>
    <col min="129" max="129" width="46" style="1" bestFit="1" customWidth="1"/>
    <col min="130" max="130" width="36.42578125" style="1" bestFit="1" customWidth="1"/>
    <col min="131" max="131" width="24" style="1" bestFit="1" customWidth="1"/>
    <col min="132" max="132" width="44.140625" style="1" bestFit="1" customWidth="1"/>
    <col min="133" max="133" width="37.42578125" style="1" bestFit="1" customWidth="1"/>
    <col min="134" max="134" width="80.85546875" style="1" bestFit="1" customWidth="1"/>
    <col min="135" max="135" width="37.140625" style="1" bestFit="1" customWidth="1"/>
    <col min="136" max="136" width="22.85546875" style="1" bestFit="1" customWidth="1"/>
    <col min="137" max="137" width="33" style="1" bestFit="1" customWidth="1"/>
    <col min="138" max="138" width="28.85546875" style="1" bestFit="1" customWidth="1"/>
    <col min="139" max="139" width="58.42578125" style="1" bestFit="1" customWidth="1"/>
    <col min="140" max="140" width="26" style="1" bestFit="1" customWidth="1"/>
    <col min="141" max="141" width="24.42578125" style="1" bestFit="1" customWidth="1"/>
    <col min="142" max="142" width="35.42578125" style="1" bestFit="1" customWidth="1"/>
    <col min="143" max="143" width="30.42578125" style="1" bestFit="1" customWidth="1"/>
    <col min="144" max="144" width="31.42578125" style="1" bestFit="1" customWidth="1"/>
    <col min="145" max="145" width="38" style="1" bestFit="1" customWidth="1"/>
    <col min="146" max="146" width="40.140625" style="1" bestFit="1" customWidth="1"/>
    <col min="147" max="147" width="43.42578125" style="1" bestFit="1" customWidth="1"/>
    <col min="148" max="148" width="48.85546875" style="1" bestFit="1" customWidth="1"/>
    <col min="149" max="149" width="39.42578125" style="1" bestFit="1" customWidth="1"/>
    <col min="150" max="150" width="26.85546875" style="1" bestFit="1" customWidth="1"/>
    <col min="151" max="151" width="47" style="1" bestFit="1" customWidth="1"/>
    <col min="152" max="152" width="40" style="1" bestFit="1" customWidth="1"/>
    <col min="153" max="153" width="83.5703125" style="1" bestFit="1" customWidth="1"/>
    <col min="154" max="154" width="21.42578125" style="1" bestFit="1" customWidth="1"/>
    <col min="155" max="155" width="31.42578125" style="1" bestFit="1" customWidth="1"/>
    <col min="156" max="156" width="27.42578125" style="1" bestFit="1" customWidth="1"/>
    <col min="157" max="157" width="56.85546875" style="1" bestFit="1" customWidth="1"/>
    <col min="158" max="158" width="24.42578125" style="1" bestFit="1" customWidth="1"/>
    <col min="159" max="159" width="22.85546875" style="1" bestFit="1" customWidth="1"/>
    <col min="160" max="160" width="33.85546875" style="1" bestFit="1" customWidth="1"/>
    <col min="161" max="161" width="29" style="1" bestFit="1" customWidth="1"/>
    <col min="162" max="162" width="29.85546875" style="1" bestFit="1" customWidth="1"/>
    <col min="163" max="163" width="36.42578125" style="1" bestFit="1" customWidth="1"/>
    <col min="164" max="164" width="38.5703125" style="1" bestFit="1" customWidth="1"/>
    <col min="165" max="165" width="42" style="1" bestFit="1" customWidth="1"/>
    <col min="166" max="166" width="47.42578125" style="1" bestFit="1" customWidth="1"/>
    <col min="167" max="167" width="37.85546875" style="1" bestFit="1" customWidth="1"/>
    <col min="168" max="168" width="25.42578125" style="1" bestFit="1" customWidth="1"/>
    <col min="169" max="169" width="45.42578125" style="1" bestFit="1" customWidth="1"/>
    <col min="170" max="170" width="38.42578125" style="1" bestFit="1" customWidth="1"/>
    <col min="171" max="171" width="82.140625" style="1" bestFit="1" customWidth="1"/>
    <col min="172" max="172" width="22" style="1" bestFit="1" customWidth="1"/>
    <col min="173" max="173" width="32.140625" style="1" bestFit="1" customWidth="1"/>
    <col min="174" max="174" width="28" style="1" bestFit="1" customWidth="1"/>
    <col min="175" max="175" width="57.42578125" style="1" bestFit="1" customWidth="1"/>
    <col min="176" max="176" width="25.140625" style="1" bestFit="1" customWidth="1"/>
    <col min="177" max="177" width="23.42578125" style="1" bestFit="1" customWidth="1"/>
    <col min="178" max="178" width="34.42578125" style="1" bestFit="1" customWidth="1"/>
    <col min="179" max="179" width="29.42578125" style="1" bestFit="1" customWidth="1"/>
    <col min="180" max="180" width="30.42578125" style="1" bestFit="1" customWidth="1"/>
    <col min="181" max="181" width="37.140625" style="1" bestFit="1" customWidth="1"/>
    <col min="182" max="182" width="39.42578125" style="1" bestFit="1" customWidth="1"/>
    <col min="183" max="183" width="42.42578125" style="1" bestFit="1" customWidth="1"/>
    <col min="184" max="184" width="48" style="1" bestFit="1" customWidth="1"/>
    <col min="185" max="185" width="38.42578125" style="1" bestFit="1" customWidth="1"/>
    <col min="186" max="186" width="25.85546875" style="1" bestFit="1" customWidth="1"/>
    <col min="187" max="187" width="46" style="1" bestFit="1" customWidth="1"/>
    <col min="188" max="188" width="39.140625" style="1" bestFit="1" customWidth="1"/>
    <col min="189" max="189" width="82.5703125" style="1" bestFit="1" customWidth="1"/>
    <col min="190" max="190" width="20" style="1" bestFit="1" customWidth="1"/>
    <col min="191" max="191" width="30.140625" style="1" bestFit="1" customWidth="1"/>
    <col min="192" max="192" width="26" style="1" bestFit="1" customWidth="1"/>
    <col min="193" max="193" width="55.42578125" style="1" bestFit="1" customWidth="1"/>
    <col min="194" max="194" width="23.42578125" style="1" bestFit="1" customWidth="1"/>
    <col min="195" max="195" width="21.42578125" style="1" bestFit="1" customWidth="1"/>
    <col min="196" max="196" width="32.42578125" style="1" bestFit="1" customWidth="1"/>
    <col min="197" max="197" width="27.5703125" style="1" bestFit="1" customWidth="1"/>
    <col min="198" max="198" width="28.42578125" style="1" bestFit="1" customWidth="1"/>
    <col min="199" max="199" width="35.140625" style="1" bestFit="1" customWidth="1"/>
    <col min="200" max="200" width="37.42578125" style="1" bestFit="1" customWidth="1"/>
    <col min="201" max="201" width="40.42578125" style="1" bestFit="1" customWidth="1"/>
    <col min="202" max="202" width="46" style="1" bestFit="1" customWidth="1"/>
    <col min="203" max="203" width="36.42578125" style="1" bestFit="1" customWidth="1"/>
    <col min="204" max="204" width="24" style="1" bestFit="1" customWidth="1"/>
    <col min="205" max="205" width="44.140625" style="1" bestFit="1" customWidth="1"/>
    <col min="206" max="206" width="37.42578125" style="1" bestFit="1" customWidth="1"/>
    <col min="207" max="207" width="80.85546875" style="1" bestFit="1" customWidth="1"/>
    <col min="208" max="208" width="37.140625" style="1" bestFit="1" customWidth="1"/>
    <col min="209" max="209" width="22.85546875" style="1" bestFit="1" customWidth="1"/>
    <col min="210" max="210" width="33" style="1" bestFit="1" customWidth="1"/>
    <col min="211" max="211" width="28.85546875" style="1" bestFit="1" customWidth="1"/>
    <col min="212" max="212" width="58.42578125" style="1" bestFit="1" customWidth="1"/>
    <col min="213" max="213" width="26" style="1" bestFit="1" customWidth="1"/>
    <col min="214" max="214" width="24.42578125" style="1" bestFit="1" customWidth="1"/>
    <col min="215" max="215" width="35.42578125" style="1" bestFit="1" customWidth="1"/>
    <col min="216" max="216" width="30.42578125" style="1" bestFit="1" customWidth="1"/>
    <col min="217" max="217" width="31.42578125" style="1" bestFit="1" customWidth="1"/>
    <col min="218" max="218" width="38" style="1" bestFit="1" customWidth="1"/>
    <col min="219" max="219" width="40.140625" style="1" bestFit="1" customWidth="1"/>
    <col min="220" max="220" width="43.42578125" style="1" bestFit="1" customWidth="1"/>
    <col min="221" max="221" width="48.85546875" style="1" bestFit="1" customWidth="1"/>
    <col min="222" max="222" width="39.42578125" style="1" bestFit="1" customWidth="1"/>
    <col min="223" max="223" width="26.85546875" style="1" bestFit="1" customWidth="1"/>
    <col min="224" max="224" width="47" style="1" bestFit="1" customWidth="1"/>
    <col min="225" max="225" width="40" style="1" bestFit="1" customWidth="1"/>
    <col min="226" max="226" width="83.5703125" style="1" bestFit="1" customWidth="1"/>
    <col min="227" max="227" width="21.42578125" style="1" bestFit="1" customWidth="1"/>
    <col min="228" max="228" width="31.42578125" style="1" bestFit="1" customWidth="1"/>
    <col min="229" max="229" width="27.42578125" style="1" bestFit="1" customWidth="1"/>
    <col min="230" max="230" width="56.85546875" style="1" bestFit="1" customWidth="1"/>
    <col min="231" max="231" width="24.42578125" style="1" bestFit="1" customWidth="1"/>
    <col min="232" max="232" width="22.85546875" style="1" bestFit="1" customWidth="1"/>
    <col min="233" max="233" width="33.85546875" style="1" bestFit="1" customWidth="1"/>
    <col min="234" max="234" width="29" style="1" bestFit="1" customWidth="1"/>
    <col min="235" max="235" width="29.85546875" style="1" bestFit="1" customWidth="1"/>
    <col min="236" max="236" width="36.42578125" style="1" bestFit="1" customWidth="1"/>
    <col min="237" max="237" width="38.5703125" style="1" bestFit="1" customWidth="1"/>
    <col min="238" max="238" width="42" style="1" bestFit="1" customWidth="1"/>
    <col min="239" max="239" width="47.42578125" style="1" bestFit="1" customWidth="1"/>
    <col min="240" max="240" width="37.85546875" style="1" bestFit="1" customWidth="1"/>
    <col min="241" max="241" width="25.42578125" style="1" bestFit="1" customWidth="1"/>
    <col min="242" max="242" width="45.42578125" style="1" bestFit="1" customWidth="1"/>
    <col min="243" max="243" width="38.42578125" style="1" bestFit="1" customWidth="1"/>
    <col min="244" max="244" width="82.140625" style="1" bestFit="1" customWidth="1"/>
    <col min="245" max="245" width="22" style="1" bestFit="1" customWidth="1"/>
    <col min="246" max="246" width="32.140625" style="1" bestFit="1" customWidth="1"/>
    <col min="247" max="247" width="28" style="1" bestFit="1" customWidth="1"/>
    <col min="248" max="248" width="57.42578125" style="1" bestFit="1" customWidth="1"/>
    <col min="249" max="249" width="25.140625" style="1" bestFit="1" customWidth="1"/>
    <col min="250" max="250" width="23.42578125" style="1" bestFit="1" customWidth="1"/>
    <col min="251" max="251" width="34.42578125" style="1" bestFit="1" customWidth="1"/>
    <col min="252" max="252" width="29.42578125" style="1" bestFit="1" customWidth="1"/>
    <col min="253" max="253" width="30.42578125" style="1" bestFit="1" customWidth="1"/>
    <col min="254" max="254" width="37.140625" style="1" bestFit="1" customWidth="1"/>
    <col min="255" max="255" width="39.42578125" style="1" bestFit="1" customWidth="1"/>
    <col min="256" max="256" width="42.42578125" style="1" bestFit="1" customWidth="1"/>
    <col min="257" max="257" width="48" style="1" bestFit="1" customWidth="1"/>
    <col min="258" max="258" width="38.42578125" style="1" bestFit="1" customWidth="1"/>
    <col min="259" max="259" width="25.85546875" style="1" bestFit="1" customWidth="1"/>
    <col min="260" max="260" width="46" style="1" bestFit="1" customWidth="1"/>
    <col min="261" max="261" width="39.140625" style="1" bestFit="1" customWidth="1"/>
    <col min="262" max="262" width="82.5703125" style="1" bestFit="1" customWidth="1"/>
    <col min="263" max="263" width="20" style="1" bestFit="1" customWidth="1"/>
    <col min="264" max="264" width="30.140625" style="1" bestFit="1" customWidth="1"/>
    <col min="265" max="265" width="26" style="1" bestFit="1" customWidth="1"/>
    <col min="266" max="266" width="55.42578125" style="1" bestFit="1" customWidth="1"/>
    <col min="267" max="267" width="23.42578125" style="1" bestFit="1" customWidth="1"/>
    <col min="268" max="268" width="21.42578125" style="1" bestFit="1" customWidth="1"/>
    <col min="269" max="269" width="32.42578125" style="1" bestFit="1" customWidth="1"/>
    <col min="270" max="270" width="27.5703125" style="1" bestFit="1" customWidth="1"/>
    <col min="271" max="271" width="28.42578125" style="1" bestFit="1" customWidth="1"/>
    <col min="272" max="272" width="35.140625" style="1" bestFit="1" customWidth="1"/>
    <col min="273" max="273" width="37.42578125" style="1" bestFit="1" customWidth="1"/>
    <col min="274" max="274" width="40.42578125" style="1" bestFit="1" customWidth="1"/>
    <col min="275" max="275" width="46" style="1" bestFit="1" customWidth="1"/>
    <col min="276" max="276" width="36.42578125" style="1" bestFit="1" customWidth="1"/>
    <col min="277" max="277" width="24" style="1" bestFit="1" customWidth="1"/>
    <col min="278" max="278" width="44.140625" style="1" bestFit="1" customWidth="1"/>
    <col min="279" max="279" width="37.42578125" style="1" bestFit="1" customWidth="1"/>
    <col min="280" max="280" width="80.85546875" style="1" bestFit="1" customWidth="1"/>
    <col min="281" max="281" width="37.140625" style="1" bestFit="1" customWidth="1"/>
    <col min="282" max="282" width="22.85546875" style="1" bestFit="1" customWidth="1"/>
    <col min="283" max="283" width="33" style="1" bestFit="1" customWidth="1"/>
    <col min="284" max="284" width="28.85546875" style="1" bestFit="1" customWidth="1"/>
    <col min="285" max="285" width="58.42578125" style="1" bestFit="1" customWidth="1"/>
    <col min="286" max="286" width="26" style="1" bestFit="1" customWidth="1"/>
    <col min="287" max="287" width="24.42578125" style="1" bestFit="1" customWidth="1"/>
    <col min="288" max="288" width="35.42578125" style="1" bestFit="1" customWidth="1"/>
    <col min="289" max="289" width="30.42578125" style="1" bestFit="1" customWidth="1"/>
    <col min="290" max="290" width="31.42578125" style="1" bestFit="1" customWidth="1"/>
    <col min="291" max="291" width="38" style="1" bestFit="1" customWidth="1"/>
    <col min="292" max="292" width="40.140625" style="1" bestFit="1" customWidth="1"/>
    <col min="293" max="293" width="43.42578125" style="1" bestFit="1" customWidth="1"/>
    <col min="294" max="294" width="48.85546875" style="1" bestFit="1" customWidth="1"/>
    <col min="295" max="295" width="39.42578125" style="1" bestFit="1" customWidth="1"/>
    <col min="296" max="296" width="26.85546875" style="1" bestFit="1" customWidth="1"/>
    <col min="297" max="297" width="47" style="1" bestFit="1" customWidth="1"/>
    <col min="298" max="298" width="40" style="1" bestFit="1" customWidth="1"/>
    <col min="299" max="299" width="83.5703125" style="1" bestFit="1" customWidth="1"/>
    <col min="300" max="300" width="21.42578125" style="1" bestFit="1" customWidth="1"/>
    <col min="301" max="301" width="31.42578125" style="1" bestFit="1" customWidth="1"/>
    <col min="302" max="302" width="27.42578125" style="1" bestFit="1" customWidth="1"/>
    <col min="303" max="303" width="56.85546875" style="1" bestFit="1" customWidth="1"/>
    <col min="304" max="304" width="24.42578125" style="1" bestFit="1" customWidth="1"/>
    <col min="305" max="305" width="22.85546875" style="1" bestFit="1" customWidth="1"/>
    <col min="306" max="306" width="33.85546875" style="1" bestFit="1" customWidth="1"/>
    <col min="307" max="307" width="29" style="1" bestFit="1" customWidth="1"/>
    <col min="308" max="308" width="29.85546875" style="1" bestFit="1" customWidth="1"/>
    <col min="309" max="309" width="36.42578125" style="1" bestFit="1" customWidth="1"/>
    <col min="310" max="310" width="38.5703125" style="1" bestFit="1" customWidth="1"/>
    <col min="311" max="311" width="42" style="1" bestFit="1" customWidth="1"/>
    <col min="312" max="312" width="47.42578125" style="1" bestFit="1" customWidth="1"/>
    <col min="313" max="313" width="37.85546875" style="1" bestFit="1" customWidth="1"/>
    <col min="314" max="314" width="25.42578125" style="1" bestFit="1" customWidth="1"/>
    <col min="315" max="315" width="45.42578125" style="1" bestFit="1" customWidth="1"/>
    <col min="316" max="316" width="38.42578125" style="1" bestFit="1" customWidth="1"/>
    <col min="317" max="317" width="82.140625" style="1" bestFit="1" customWidth="1"/>
    <col min="318" max="318" width="22" style="1" bestFit="1" customWidth="1"/>
    <col min="319" max="319" width="32.140625" style="1" bestFit="1" customWidth="1"/>
    <col min="320" max="320" width="28" style="1" bestFit="1" customWidth="1"/>
    <col min="321" max="321" width="57.42578125" style="1" bestFit="1" customWidth="1"/>
    <col min="322" max="322" width="25.140625" style="1" bestFit="1" customWidth="1"/>
    <col min="323" max="323" width="23.42578125" style="1" bestFit="1" customWidth="1"/>
    <col min="324" max="324" width="34.42578125" style="1" bestFit="1" customWidth="1"/>
    <col min="325" max="325" width="29.42578125" style="1" bestFit="1" customWidth="1"/>
    <col min="326" max="326" width="30.42578125" style="1" bestFit="1" customWidth="1"/>
    <col min="327" max="327" width="37.140625" style="1" bestFit="1" customWidth="1"/>
    <col min="328" max="328" width="39.42578125" style="1" bestFit="1" customWidth="1"/>
    <col min="329" max="329" width="42.42578125" style="1" bestFit="1" customWidth="1"/>
    <col min="330" max="330" width="48" style="1" bestFit="1" customWidth="1"/>
    <col min="331" max="331" width="38.42578125" style="1" bestFit="1" customWidth="1"/>
    <col min="332" max="332" width="25.85546875" style="1" bestFit="1" customWidth="1"/>
    <col min="333" max="333" width="46" style="1" bestFit="1" customWidth="1"/>
    <col min="334" max="334" width="39.140625" style="1" bestFit="1" customWidth="1"/>
    <col min="335" max="335" width="82.5703125" style="1" bestFit="1" customWidth="1"/>
    <col min="336" max="336" width="20" style="1" bestFit="1" customWidth="1"/>
    <col min="337" max="337" width="30.140625" style="1" bestFit="1" customWidth="1"/>
    <col min="338" max="338" width="26" style="1" bestFit="1" customWidth="1"/>
    <col min="339" max="339" width="55.42578125" style="1" bestFit="1" customWidth="1"/>
    <col min="340" max="340" width="23.42578125" style="1" bestFit="1" customWidth="1"/>
    <col min="341" max="341" width="21.42578125" style="1" bestFit="1" customWidth="1"/>
    <col min="342" max="342" width="32.42578125" style="1" bestFit="1" customWidth="1"/>
    <col min="343" max="343" width="27.5703125" style="1" bestFit="1" customWidth="1"/>
    <col min="344" max="344" width="28.42578125" style="1" bestFit="1" customWidth="1"/>
    <col min="345" max="345" width="35.140625" style="1" bestFit="1" customWidth="1"/>
    <col min="346" max="346" width="37.42578125" style="1" bestFit="1" customWidth="1"/>
    <col min="347" max="347" width="40.42578125" style="1" bestFit="1" customWidth="1"/>
    <col min="348" max="348" width="46" style="1" bestFit="1" customWidth="1"/>
    <col min="349" max="349" width="36.42578125" style="1" bestFit="1" customWidth="1"/>
    <col min="350" max="350" width="24" style="1" bestFit="1" customWidth="1"/>
    <col min="351" max="351" width="44.140625" style="1" bestFit="1" customWidth="1"/>
    <col min="352" max="352" width="37.42578125" style="1" bestFit="1" customWidth="1"/>
    <col min="353" max="353" width="80.85546875" style="1" bestFit="1" customWidth="1"/>
    <col min="354" max="354" width="37.140625" style="1" bestFit="1" customWidth="1"/>
    <col min="355" max="16384" width="11.42578125" style="1"/>
  </cols>
  <sheetData>
    <row r="1" spans="1:62" ht="30" customHeight="1" x14ac:dyDescent="0.25">
      <c r="A1" s="96"/>
      <c r="B1" s="96"/>
      <c r="C1" s="81" t="s">
        <v>34</v>
      </c>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3"/>
      <c r="BC1" s="37" t="s">
        <v>35</v>
      </c>
      <c r="BD1" s="38"/>
      <c r="BE1" s="38"/>
      <c r="BF1" s="38"/>
      <c r="BG1" s="38"/>
      <c r="BH1" s="38"/>
      <c r="BI1" s="38"/>
      <c r="BJ1" s="39"/>
    </row>
    <row r="2" spans="1:62" ht="30" customHeight="1" x14ac:dyDescent="0.25">
      <c r="A2" s="96"/>
      <c r="B2" s="96"/>
      <c r="C2" s="81"/>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3"/>
      <c r="BC2" s="37" t="s">
        <v>152</v>
      </c>
      <c r="BD2" s="38"/>
      <c r="BE2" s="38"/>
      <c r="BF2" s="38"/>
      <c r="BG2" s="38"/>
      <c r="BH2" s="38"/>
      <c r="BI2" s="38"/>
      <c r="BJ2" s="39"/>
    </row>
    <row r="3" spans="1:62" ht="30" customHeight="1" x14ac:dyDescent="0.25">
      <c r="A3" s="96"/>
      <c r="B3" s="96"/>
      <c r="C3" s="81"/>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3"/>
      <c r="BC3" s="37" t="s">
        <v>153</v>
      </c>
      <c r="BD3" s="38"/>
      <c r="BE3" s="38"/>
      <c r="BF3" s="38"/>
      <c r="BG3" s="38"/>
      <c r="BH3" s="38"/>
      <c r="BI3" s="38"/>
      <c r="BJ3" s="39"/>
    </row>
    <row r="4" spans="1:62" ht="30" customHeight="1" x14ac:dyDescent="0.25">
      <c r="A4" s="96"/>
      <c r="B4" s="96"/>
      <c r="C4" s="84"/>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6"/>
      <c r="BC4" s="40" t="s">
        <v>154</v>
      </c>
      <c r="BD4" s="41"/>
      <c r="BE4" s="41"/>
      <c r="BF4" s="41"/>
      <c r="BG4" s="41"/>
      <c r="BH4" s="41"/>
      <c r="BI4" s="41"/>
      <c r="BJ4" s="42"/>
    </row>
    <row r="5" spans="1:62" ht="23.25" customHeight="1" x14ac:dyDescent="0.25">
      <c r="P5" s="10"/>
      <c r="Q5" s="10"/>
      <c r="BJ5" s="20"/>
    </row>
    <row r="6" spans="1:62" ht="28.5" customHeight="1" thickBot="1" x14ac:dyDescent="0.3">
      <c r="B6" s="5" t="s">
        <v>30</v>
      </c>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21"/>
      <c r="BI6" s="21"/>
      <c r="BJ6" s="22"/>
    </row>
    <row r="7" spans="1:62" ht="36.950000000000003" customHeight="1" thickBot="1" x14ac:dyDescent="0.3">
      <c r="A7" s="1"/>
      <c r="B7" s="16">
        <v>2024</v>
      </c>
      <c r="C7" s="14"/>
      <c r="D7" s="14"/>
      <c r="E7" s="14"/>
      <c r="F7" s="14"/>
      <c r="G7" s="14"/>
      <c r="H7" s="14"/>
      <c r="I7" s="14"/>
      <c r="J7" s="14"/>
      <c r="K7" s="14"/>
      <c r="L7" s="14"/>
      <c r="M7" s="14"/>
      <c r="N7" s="14"/>
      <c r="O7" s="14"/>
      <c r="P7" s="14"/>
      <c r="Q7" s="14"/>
      <c r="R7" s="14"/>
      <c r="S7" s="14"/>
      <c r="T7" s="79">
        <v>9496101491.0799999</v>
      </c>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21"/>
      <c r="BI7" s="21"/>
      <c r="BJ7" s="22"/>
    </row>
    <row r="8" spans="1:62" ht="8.4499999999999993" customHeight="1" thickBot="1" x14ac:dyDescent="0.3">
      <c r="A8" s="1"/>
      <c r="B8" s="1"/>
      <c r="C8" s="15"/>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21"/>
      <c r="BI8" s="21"/>
      <c r="BJ8" s="22"/>
    </row>
    <row r="9" spans="1:62" s="2" customFormat="1" ht="38.1" customHeight="1" thickBot="1" x14ac:dyDescent="0.3">
      <c r="A9" s="92" t="s">
        <v>29</v>
      </c>
      <c r="B9" s="92"/>
      <c r="C9" s="92"/>
      <c r="D9" s="92"/>
      <c r="E9" s="92"/>
      <c r="F9" s="92"/>
      <c r="G9" s="92"/>
      <c r="H9" s="92"/>
      <c r="I9" s="92"/>
      <c r="J9" s="92"/>
      <c r="K9" s="92"/>
      <c r="L9" s="92"/>
      <c r="M9" s="92"/>
      <c r="N9" s="92"/>
      <c r="O9" s="89" t="s">
        <v>28</v>
      </c>
      <c r="P9" s="90"/>
      <c r="Q9" s="91"/>
      <c r="R9" s="89" t="s">
        <v>27</v>
      </c>
      <c r="S9" s="90"/>
      <c r="T9" s="90"/>
      <c r="U9" s="90"/>
      <c r="V9" s="90"/>
      <c r="W9" s="90"/>
      <c r="X9" s="90"/>
      <c r="Y9" s="90"/>
      <c r="Z9" s="93" t="s">
        <v>26</v>
      </c>
      <c r="AA9" s="94"/>
      <c r="AB9" s="94"/>
      <c r="AC9" s="94"/>
      <c r="AD9" s="94"/>
      <c r="AE9" s="94"/>
      <c r="AF9" s="94"/>
      <c r="AG9" s="94"/>
      <c r="AH9" s="94"/>
      <c r="AI9" s="94"/>
      <c r="AJ9" s="94"/>
      <c r="AK9" s="94"/>
      <c r="AL9" s="94"/>
      <c r="AM9" s="94"/>
      <c r="AN9" s="95"/>
      <c r="AO9" s="89" t="s">
        <v>25</v>
      </c>
      <c r="AP9" s="90"/>
      <c r="AQ9" s="90"/>
      <c r="AR9" s="90"/>
      <c r="AS9" s="90"/>
      <c r="AT9" s="90"/>
      <c r="AU9" s="90"/>
      <c r="AV9" s="90"/>
      <c r="AW9" s="90"/>
      <c r="AX9" s="90"/>
      <c r="AY9" s="90"/>
      <c r="AZ9" s="90"/>
      <c r="BA9" s="90"/>
      <c r="BB9" s="90"/>
      <c r="BC9" s="90"/>
      <c r="BD9" s="90"/>
      <c r="BE9" s="90"/>
      <c r="BF9" s="90"/>
      <c r="BG9" s="91"/>
      <c r="BH9" s="87" t="s">
        <v>22</v>
      </c>
      <c r="BI9" s="88"/>
      <c r="BJ9" s="23"/>
    </row>
    <row r="10" spans="1:62" s="2" customFormat="1" ht="48" thickBot="1" x14ac:dyDescent="0.3">
      <c r="A10" s="4" t="s">
        <v>20</v>
      </c>
      <c r="B10" s="4" t="s">
        <v>19</v>
      </c>
      <c r="C10" s="4" t="s">
        <v>18</v>
      </c>
      <c r="D10" s="4" t="s">
        <v>17</v>
      </c>
      <c r="E10" s="4" t="s">
        <v>16</v>
      </c>
      <c r="F10" s="4" t="s">
        <v>15</v>
      </c>
      <c r="G10" s="4" t="s">
        <v>14</v>
      </c>
      <c r="H10" s="4" t="s">
        <v>13</v>
      </c>
      <c r="I10" s="4" t="s">
        <v>12</v>
      </c>
      <c r="J10" s="4" t="s">
        <v>33</v>
      </c>
      <c r="K10" s="4" t="s">
        <v>31</v>
      </c>
      <c r="L10" s="4" t="s">
        <v>11</v>
      </c>
      <c r="M10" s="4" t="s">
        <v>36</v>
      </c>
      <c r="N10" s="4" t="s">
        <v>10</v>
      </c>
      <c r="O10" s="4" t="s">
        <v>32</v>
      </c>
      <c r="P10" s="4" t="s">
        <v>9</v>
      </c>
      <c r="Q10" s="4" t="s">
        <v>37</v>
      </c>
      <c r="R10" s="4" t="s">
        <v>38</v>
      </c>
      <c r="S10" s="4" t="s">
        <v>8</v>
      </c>
      <c r="T10" s="4" t="s">
        <v>7</v>
      </c>
      <c r="U10" s="4" t="s">
        <v>6</v>
      </c>
      <c r="V10" s="4" t="s">
        <v>5</v>
      </c>
      <c r="W10" s="4" t="s">
        <v>4</v>
      </c>
      <c r="X10" s="4" t="s">
        <v>3</v>
      </c>
      <c r="Y10" s="4" t="s">
        <v>2</v>
      </c>
      <c r="Z10" s="4" t="s">
        <v>41</v>
      </c>
      <c r="AA10" s="4" t="s">
        <v>42</v>
      </c>
      <c r="AB10" s="4" t="s">
        <v>43</v>
      </c>
      <c r="AC10" s="4" t="s">
        <v>44</v>
      </c>
      <c r="AD10" s="4" t="s">
        <v>45</v>
      </c>
      <c r="AE10" s="4" t="s">
        <v>46</v>
      </c>
      <c r="AF10" s="4" t="s">
        <v>47</v>
      </c>
      <c r="AG10" s="4" t="s">
        <v>48</v>
      </c>
      <c r="AH10" s="4" t="s">
        <v>49</v>
      </c>
      <c r="AI10" s="4" t="s">
        <v>50</v>
      </c>
      <c r="AJ10" s="4" t="s">
        <v>51</v>
      </c>
      <c r="AK10" s="4" t="s">
        <v>52</v>
      </c>
      <c r="AL10" s="4" t="s">
        <v>53</v>
      </c>
      <c r="AM10" s="4" t="s">
        <v>54</v>
      </c>
      <c r="AN10" s="4" t="s">
        <v>55</v>
      </c>
      <c r="AO10" s="4" t="s">
        <v>57</v>
      </c>
      <c r="AP10" s="4" t="s">
        <v>58</v>
      </c>
      <c r="AQ10" s="4" t="s">
        <v>59</v>
      </c>
      <c r="AR10" s="4" t="s">
        <v>60</v>
      </c>
      <c r="AS10" s="4" t="s">
        <v>61</v>
      </c>
      <c r="AT10" s="4" t="s">
        <v>62</v>
      </c>
      <c r="AU10" s="4" t="s">
        <v>63</v>
      </c>
      <c r="AV10" s="4" t="s">
        <v>64</v>
      </c>
      <c r="AW10" s="4" t="s">
        <v>65</v>
      </c>
      <c r="AX10" s="4" t="s">
        <v>66</v>
      </c>
      <c r="AY10" s="4" t="s">
        <v>67</v>
      </c>
      <c r="AZ10" s="4" t="s">
        <v>68</v>
      </c>
      <c r="BA10" s="4" t="s">
        <v>69</v>
      </c>
      <c r="BB10" s="4" t="s">
        <v>70</v>
      </c>
      <c r="BC10" s="4" t="s">
        <v>56</v>
      </c>
      <c r="BD10" s="4" t="s">
        <v>24</v>
      </c>
      <c r="BE10" s="4" t="s">
        <v>39</v>
      </c>
      <c r="BF10" s="4" t="s">
        <v>40</v>
      </c>
      <c r="BG10" s="4" t="s">
        <v>23</v>
      </c>
      <c r="BH10" s="4" t="s">
        <v>1</v>
      </c>
      <c r="BI10" s="3" t="s">
        <v>0</v>
      </c>
      <c r="BJ10" s="5" t="s">
        <v>21</v>
      </c>
    </row>
    <row r="11" spans="1:62" s="47" customFormat="1" ht="185.25" x14ac:dyDescent="0.25">
      <c r="A11" s="7">
        <v>33</v>
      </c>
      <c r="B11" s="7" t="s">
        <v>71</v>
      </c>
      <c r="C11" s="7" t="s">
        <v>72</v>
      </c>
      <c r="D11" s="7" t="s">
        <v>73</v>
      </c>
      <c r="E11" s="7" t="s">
        <v>74</v>
      </c>
      <c r="F11" s="7" t="s">
        <v>75</v>
      </c>
      <c r="G11" s="7" t="s">
        <v>76</v>
      </c>
      <c r="H11" s="7">
        <v>450301700</v>
      </c>
      <c r="I11" s="7" t="s">
        <v>77</v>
      </c>
      <c r="J11" s="7">
        <v>6</v>
      </c>
      <c r="K11" s="7" t="s">
        <v>78</v>
      </c>
      <c r="L11" s="7" t="s">
        <v>79</v>
      </c>
      <c r="M11" s="7">
        <v>2</v>
      </c>
      <c r="N11" s="7">
        <v>1</v>
      </c>
      <c r="O11" s="65">
        <v>0</v>
      </c>
      <c r="P11" s="63">
        <f>+(Tabla1[[#This Row],[Meta Ejecutada Vigencia4]]/Tabla1[[#This Row],[Meta Programada Vigencia]])</f>
        <v>0</v>
      </c>
      <c r="Q11" s="7">
        <f>+Tabla1[[#This Row],[Meta Ejecutada Vigencia4]]/Tabla1[[#This Row],[Meta Programada Cuatrienio3]]/4</f>
        <v>0</v>
      </c>
      <c r="R11" s="64">
        <v>2024680010148</v>
      </c>
      <c r="S11" s="65" t="s">
        <v>135</v>
      </c>
      <c r="T11" s="75">
        <v>1263501924.1500001</v>
      </c>
      <c r="U11" s="75">
        <v>1173501924.1500001</v>
      </c>
      <c r="V11" s="65"/>
      <c r="W11" s="65"/>
      <c r="X11" s="65"/>
      <c r="Y11" s="65"/>
      <c r="Z11" s="66">
        <v>1173501924.1500001</v>
      </c>
      <c r="AA11" s="66"/>
      <c r="AB11" s="66"/>
      <c r="AC11" s="66"/>
      <c r="AD11" s="66"/>
      <c r="AE11" s="66"/>
      <c r="AF11" s="66"/>
      <c r="AG11" s="66"/>
      <c r="AH11" s="66"/>
      <c r="AI11" s="66"/>
      <c r="AJ11" s="66"/>
      <c r="AK11" s="66"/>
      <c r="AL11" s="66"/>
      <c r="AM11" s="66"/>
      <c r="AN11" s="66">
        <f>SUM(Tabla1[[#This Row],[Recursos propios 2024]:[Otros 2024]])</f>
        <v>1173501924.1500001</v>
      </c>
      <c r="AO11" s="67">
        <v>0</v>
      </c>
      <c r="AP11" s="66"/>
      <c r="AQ11" s="66"/>
      <c r="AR11" s="66"/>
      <c r="AS11" s="66"/>
      <c r="AT11" s="66"/>
      <c r="AU11" s="66"/>
      <c r="AV11" s="66"/>
      <c r="AW11" s="66"/>
      <c r="AX11" s="66"/>
      <c r="AY11" s="66"/>
      <c r="AZ11" s="66"/>
      <c r="BA11" s="66"/>
      <c r="BB11" s="66"/>
      <c r="BC11" s="66">
        <f>SUM(Tabla1[[#This Row],[Recursos propios 20242]:[Otros 202415]])</f>
        <v>0</v>
      </c>
      <c r="BD11" s="68">
        <f>+Tabla1[[#This Row],[Total Comprometido 2024]]/Tabla1[[#This Row],[Total 2024]]</f>
        <v>0</v>
      </c>
      <c r="BE11" s="75">
        <v>0</v>
      </c>
      <c r="BF11" s="75">
        <v>0</v>
      </c>
      <c r="BG11" s="66"/>
      <c r="BH11" s="7" t="s">
        <v>132</v>
      </c>
      <c r="BI11" s="7" t="s">
        <v>133</v>
      </c>
      <c r="BJ11" s="7" t="s">
        <v>134</v>
      </c>
    </row>
    <row r="12" spans="1:62" s="17" customFormat="1" ht="85.5" x14ac:dyDescent="0.25">
      <c r="A12" s="8">
        <v>126</v>
      </c>
      <c r="B12" s="8" t="s">
        <v>71</v>
      </c>
      <c r="C12" s="7" t="s">
        <v>80</v>
      </c>
      <c r="D12" s="8" t="s">
        <v>81</v>
      </c>
      <c r="E12" s="6" t="s">
        <v>82</v>
      </c>
      <c r="F12" s="8" t="s">
        <v>83</v>
      </c>
      <c r="G12" s="6" t="s">
        <v>84</v>
      </c>
      <c r="H12" s="8">
        <v>400201600</v>
      </c>
      <c r="I12" s="6" t="s">
        <v>85</v>
      </c>
      <c r="J12" s="8">
        <v>1</v>
      </c>
      <c r="K12" s="8" t="s">
        <v>78</v>
      </c>
      <c r="L12" s="8" t="s">
        <v>86</v>
      </c>
      <c r="M12" s="7">
        <v>1</v>
      </c>
      <c r="N12" s="7">
        <v>1</v>
      </c>
      <c r="O12" s="65">
        <v>0</v>
      </c>
      <c r="P12" s="29">
        <f>+(Tabla1[[#This Row],[Meta Ejecutada Vigencia4]]/Tabla1[[#This Row],[Meta Programada Vigencia]])</f>
        <v>0</v>
      </c>
      <c r="Q12" s="49">
        <f>+Tabla1[[#This Row],[Meta Ejecutada Vigencia4]]/Tabla1[[#This Row],[Meta Programada Cuatrienio3]]/4</f>
        <v>0</v>
      </c>
      <c r="R12" s="69">
        <v>2024680010028</v>
      </c>
      <c r="S12" s="25" t="s">
        <v>142</v>
      </c>
      <c r="T12" s="76">
        <v>1502000000</v>
      </c>
      <c r="U12" s="76">
        <v>200000000</v>
      </c>
      <c r="V12" s="24"/>
      <c r="W12" s="24"/>
      <c r="X12" s="24"/>
      <c r="Y12" s="65"/>
      <c r="Z12" s="67">
        <v>200000000</v>
      </c>
      <c r="AA12" s="67"/>
      <c r="AB12" s="67"/>
      <c r="AC12" s="67"/>
      <c r="AD12" s="67"/>
      <c r="AE12" s="67"/>
      <c r="AF12" s="67"/>
      <c r="AG12" s="67"/>
      <c r="AH12" s="67"/>
      <c r="AI12" s="67"/>
      <c r="AJ12" s="67"/>
      <c r="AK12" s="67"/>
      <c r="AL12" s="67"/>
      <c r="AM12" s="67"/>
      <c r="AN12" s="67">
        <v>200000000</v>
      </c>
      <c r="AO12" s="67">
        <v>11000000</v>
      </c>
      <c r="AP12" s="67"/>
      <c r="AQ12" s="67"/>
      <c r="AR12" s="67"/>
      <c r="AS12" s="67"/>
      <c r="AT12" s="67"/>
      <c r="AU12" s="67"/>
      <c r="AV12" s="67"/>
      <c r="AW12" s="67"/>
      <c r="AX12" s="67"/>
      <c r="AY12" s="67"/>
      <c r="AZ12" s="67"/>
      <c r="BA12" s="67"/>
      <c r="BB12" s="67"/>
      <c r="BC12" s="67">
        <f>SUM(Tabla1[[#This Row],[Recursos propios 20242]:[Otros 202415]])</f>
        <v>11000000</v>
      </c>
      <c r="BD12" s="68">
        <f>+Tabla1[[#This Row],[Total Comprometido 2024]]/Tabla1[[#This Row],[Total 2024]]</f>
        <v>5.5E-2</v>
      </c>
      <c r="BE12" s="75">
        <v>0</v>
      </c>
      <c r="BF12" s="75">
        <v>0</v>
      </c>
      <c r="BG12" s="67"/>
      <c r="BH12" s="6" t="s">
        <v>132</v>
      </c>
      <c r="BI12" s="6" t="s">
        <v>133</v>
      </c>
      <c r="BJ12" s="8" t="s">
        <v>134</v>
      </c>
    </row>
    <row r="13" spans="1:62" s="17" customFormat="1" ht="71.25" x14ac:dyDescent="0.25">
      <c r="A13" s="8"/>
      <c r="B13" s="8"/>
      <c r="C13" s="6"/>
      <c r="D13" s="8"/>
      <c r="E13" s="6"/>
      <c r="F13" s="8"/>
      <c r="G13" s="6"/>
      <c r="H13" s="8"/>
      <c r="I13" s="6"/>
      <c r="J13" s="18"/>
      <c r="K13" s="8"/>
      <c r="L13" s="8"/>
      <c r="M13" s="8"/>
      <c r="N13" s="8"/>
      <c r="O13" s="24"/>
      <c r="P13" s="8"/>
      <c r="Q13" s="8"/>
      <c r="R13" s="69">
        <v>2024680010168</v>
      </c>
      <c r="S13" s="25" t="s">
        <v>151</v>
      </c>
      <c r="T13" s="76">
        <v>800000000</v>
      </c>
      <c r="U13" s="76">
        <v>800000000</v>
      </c>
      <c r="V13" s="24"/>
      <c r="W13" s="24"/>
      <c r="X13" s="24"/>
      <c r="Y13" s="65"/>
      <c r="Z13" s="26">
        <v>800000000</v>
      </c>
      <c r="AA13" s="67"/>
      <c r="AB13" s="67"/>
      <c r="AC13" s="67"/>
      <c r="AD13" s="67"/>
      <c r="AE13" s="67"/>
      <c r="AF13" s="67"/>
      <c r="AG13" s="67"/>
      <c r="AH13" s="67"/>
      <c r="AI13" s="67"/>
      <c r="AJ13" s="67"/>
      <c r="AK13" s="67"/>
      <c r="AL13" s="67"/>
      <c r="AM13" s="67"/>
      <c r="AN13" s="67">
        <v>800000000</v>
      </c>
      <c r="AO13" s="67">
        <v>20000000</v>
      </c>
      <c r="AP13" s="67"/>
      <c r="AQ13" s="67"/>
      <c r="AR13" s="67"/>
      <c r="AS13" s="67"/>
      <c r="AT13" s="67"/>
      <c r="AU13" s="67"/>
      <c r="AV13" s="67"/>
      <c r="AW13" s="67"/>
      <c r="AX13" s="67"/>
      <c r="AY13" s="67"/>
      <c r="AZ13" s="67"/>
      <c r="BA13" s="67"/>
      <c r="BB13" s="67"/>
      <c r="BC13" s="67">
        <f>SUM(Tabla1[[#This Row],[Recursos propios 20242]:[Otros 202415]])</f>
        <v>20000000</v>
      </c>
      <c r="BD13" s="70">
        <f>+Tabla1[[#This Row],[Total Comprometido 2024]]/Tabla1[[#This Row],[Total 2024]]</f>
        <v>2.5000000000000001E-2</v>
      </c>
      <c r="BE13" s="67">
        <v>0</v>
      </c>
      <c r="BF13" s="67">
        <v>0</v>
      </c>
      <c r="BG13" s="67"/>
      <c r="BH13" s="6"/>
      <c r="BI13" s="6"/>
      <c r="BJ13" s="8"/>
    </row>
    <row r="14" spans="1:62" s="17" customFormat="1" ht="128.25" x14ac:dyDescent="0.25">
      <c r="A14" s="8">
        <v>234</v>
      </c>
      <c r="B14" s="6" t="s">
        <v>87</v>
      </c>
      <c r="C14" s="7" t="s">
        <v>72</v>
      </c>
      <c r="D14" s="6" t="s">
        <v>88</v>
      </c>
      <c r="E14" s="6" t="s">
        <v>89</v>
      </c>
      <c r="F14" s="6">
        <v>4502001</v>
      </c>
      <c r="G14" s="6" t="s">
        <v>90</v>
      </c>
      <c r="H14" s="6">
        <v>450200100</v>
      </c>
      <c r="I14" s="6" t="s">
        <v>91</v>
      </c>
      <c r="J14" s="6">
        <v>7</v>
      </c>
      <c r="K14" s="6" t="s">
        <v>78</v>
      </c>
      <c r="L14" s="6" t="s">
        <v>86</v>
      </c>
      <c r="M14" s="6">
        <v>9</v>
      </c>
      <c r="N14" s="6">
        <v>9</v>
      </c>
      <c r="O14" s="25">
        <v>9</v>
      </c>
      <c r="P14" s="30">
        <f>+(Tabla1[[#This Row],[Meta Ejecutada Vigencia4]]/Tabla1[[#This Row],[Meta Programada Vigencia]])</f>
        <v>1</v>
      </c>
      <c r="Q14" s="6">
        <f>+Tabla1[[#This Row],[Meta Ejecutada Vigencia4]]/Tabla1[[#This Row],[Meta Programada Cuatrienio3]]/4</f>
        <v>0.25</v>
      </c>
      <c r="R14" s="71">
        <v>2024680010026</v>
      </c>
      <c r="S14" s="25" t="s">
        <v>136</v>
      </c>
      <c r="T14" s="74">
        <v>969700000</v>
      </c>
      <c r="U14" s="74">
        <v>151200000</v>
      </c>
      <c r="V14" s="25" t="s">
        <v>165</v>
      </c>
      <c r="W14" s="25" t="s">
        <v>166</v>
      </c>
      <c r="X14" s="25">
        <v>619703</v>
      </c>
      <c r="Y14" s="65" t="s">
        <v>182</v>
      </c>
      <c r="Z14" s="27">
        <v>151200000</v>
      </c>
      <c r="AA14" s="27"/>
      <c r="AB14" s="27"/>
      <c r="AC14" s="27"/>
      <c r="AD14" s="27"/>
      <c r="AE14" s="27"/>
      <c r="AF14" s="27"/>
      <c r="AG14" s="27"/>
      <c r="AH14" s="27"/>
      <c r="AI14" s="27"/>
      <c r="AJ14" s="27"/>
      <c r="AK14" s="27"/>
      <c r="AL14" s="27"/>
      <c r="AM14" s="27"/>
      <c r="AN14" s="27">
        <f>SUM(Tabla1[[#This Row],[Recursos propios 2024]:[Otros 2024]])</f>
        <v>151200000</v>
      </c>
      <c r="AO14" s="27">
        <v>93000000</v>
      </c>
      <c r="AP14" s="27"/>
      <c r="AQ14" s="27"/>
      <c r="AR14" s="27"/>
      <c r="AS14" s="27"/>
      <c r="AT14" s="27"/>
      <c r="AU14" s="27"/>
      <c r="AV14" s="27"/>
      <c r="AW14" s="27"/>
      <c r="AX14" s="27"/>
      <c r="AY14" s="27"/>
      <c r="AZ14" s="27"/>
      <c r="BA14" s="27"/>
      <c r="BB14" s="27"/>
      <c r="BC14" s="27">
        <f>SUM(Tabla1[[#This Row],[Recursos propios 20242]:[Otros 202415]])</f>
        <v>93000000</v>
      </c>
      <c r="BD14" s="68">
        <f>+Tabla1[[#This Row],[Total Comprometido 2024]]/Tabla1[[#This Row],[Total 2024]]</f>
        <v>0.61507936507936511</v>
      </c>
      <c r="BE14" s="67">
        <v>24883333.329999998</v>
      </c>
      <c r="BF14" s="75">
        <v>23983333.329999998</v>
      </c>
      <c r="BG14" s="27"/>
      <c r="BH14" s="6" t="s">
        <v>132</v>
      </c>
      <c r="BI14" s="6" t="s">
        <v>133</v>
      </c>
      <c r="BJ14" s="8">
        <v>16</v>
      </c>
    </row>
    <row r="15" spans="1:62" s="17" customFormat="1" ht="114" x14ac:dyDescent="0.25">
      <c r="A15" s="8"/>
      <c r="B15" s="8"/>
      <c r="C15" s="7"/>
      <c r="D15" s="8"/>
      <c r="E15" s="6"/>
      <c r="F15" s="8"/>
      <c r="G15" s="6"/>
      <c r="H15" s="8"/>
      <c r="I15" s="6"/>
      <c r="J15" s="18"/>
      <c r="K15" s="8"/>
      <c r="L15" s="8"/>
      <c r="M15" s="7"/>
      <c r="N15" s="7"/>
      <c r="O15" s="65"/>
      <c r="P15" s="49"/>
      <c r="Q15" s="49"/>
      <c r="R15" s="69">
        <v>2020680010055</v>
      </c>
      <c r="S15" s="25" t="s">
        <v>137</v>
      </c>
      <c r="T15" s="76">
        <v>12229493966</v>
      </c>
      <c r="U15" s="76">
        <v>3256897529</v>
      </c>
      <c r="V15" s="24" t="s">
        <v>165</v>
      </c>
      <c r="W15" s="25" t="s">
        <v>166</v>
      </c>
      <c r="X15" s="25">
        <v>619703</v>
      </c>
      <c r="Y15" s="65" t="s">
        <v>138</v>
      </c>
      <c r="Z15" s="67">
        <v>109283333.34</v>
      </c>
      <c r="AA15" s="67"/>
      <c r="AB15" s="67"/>
      <c r="AC15" s="67"/>
      <c r="AD15" s="67"/>
      <c r="AE15" s="67"/>
      <c r="AF15" s="67"/>
      <c r="AG15" s="67"/>
      <c r="AH15" s="67"/>
      <c r="AI15" s="67"/>
      <c r="AJ15" s="67"/>
      <c r="AK15" s="67"/>
      <c r="AL15" s="67"/>
      <c r="AM15" s="67"/>
      <c r="AN15" s="67">
        <f>SUM(Tabla1[[#This Row],[Recursos propios 2024]:[Otros 2024]])</f>
        <v>109283333.34</v>
      </c>
      <c r="AO15" s="67">
        <v>109283333</v>
      </c>
      <c r="AP15" s="67"/>
      <c r="AQ15" s="67"/>
      <c r="AR15" s="67"/>
      <c r="AS15" s="67"/>
      <c r="AT15" s="67"/>
      <c r="AU15" s="67"/>
      <c r="AV15" s="67"/>
      <c r="AW15" s="67"/>
      <c r="AX15" s="67"/>
      <c r="AY15" s="67"/>
      <c r="AZ15" s="67"/>
      <c r="BA15" s="67"/>
      <c r="BB15" s="67"/>
      <c r="BC15" s="67">
        <f>SUM(Tabla1[[#This Row],[Recursos propios 20242]:[Otros 202415]])</f>
        <v>109283333</v>
      </c>
      <c r="BD15" s="70">
        <f>+Tabla1[[#This Row],[Total Comprometido 2024]]/Tabla1[[#This Row],[Total 2024]]</f>
        <v>0.99999999688882113</v>
      </c>
      <c r="BE15" s="67">
        <v>109283333</v>
      </c>
      <c r="BF15" s="67">
        <v>109283333</v>
      </c>
      <c r="BG15" s="67"/>
      <c r="BH15" s="6"/>
      <c r="BI15" s="6"/>
      <c r="BJ15" s="8"/>
    </row>
    <row r="16" spans="1:62" s="17" customFormat="1" ht="185.25" x14ac:dyDescent="0.25">
      <c r="A16" s="8">
        <v>248</v>
      </c>
      <c r="B16" s="8" t="s">
        <v>87</v>
      </c>
      <c r="C16" s="7" t="s">
        <v>72</v>
      </c>
      <c r="D16" s="8" t="s">
        <v>92</v>
      </c>
      <c r="E16" s="6" t="s">
        <v>93</v>
      </c>
      <c r="F16" s="8" t="s">
        <v>94</v>
      </c>
      <c r="G16" s="6" t="s">
        <v>95</v>
      </c>
      <c r="H16" s="8">
        <v>459901800</v>
      </c>
      <c r="I16" s="6" t="s">
        <v>96</v>
      </c>
      <c r="J16" s="18">
        <v>24</v>
      </c>
      <c r="K16" s="8" t="s">
        <v>78</v>
      </c>
      <c r="L16" s="8" t="s">
        <v>86</v>
      </c>
      <c r="M16" s="8">
        <v>30</v>
      </c>
      <c r="N16" s="8">
        <v>30</v>
      </c>
      <c r="O16" s="24">
        <v>12</v>
      </c>
      <c r="P16" s="29">
        <f>+(Tabla1[[#This Row],[Meta Ejecutada Vigencia4]]/Tabla1[[#This Row],[Meta Programada Vigencia]])</f>
        <v>0.4</v>
      </c>
      <c r="Q16" s="8">
        <f>+Tabla1[[#This Row],[Meta Ejecutada Vigencia4]]/Tabla1[[#This Row],[Meta Programada Cuatrienio3]]/4</f>
        <v>0.1</v>
      </c>
      <c r="R16" s="69">
        <v>2024680010142</v>
      </c>
      <c r="S16" s="25" t="s">
        <v>148</v>
      </c>
      <c r="T16" s="76">
        <v>1939988600</v>
      </c>
      <c r="U16" s="76">
        <v>495000000000</v>
      </c>
      <c r="V16" s="24" t="s">
        <v>177</v>
      </c>
      <c r="W16" s="25" t="s">
        <v>168</v>
      </c>
      <c r="X16" s="25">
        <v>619703</v>
      </c>
      <c r="Y16" s="25" t="s">
        <v>176</v>
      </c>
      <c r="Z16" s="26">
        <v>495000000</v>
      </c>
      <c r="AA16" s="67"/>
      <c r="AB16" s="67"/>
      <c r="AC16" s="67"/>
      <c r="AD16" s="67"/>
      <c r="AE16" s="67"/>
      <c r="AF16" s="67"/>
      <c r="AG16" s="67"/>
      <c r="AH16" s="67"/>
      <c r="AI16" s="67"/>
      <c r="AJ16" s="67"/>
      <c r="AK16" s="67"/>
      <c r="AL16" s="67"/>
      <c r="AM16" s="67"/>
      <c r="AN16" s="67">
        <f>SUM(Tabla1[[#This Row],[Recursos propios 2024]:[Otros 2024]])</f>
        <v>495000000</v>
      </c>
      <c r="AO16" s="67">
        <v>244470000</v>
      </c>
      <c r="AP16" s="67"/>
      <c r="AQ16" s="67"/>
      <c r="AR16" s="67"/>
      <c r="AS16" s="67"/>
      <c r="AT16" s="67"/>
      <c r="AU16" s="67"/>
      <c r="AV16" s="67"/>
      <c r="AW16" s="67"/>
      <c r="AX16" s="67"/>
      <c r="AY16" s="67"/>
      <c r="AZ16" s="67"/>
      <c r="BA16" s="67"/>
      <c r="BB16" s="67"/>
      <c r="BC16" s="67">
        <f>SUM(Tabla1[[#This Row],[Recursos propios 20242]:[Otros 202415]])</f>
        <v>244470000</v>
      </c>
      <c r="BD16" s="70">
        <f>+Tabla1[[#This Row],[Total Comprometido 2024]]/Tabla1[[#This Row],[Total 2024]]</f>
        <v>0.49387878787878786</v>
      </c>
      <c r="BE16" s="67">
        <v>20728833.34</v>
      </c>
      <c r="BF16" s="67">
        <v>3272500</v>
      </c>
      <c r="BG16" s="67"/>
      <c r="BH16" s="6" t="s">
        <v>132</v>
      </c>
      <c r="BI16" s="6" t="s">
        <v>133</v>
      </c>
      <c r="BJ16" s="8">
        <v>16</v>
      </c>
    </row>
    <row r="17" spans="1:62" s="17" customFormat="1" ht="142.5" x14ac:dyDescent="0.25">
      <c r="A17" s="8"/>
      <c r="B17" s="8"/>
      <c r="C17" s="7"/>
      <c r="D17" s="8"/>
      <c r="E17" s="6"/>
      <c r="F17" s="8"/>
      <c r="G17" s="6"/>
      <c r="H17" s="8"/>
      <c r="I17" s="6"/>
      <c r="J17" s="18"/>
      <c r="K17" s="8"/>
      <c r="L17" s="8"/>
      <c r="M17" s="8"/>
      <c r="N17" s="8"/>
      <c r="O17" s="24"/>
      <c r="P17" s="8"/>
      <c r="Q17" s="8"/>
      <c r="R17" s="69">
        <v>2024680010032</v>
      </c>
      <c r="S17" s="25" t="s">
        <v>146</v>
      </c>
      <c r="T17" s="76">
        <v>9496101491.0799999</v>
      </c>
      <c r="U17" s="76">
        <v>2024266666.53</v>
      </c>
      <c r="V17" s="24" t="s">
        <v>165</v>
      </c>
      <c r="W17" s="25" t="s">
        <v>168</v>
      </c>
      <c r="X17" s="24">
        <v>619703</v>
      </c>
      <c r="Y17" s="25" t="s">
        <v>174</v>
      </c>
      <c r="Z17" s="26">
        <v>454899999.98000002</v>
      </c>
      <c r="AA17" s="67"/>
      <c r="AB17" s="67"/>
      <c r="AC17" s="67"/>
      <c r="AD17" s="67"/>
      <c r="AE17" s="67"/>
      <c r="AF17" s="67"/>
      <c r="AG17" s="67"/>
      <c r="AH17" s="67"/>
      <c r="AI17" s="67"/>
      <c r="AJ17" s="67"/>
      <c r="AK17" s="67"/>
      <c r="AL17" s="67"/>
      <c r="AM17" s="67"/>
      <c r="AN17" s="67">
        <f>SUM(Tabla1[[#This Row],[Recursos propios 2024]:[Otros 2024]])</f>
        <v>454899999.98000002</v>
      </c>
      <c r="AO17" s="67">
        <v>353800000</v>
      </c>
      <c r="AP17" s="67"/>
      <c r="AQ17" s="67"/>
      <c r="AR17" s="67"/>
      <c r="AS17" s="67"/>
      <c r="AT17" s="67"/>
      <c r="AU17" s="67"/>
      <c r="AV17" s="67"/>
      <c r="AW17" s="67"/>
      <c r="AX17" s="67"/>
      <c r="AY17" s="67"/>
      <c r="AZ17" s="67"/>
      <c r="BA17" s="67"/>
      <c r="BB17" s="67"/>
      <c r="BC17" s="67">
        <f>SUM(Tabla1[[#This Row],[Recursos propios 20242]:[Otros 202415]])</f>
        <v>353800000</v>
      </c>
      <c r="BD17" s="70">
        <f>+Tabla1[[#This Row],[Total Comprometido 2024]]/Tabla1[[#This Row],[Total 2024]]</f>
        <v>0.77775335241933408</v>
      </c>
      <c r="BE17" s="67">
        <v>112733333.33</v>
      </c>
      <c r="BF17" s="67">
        <v>108506666.67</v>
      </c>
      <c r="BG17" s="67"/>
      <c r="BH17" s="6"/>
      <c r="BI17" s="6"/>
      <c r="BJ17" s="8"/>
    </row>
    <row r="18" spans="1:62" s="17" customFormat="1" ht="313.5" x14ac:dyDescent="0.25">
      <c r="A18" s="8"/>
      <c r="B18" s="6"/>
      <c r="C18" s="7"/>
      <c r="D18" s="6"/>
      <c r="E18" s="6"/>
      <c r="F18" s="6"/>
      <c r="G18" s="6"/>
      <c r="H18" s="6"/>
      <c r="I18" s="6"/>
      <c r="J18" s="6"/>
      <c r="K18" s="6"/>
      <c r="L18" s="6"/>
      <c r="M18" s="6"/>
      <c r="N18" s="6"/>
      <c r="O18" s="25"/>
      <c r="P18" s="6"/>
      <c r="Q18" s="6"/>
      <c r="R18" s="71">
        <v>2024680010029</v>
      </c>
      <c r="S18" s="25" t="s">
        <v>147</v>
      </c>
      <c r="T18" s="74">
        <v>2166350000</v>
      </c>
      <c r="U18" s="74">
        <v>394500000</v>
      </c>
      <c r="V18" s="25" t="s">
        <v>184</v>
      </c>
      <c r="W18" s="25" t="s">
        <v>168</v>
      </c>
      <c r="X18" s="25">
        <v>619703</v>
      </c>
      <c r="Y18" s="25" t="s">
        <v>183</v>
      </c>
      <c r="Z18" s="27">
        <v>394500000</v>
      </c>
      <c r="AA18" s="27"/>
      <c r="AB18" s="27"/>
      <c r="AC18" s="27"/>
      <c r="AD18" s="27"/>
      <c r="AE18" s="27"/>
      <c r="AF18" s="27"/>
      <c r="AG18" s="27"/>
      <c r="AH18" s="27"/>
      <c r="AI18" s="27"/>
      <c r="AJ18" s="27"/>
      <c r="AK18" s="27"/>
      <c r="AL18" s="27"/>
      <c r="AM18" s="27"/>
      <c r="AN18" s="67">
        <f>SUM(Tabla1[[#This Row],[Recursos propios 2024]:[Otros 2024]])</f>
        <v>394500000</v>
      </c>
      <c r="AO18" s="27">
        <v>260300000</v>
      </c>
      <c r="AP18" s="27"/>
      <c r="AQ18" s="27"/>
      <c r="AR18" s="27"/>
      <c r="AS18" s="27"/>
      <c r="AT18" s="27"/>
      <c r="AU18" s="27"/>
      <c r="AV18" s="27"/>
      <c r="AW18" s="27"/>
      <c r="AX18" s="27"/>
      <c r="AY18" s="27"/>
      <c r="AZ18" s="27"/>
      <c r="BA18" s="27"/>
      <c r="BB18" s="27"/>
      <c r="BC18" s="27">
        <f>SUM(Tabla1[[#This Row],[Recursos propios 20242]:[Otros 202415]])</f>
        <v>260300000</v>
      </c>
      <c r="BD18" s="33">
        <f>+Tabla1[[#This Row],[Total Comprometido 2024]]/Tabla1[[#This Row],[Total 2024]]</f>
        <v>0.65982256020278829</v>
      </c>
      <c r="BE18" s="27">
        <v>80586666.680000007</v>
      </c>
      <c r="BF18" s="27">
        <v>63670000.009999998</v>
      </c>
      <c r="BG18" s="27"/>
      <c r="BH18" s="6"/>
      <c r="BI18" s="6"/>
      <c r="BJ18" s="8"/>
    </row>
    <row r="19" spans="1:62" s="17" customFormat="1" ht="142.5" x14ac:dyDescent="0.25">
      <c r="A19" s="8"/>
      <c r="B19" s="8"/>
      <c r="C19" s="7"/>
      <c r="D19" s="8"/>
      <c r="E19" s="6"/>
      <c r="F19" s="8"/>
      <c r="G19" s="6"/>
      <c r="H19" s="8"/>
      <c r="I19" s="6"/>
      <c r="J19" s="18"/>
      <c r="K19" s="8"/>
      <c r="L19" s="8"/>
      <c r="M19" s="8"/>
      <c r="N19" s="8"/>
      <c r="O19" s="24"/>
      <c r="P19" s="8"/>
      <c r="Q19" s="8"/>
      <c r="R19" s="69">
        <v>2020680010055</v>
      </c>
      <c r="S19" s="25" t="s">
        <v>137</v>
      </c>
      <c r="T19" s="76">
        <v>12229493966</v>
      </c>
      <c r="U19" s="76">
        <v>3256897529</v>
      </c>
      <c r="V19" s="24" t="s">
        <v>165</v>
      </c>
      <c r="W19" s="25" t="s">
        <v>175</v>
      </c>
      <c r="X19" s="24">
        <v>619703</v>
      </c>
      <c r="Y19" s="25" t="s">
        <v>174</v>
      </c>
      <c r="Z19" s="26">
        <v>286933333.35000002</v>
      </c>
      <c r="AA19" s="67"/>
      <c r="AB19" s="67"/>
      <c r="AC19" s="67"/>
      <c r="AD19" s="67"/>
      <c r="AE19" s="67"/>
      <c r="AF19" s="67"/>
      <c r="AG19" s="67"/>
      <c r="AH19" s="67"/>
      <c r="AI19" s="67"/>
      <c r="AJ19" s="67"/>
      <c r="AK19" s="67"/>
      <c r="AL19" s="67"/>
      <c r="AM19" s="67"/>
      <c r="AN19" s="67">
        <f>SUM(Tabla1[[#This Row],[Recursos propios 2024]:[Otros 2024]])</f>
        <v>286933333.35000002</v>
      </c>
      <c r="AO19" s="67">
        <v>286933333.35000002</v>
      </c>
      <c r="AP19" s="67"/>
      <c r="AQ19" s="67"/>
      <c r="AR19" s="67"/>
      <c r="AS19" s="67"/>
      <c r="AT19" s="67"/>
      <c r="AU19" s="67"/>
      <c r="AV19" s="67"/>
      <c r="AW19" s="67"/>
      <c r="AX19" s="67"/>
      <c r="AY19" s="67"/>
      <c r="AZ19" s="67"/>
      <c r="BA19" s="67"/>
      <c r="BB19" s="67"/>
      <c r="BC19" s="67">
        <f>SUM(Tabla1[[#This Row],[Recursos propios 20242]:[Otros 202415]])</f>
        <v>286933333.35000002</v>
      </c>
      <c r="BD19" s="70">
        <f>+Tabla1[[#This Row],[Total Comprometido 2024]]/Tabla1[[#This Row],[Total 2024]]</f>
        <v>1</v>
      </c>
      <c r="BE19" s="67">
        <v>274300000.01999998</v>
      </c>
      <c r="BF19" s="67">
        <v>271006666.68000001</v>
      </c>
      <c r="BG19" s="67"/>
      <c r="BH19" s="6"/>
      <c r="BI19" s="6"/>
      <c r="BJ19" s="8"/>
    </row>
    <row r="20" spans="1:62" s="17" customFormat="1" ht="313.5" x14ac:dyDescent="0.25">
      <c r="A20" s="8"/>
      <c r="B20" s="6"/>
      <c r="C20" s="7"/>
      <c r="D20" s="6"/>
      <c r="E20" s="6"/>
      <c r="F20" s="6"/>
      <c r="G20" s="6"/>
      <c r="H20" s="6"/>
      <c r="I20" s="6"/>
      <c r="J20" s="6"/>
      <c r="K20" s="6"/>
      <c r="L20" s="6"/>
      <c r="M20" s="6"/>
      <c r="N20" s="6"/>
      <c r="O20" s="25"/>
      <c r="P20" s="6"/>
      <c r="Q20" s="6"/>
      <c r="R20" s="71">
        <v>2020680010129</v>
      </c>
      <c r="S20" s="25" t="s">
        <v>149</v>
      </c>
      <c r="T20" s="74">
        <v>4390766001.1000004</v>
      </c>
      <c r="U20" s="74">
        <v>994000000</v>
      </c>
      <c r="V20" s="25" t="s">
        <v>181</v>
      </c>
      <c r="W20" s="25" t="s">
        <v>175</v>
      </c>
      <c r="X20" s="25">
        <v>619703</v>
      </c>
      <c r="Y20" s="25" t="s">
        <v>180</v>
      </c>
      <c r="Z20" s="27">
        <v>390393333.36000001</v>
      </c>
      <c r="AA20" s="27"/>
      <c r="AB20" s="27"/>
      <c r="AC20" s="27"/>
      <c r="AD20" s="27"/>
      <c r="AE20" s="27"/>
      <c r="AF20" s="27"/>
      <c r="AG20" s="27"/>
      <c r="AH20" s="27"/>
      <c r="AI20" s="27"/>
      <c r="AJ20" s="27"/>
      <c r="AK20" s="27"/>
      <c r="AL20" s="27"/>
      <c r="AM20" s="27"/>
      <c r="AN20" s="27">
        <v>390393333.36000001</v>
      </c>
      <c r="AO20" s="27">
        <v>390393333.33999997</v>
      </c>
      <c r="AP20" s="27"/>
      <c r="AQ20" s="27"/>
      <c r="AR20" s="27"/>
      <c r="AS20" s="27"/>
      <c r="AT20" s="27"/>
      <c r="AU20" s="27"/>
      <c r="AV20" s="27"/>
      <c r="AW20" s="27"/>
      <c r="AX20" s="27"/>
      <c r="AY20" s="27"/>
      <c r="AZ20" s="27"/>
      <c r="BA20" s="27"/>
      <c r="BB20" s="27"/>
      <c r="BC20" s="27">
        <f>SUM(Tabla1[[#This Row],[Recursos propios 20242]:[Otros 202415]])</f>
        <v>390393333.33999997</v>
      </c>
      <c r="BD20" s="33">
        <f>+Tabla1[[#This Row],[Total Comprometido 2024]]/Tabla1[[#This Row],[Total 2024]]</f>
        <v>0.99999999994876954</v>
      </c>
      <c r="BE20" s="27">
        <v>390393333.33999997</v>
      </c>
      <c r="BF20" s="27">
        <v>390393333.33999997</v>
      </c>
      <c r="BG20" s="27"/>
      <c r="BH20" s="6"/>
      <c r="BI20" s="6"/>
      <c r="BJ20" s="8"/>
    </row>
    <row r="21" spans="1:62" s="17" customFormat="1" ht="85.5" x14ac:dyDescent="0.25">
      <c r="A21" s="8">
        <v>249</v>
      </c>
      <c r="B21" s="6" t="s">
        <v>87</v>
      </c>
      <c r="C21" s="7" t="s">
        <v>72</v>
      </c>
      <c r="D21" s="6" t="s">
        <v>92</v>
      </c>
      <c r="E21" s="6" t="s">
        <v>93</v>
      </c>
      <c r="F21" s="6" t="s">
        <v>97</v>
      </c>
      <c r="G21" s="6" t="s">
        <v>98</v>
      </c>
      <c r="H21" s="6">
        <v>459902500</v>
      </c>
      <c r="I21" s="6" t="s">
        <v>99</v>
      </c>
      <c r="J21" s="6" t="s">
        <v>100</v>
      </c>
      <c r="K21" s="6" t="s">
        <v>78</v>
      </c>
      <c r="L21" s="6" t="s">
        <v>86</v>
      </c>
      <c r="M21" s="6">
        <v>1</v>
      </c>
      <c r="N21" s="6">
        <v>1</v>
      </c>
      <c r="O21" s="25">
        <v>0</v>
      </c>
      <c r="P21" s="30">
        <f>+(Tabla1[[#This Row],[Meta Ejecutada Vigencia4]]/Tabla1[[#This Row],[Meta Programada Vigencia]])</f>
        <v>0</v>
      </c>
      <c r="Q21" s="6">
        <f>+Tabla1[[#This Row],[Meta Ejecutada Vigencia4]]/Tabla1[[#This Row],[Meta Programada Cuatrienio3]]/4</f>
        <v>0</v>
      </c>
      <c r="R21" s="71">
        <v>2024680010184</v>
      </c>
      <c r="S21" s="25" t="s">
        <v>150</v>
      </c>
      <c r="T21" s="74">
        <v>800000000</v>
      </c>
      <c r="U21" s="74">
        <v>800000000</v>
      </c>
      <c r="V21" s="25"/>
      <c r="W21" s="25"/>
      <c r="X21" s="25"/>
      <c r="Y21" s="25"/>
      <c r="Z21" s="27">
        <v>800000000</v>
      </c>
      <c r="AA21" s="27"/>
      <c r="AB21" s="27"/>
      <c r="AC21" s="27"/>
      <c r="AD21" s="27"/>
      <c r="AE21" s="27"/>
      <c r="AF21" s="27"/>
      <c r="AG21" s="27"/>
      <c r="AH21" s="27"/>
      <c r="AI21" s="27"/>
      <c r="AJ21" s="27"/>
      <c r="AK21" s="27"/>
      <c r="AL21" s="27"/>
      <c r="AM21" s="27"/>
      <c r="AN21" s="27">
        <f>SUM(Tabla1[[#This Row],[Recursos propios 2024]:[Otros 2024]])</f>
        <v>800000000</v>
      </c>
      <c r="AO21" s="27">
        <v>0</v>
      </c>
      <c r="AP21" s="27"/>
      <c r="AQ21" s="27"/>
      <c r="AR21" s="27"/>
      <c r="AS21" s="27"/>
      <c r="AT21" s="27"/>
      <c r="AU21" s="27"/>
      <c r="AV21" s="27"/>
      <c r="AW21" s="27"/>
      <c r="AX21" s="27"/>
      <c r="AY21" s="27"/>
      <c r="AZ21" s="27"/>
      <c r="BA21" s="27"/>
      <c r="BB21" s="27"/>
      <c r="BC21" s="27">
        <f>SUM(Tabla1[[#This Row],[Recursos propios 20242]:[Otros 202415]])</f>
        <v>0</v>
      </c>
      <c r="BD21" s="27">
        <f>+Tabla1[[#This Row],[Total Comprometido 2024]]/Tabla1[[#This Row],[Total 2024]]</f>
        <v>0</v>
      </c>
      <c r="BE21" s="27">
        <v>0</v>
      </c>
      <c r="BF21" s="27">
        <v>0</v>
      </c>
      <c r="BG21" s="27"/>
      <c r="BH21" s="6" t="s">
        <v>132</v>
      </c>
      <c r="BI21" s="6" t="s">
        <v>133</v>
      </c>
      <c r="BJ21" s="8">
        <v>16</v>
      </c>
    </row>
    <row r="22" spans="1:62" s="17" customFormat="1" ht="285" x14ac:dyDescent="0.25">
      <c r="A22" s="8">
        <v>250</v>
      </c>
      <c r="B22" s="6" t="s">
        <v>87</v>
      </c>
      <c r="C22" s="6" t="s">
        <v>72</v>
      </c>
      <c r="D22" s="6" t="s">
        <v>92</v>
      </c>
      <c r="E22" s="6" t="s">
        <v>93</v>
      </c>
      <c r="F22" s="6" t="s">
        <v>101</v>
      </c>
      <c r="G22" s="6" t="s">
        <v>102</v>
      </c>
      <c r="H22" s="6">
        <v>459903600</v>
      </c>
      <c r="I22" s="6" t="s">
        <v>103</v>
      </c>
      <c r="J22" s="19" t="s">
        <v>104</v>
      </c>
      <c r="K22" s="6" t="s">
        <v>78</v>
      </c>
      <c r="L22" s="6" t="s">
        <v>86</v>
      </c>
      <c r="M22" s="6">
        <v>1</v>
      </c>
      <c r="N22" s="6">
        <v>1</v>
      </c>
      <c r="O22" s="25">
        <v>0.8</v>
      </c>
      <c r="P22" s="30">
        <f>+(Tabla1[[#This Row],[Meta Ejecutada Vigencia4]]/Tabla1[[#This Row],[Meta Programada Vigencia]])</f>
        <v>0.8</v>
      </c>
      <c r="Q22" s="6">
        <f>+Tabla1[[#This Row],[Meta Ejecutada Vigencia4]]/Tabla1[[#This Row],[Meta Programada Cuatrienio3]]/4</f>
        <v>0.2</v>
      </c>
      <c r="R22" s="71">
        <v>2024680010032</v>
      </c>
      <c r="S22" s="25" t="s">
        <v>139</v>
      </c>
      <c r="T22" s="76">
        <v>9496101491.0799999</v>
      </c>
      <c r="U22" s="76">
        <v>2024266666.53</v>
      </c>
      <c r="V22" s="25" t="s">
        <v>165</v>
      </c>
      <c r="W22" s="25" t="s">
        <v>169</v>
      </c>
      <c r="X22" s="25">
        <v>61973</v>
      </c>
      <c r="Y22" s="25" t="s">
        <v>185</v>
      </c>
      <c r="Z22" s="73">
        <v>153000000</v>
      </c>
      <c r="AA22" s="27"/>
      <c r="AB22" s="27"/>
      <c r="AC22" s="27"/>
      <c r="AD22" s="27"/>
      <c r="AE22" s="27"/>
      <c r="AF22" s="27"/>
      <c r="AG22" s="27"/>
      <c r="AH22" s="27"/>
      <c r="AI22" s="27"/>
      <c r="AJ22" s="27"/>
      <c r="AK22" s="27"/>
      <c r="AL22" s="27"/>
      <c r="AM22" s="27"/>
      <c r="AN22" s="27">
        <f>SUM(Tabla1[[#This Row],[Recursos propios 2024]:[Otros 2024]])</f>
        <v>153000000</v>
      </c>
      <c r="AO22" s="27">
        <v>108450000</v>
      </c>
      <c r="AP22" s="27"/>
      <c r="AQ22" s="27"/>
      <c r="AR22" s="27"/>
      <c r="AS22" s="27"/>
      <c r="AT22" s="27"/>
      <c r="AU22" s="27"/>
      <c r="AV22" s="27"/>
      <c r="AW22" s="27"/>
      <c r="AX22" s="27"/>
      <c r="AY22" s="27"/>
      <c r="AZ22" s="27"/>
      <c r="BA22" s="27"/>
      <c r="BB22" s="27"/>
      <c r="BC22" s="27">
        <f>SUM(Tabla1[[#This Row],[Recursos propios 20242]:[Otros 202415]])</f>
        <v>108450000</v>
      </c>
      <c r="BD22" s="33">
        <f>+Tabla1[[#This Row],[Total Comprometido 2024]]/Tabla1[[#This Row],[Total 2024]]</f>
        <v>0.70882352941176474</v>
      </c>
      <c r="BE22" s="27">
        <v>42060000</v>
      </c>
      <c r="BF22" s="27">
        <v>38520000</v>
      </c>
      <c r="BG22" s="27"/>
      <c r="BH22" s="6" t="s">
        <v>132</v>
      </c>
      <c r="BI22" s="6" t="s">
        <v>133</v>
      </c>
      <c r="BJ22" s="8">
        <v>16</v>
      </c>
    </row>
    <row r="23" spans="1:62" s="17" customFormat="1" ht="285" x14ac:dyDescent="0.25">
      <c r="A23" s="8"/>
      <c r="B23" s="8"/>
      <c r="C23" s="6"/>
      <c r="D23" s="8"/>
      <c r="E23" s="6"/>
      <c r="F23" s="8"/>
      <c r="G23" s="6"/>
      <c r="H23" s="8"/>
      <c r="I23" s="6"/>
      <c r="J23" s="8"/>
      <c r="K23" s="8"/>
      <c r="L23" s="8"/>
      <c r="M23" s="8"/>
      <c r="N23" s="8"/>
      <c r="O23" s="24"/>
      <c r="P23" s="8"/>
      <c r="Q23" s="8"/>
      <c r="R23" s="69">
        <v>2020680010055</v>
      </c>
      <c r="S23" s="25" t="s">
        <v>137</v>
      </c>
      <c r="T23" s="76">
        <v>12229493966</v>
      </c>
      <c r="U23" s="76">
        <v>3256897529</v>
      </c>
      <c r="V23" s="25" t="s">
        <v>165</v>
      </c>
      <c r="W23" s="25" t="s">
        <v>169</v>
      </c>
      <c r="X23" s="25">
        <v>619703</v>
      </c>
      <c r="Y23" s="25" t="s">
        <v>178</v>
      </c>
      <c r="Z23" s="72">
        <v>83603333.340000004</v>
      </c>
      <c r="AA23" s="67"/>
      <c r="AB23" s="67"/>
      <c r="AC23" s="67"/>
      <c r="AD23" s="67"/>
      <c r="AE23" s="67"/>
      <c r="AF23" s="67"/>
      <c r="AG23" s="67"/>
      <c r="AH23" s="67"/>
      <c r="AI23" s="67"/>
      <c r="AJ23" s="67"/>
      <c r="AK23" s="67"/>
      <c r="AL23" s="67"/>
      <c r="AM23" s="67"/>
      <c r="AN23" s="67">
        <f>SUM(Tabla1[[#This Row],[Recursos propios 2024]:[Otros 2024]])</f>
        <v>83603333.340000004</v>
      </c>
      <c r="AO23" s="67">
        <f>SUM(Tabla1[[#This Row],[Recursos propios 2024]:[Otros 2024]])</f>
        <v>83603333.340000004</v>
      </c>
      <c r="AP23" s="67"/>
      <c r="AQ23" s="67"/>
      <c r="AR23" s="67"/>
      <c r="AS23" s="67"/>
      <c r="AT23" s="67"/>
      <c r="AU23" s="67"/>
      <c r="AV23" s="67"/>
      <c r="AW23" s="67"/>
      <c r="AX23" s="67"/>
      <c r="AY23" s="67"/>
      <c r="AZ23" s="67"/>
      <c r="BA23" s="67"/>
      <c r="BB23" s="67"/>
      <c r="BC23" s="67">
        <f>SUM(Tabla1[[#This Row],[Recursos propios 20242]:[Otros 202415]])</f>
        <v>83603333.340000004</v>
      </c>
      <c r="BD23" s="70">
        <f>+Tabla1[[#This Row],[Total Comprometido 2024]]/Tabla1[[#This Row],[Total 2024]]</f>
        <v>1</v>
      </c>
      <c r="BE23" s="67">
        <v>77703333.340000004</v>
      </c>
      <c r="BF23" s="67">
        <v>77523333.340000004</v>
      </c>
      <c r="BG23" s="67"/>
      <c r="BH23" s="6"/>
      <c r="BI23" s="6"/>
      <c r="BJ23" s="8"/>
    </row>
    <row r="24" spans="1:62" s="17" customFormat="1" ht="171" x14ac:dyDescent="0.25">
      <c r="A24" s="8">
        <v>262</v>
      </c>
      <c r="B24" s="6" t="s">
        <v>87</v>
      </c>
      <c r="C24" s="6" t="s">
        <v>72</v>
      </c>
      <c r="D24" s="6" t="s">
        <v>88</v>
      </c>
      <c r="E24" s="6" t="s">
        <v>89</v>
      </c>
      <c r="F24" s="6" t="s">
        <v>105</v>
      </c>
      <c r="G24" s="6" t="s">
        <v>106</v>
      </c>
      <c r="H24" s="6">
        <v>450202200</v>
      </c>
      <c r="I24" s="6" t="s">
        <v>107</v>
      </c>
      <c r="J24" s="19">
        <v>1</v>
      </c>
      <c r="K24" s="6" t="s">
        <v>78</v>
      </c>
      <c r="L24" s="6" t="s">
        <v>86</v>
      </c>
      <c r="M24" s="6">
        <v>1</v>
      </c>
      <c r="N24" s="6">
        <v>1</v>
      </c>
      <c r="O24" s="25">
        <v>0.75</v>
      </c>
      <c r="P24" s="30">
        <f>+(Tabla1[[#This Row],[Meta Ejecutada Vigencia4]]/Tabla1[[#This Row],[Meta Programada Vigencia]])</f>
        <v>0.75</v>
      </c>
      <c r="Q24" s="6">
        <f>+Tabla1[[#This Row],[Meta Ejecutada Vigencia4]]/Tabla1[[#This Row],[Meta Programada Cuatrienio3]]/4</f>
        <v>0.1875</v>
      </c>
      <c r="R24" s="71">
        <v>2024680010025</v>
      </c>
      <c r="S24" s="25" t="s">
        <v>143</v>
      </c>
      <c r="T24" s="74">
        <v>135600000</v>
      </c>
      <c r="U24" s="74">
        <v>32600000</v>
      </c>
      <c r="V24" s="25" t="s">
        <v>165</v>
      </c>
      <c r="W24" s="25" t="s">
        <v>168</v>
      </c>
      <c r="X24" s="25">
        <v>19</v>
      </c>
      <c r="Y24" s="25" t="s">
        <v>170</v>
      </c>
      <c r="Z24" s="27">
        <v>32600000</v>
      </c>
      <c r="AA24" s="27"/>
      <c r="AB24" s="27"/>
      <c r="AC24" s="27"/>
      <c r="AD24" s="27"/>
      <c r="AE24" s="27"/>
      <c r="AF24" s="27"/>
      <c r="AG24" s="27"/>
      <c r="AH24" s="27"/>
      <c r="AI24" s="27"/>
      <c r="AJ24" s="27"/>
      <c r="AK24" s="27"/>
      <c r="AL24" s="27"/>
      <c r="AM24" s="27"/>
      <c r="AN24" s="27">
        <f>SUM(Tabla1[[#This Row],[Recursos propios 2024]:[Otros 2024]])</f>
        <v>32600000</v>
      </c>
      <c r="AO24" s="27">
        <v>10800000</v>
      </c>
      <c r="AP24" s="27"/>
      <c r="AQ24" s="27"/>
      <c r="AR24" s="27"/>
      <c r="AS24" s="27"/>
      <c r="AT24" s="27"/>
      <c r="AU24" s="27"/>
      <c r="AV24" s="27"/>
      <c r="AW24" s="27"/>
      <c r="AX24" s="27"/>
      <c r="AY24" s="27"/>
      <c r="AZ24" s="27"/>
      <c r="BA24" s="27"/>
      <c r="BB24" s="27"/>
      <c r="BC24" s="27">
        <f>SUM(Tabla1[[#This Row],[Recursos propios 20242]:[Otros 202415]])</f>
        <v>10800000</v>
      </c>
      <c r="BD24" s="33">
        <f>+Tabla1[[#This Row],[Total Comprometido 2024]]/Tabla1[[#This Row],[Total 2024]]</f>
        <v>0.33128834355828218</v>
      </c>
      <c r="BE24" s="27">
        <v>3060000</v>
      </c>
      <c r="BF24" s="27">
        <v>0</v>
      </c>
      <c r="BG24" s="27"/>
      <c r="BH24" s="6" t="s">
        <v>132</v>
      </c>
      <c r="BI24" s="6" t="s">
        <v>133</v>
      </c>
      <c r="BJ24" s="8">
        <v>16</v>
      </c>
    </row>
    <row r="25" spans="1:62" s="17" customFormat="1" ht="171" x14ac:dyDescent="0.25">
      <c r="A25" s="8"/>
      <c r="B25" s="8"/>
      <c r="C25" s="6"/>
      <c r="D25" s="8"/>
      <c r="E25" s="6"/>
      <c r="F25" s="8"/>
      <c r="G25" s="6"/>
      <c r="H25" s="8"/>
      <c r="I25" s="6"/>
      <c r="J25" s="8"/>
      <c r="K25" s="8"/>
      <c r="L25" s="8"/>
      <c r="M25" s="8"/>
      <c r="N25" s="8"/>
      <c r="O25" s="24"/>
      <c r="P25" s="8"/>
      <c r="Q25" s="8"/>
      <c r="R25" s="69">
        <v>2021680010097</v>
      </c>
      <c r="S25" s="25" t="s">
        <v>144</v>
      </c>
      <c r="T25" s="76">
        <v>95836170</v>
      </c>
      <c r="U25" s="76">
        <v>5400000</v>
      </c>
      <c r="V25" s="25" t="s">
        <v>165</v>
      </c>
      <c r="W25" s="25" t="s">
        <v>168</v>
      </c>
      <c r="X25" s="24">
        <v>19</v>
      </c>
      <c r="Y25" s="25" t="s">
        <v>170</v>
      </c>
      <c r="Z25" s="72">
        <v>5400000</v>
      </c>
      <c r="AA25" s="67"/>
      <c r="AB25" s="67"/>
      <c r="AC25" s="67"/>
      <c r="AD25" s="67"/>
      <c r="AE25" s="67"/>
      <c r="AF25" s="67"/>
      <c r="AG25" s="67"/>
      <c r="AH25" s="67"/>
      <c r="AI25" s="67"/>
      <c r="AJ25" s="67"/>
      <c r="AK25" s="67"/>
      <c r="AL25" s="67"/>
      <c r="AM25" s="67"/>
      <c r="AN25" s="67">
        <f>SUM(Tabla1[[#This Row],[Recursos propios 2024]:[Otros 2024]])</f>
        <v>5400000</v>
      </c>
      <c r="AO25" s="67">
        <v>5400000</v>
      </c>
      <c r="AP25" s="67"/>
      <c r="AQ25" s="67"/>
      <c r="AR25" s="67"/>
      <c r="AS25" s="67"/>
      <c r="AT25" s="67"/>
      <c r="AU25" s="67"/>
      <c r="AV25" s="67"/>
      <c r="AW25" s="67"/>
      <c r="AX25" s="67"/>
      <c r="AY25" s="67"/>
      <c r="AZ25" s="67"/>
      <c r="BA25" s="67"/>
      <c r="BB25" s="67"/>
      <c r="BC25" s="67">
        <f>SUM(Tabla1[[#This Row],[Recursos propios 20242]:[Otros 202415]])</f>
        <v>5400000</v>
      </c>
      <c r="BD25" s="70">
        <f>+Tabla1[[#This Row],[Total Comprometido 2024]]/Tabla1[[#This Row],[Total 2024]]</f>
        <v>1</v>
      </c>
      <c r="BE25" s="67">
        <v>5400000</v>
      </c>
      <c r="BF25" s="67">
        <v>5400000</v>
      </c>
      <c r="BG25" s="67"/>
      <c r="BH25" s="6"/>
      <c r="BI25" s="6"/>
      <c r="BJ25" s="8"/>
    </row>
    <row r="26" spans="1:62" s="17" customFormat="1" ht="171" x14ac:dyDescent="0.25">
      <c r="A26" s="8">
        <v>263</v>
      </c>
      <c r="B26" s="6" t="s">
        <v>87</v>
      </c>
      <c r="C26" s="6" t="s">
        <v>108</v>
      </c>
      <c r="D26" s="6" t="s">
        <v>109</v>
      </c>
      <c r="E26" s="6" t="s">
        <v>110</v>
      </c>
      <c r="F26" s="6" t="s">
        <v>111</v>
      </c>
      <c r="G26" s="6" t="s">
        <v>112</v>
      </c>
      <c r="H26" s="6">
        <v>40600100</v>
      </c>
      <c r="I26" s="6" t="s">
        <v>113</v>
      </c>
      <c r="J26" s="6">
        <v>1</v>
      </c>
      <c r="K26" s="6" t="s">
        <v>78</v>
      </c>
      <c r="L26" s="6" t="s">
        <v>86</v>
      </c>
      <c r="M26" s="6">
        <v>1</v>
      </c>
      <c r="N26" s="6">
        <v>1</v>
      </c>
      <c r="O26" s="25">
        <v>0.8</v>
      </c>
      <c r="P26" s="30">
        <f>+(Tabla1[[#This Row],[Meta Ejecutada Vigencia4]]/Tabla1[[#This Row],[Meta Programada Vigencia]])</f>
        <v>0.8</v>
      </c>
      <c r="Q26" s="6">
        <f>+Tabla1[[#This Row],[Meta Ejecutada Vigencia4]]/Tabla1[[#This Row],[Meta Programada Cuatrienio3]]/4</f>
        <v>0.2</v>
      </c>
      <c r="R26" s="71">
        <v>2024680010031</v>
      </c>
      <c r="S26" s="25" t="s">
        <v>140</v>
      </c>
      <c r="T26" s="74">
        <v>1100589752.01</v>
      </c>
      <c r="U26" s="74">
        <v>476318647.00999999</v>
      </c>
      <c r="V26" s="25" t="s">
        <v>165</v>
      </c>
      <c r="W26" s="25" t="s">
        <v>169</v>
      </c>
      <c r="X26" s="25">
        <v>619703</v>
      </c>
      <c r="Y26" s="25" t="s">
        <v>186</v>
      </c>
      <c r="Z26" s="27">
        <v>476318647.00999999</v>
      </c>
      <c r="AA26" s="27"/>
      <c r="AB26" s="27"/>
      <c r="AC26" s="27"/>
      <c r="AD26" s="27"/>
      <c r="AE26" s="27"/>
      <c r="AF26" s="27"/>
      <c r="AG26" s="27"/>
      <c r="AH26" s="27"/>
      <c r="AI26" s="27"/>
      <c r="AJ26" s="27"/>
      <c r="AK26" s="27"/>
      <c r="AL26" s="27"/>
      <c r="AM26" s="27"/>
      <c r="AN26" s="27">
        <f>SUM(Tabla1[[#This Row],[Recursos propios 2024]:[Otros 2024]])</f>
        <v>476318647.00999999</v>
      </c>
      <c r="AO26" s="27">
        <v>90800000</v>
      </c>
      <c r="AP26" s="27"/>
      <c r="AQ26" s="27"/>
      <c r="AR26" s="27"/>
      <c r="AS26" s="27"/>
      <c r="AT26" s="27"/>
      <c r="AU26" s="27"/>
      <c r="AV26" s="27"/>
      <c r="AW26" s="27"/>
      <c r="AX26" s="27"/>
      <c r="AY26" s="27"/>
      <c r="AZ26" s="27"/>
      <c r="BA26" s="27"/>
      <c r="BB26" s="27"/>
      <c r="BC26" s="27">
        <f>SUM(Tabla1[[#This Row],[Recursos propios 20242]:[Otros 202415]])</f>
        <v>90800000</v>
      </c>
      <c r="BD26" s="33">
        <f>+Tabla1[[#This Row],[Total Comprometido 2024]]/Tabla1[[#This Row],[Total 2024]]</f>
        <v>0.19062869062544535</v>
      </c>
      <c r="BE26" s="27">
        <v>44583333.329999998</v>
      </c>
      <c r="BF26" s="27">
        <v>44416666.659999996</v>
      </c>
      <c r="BG26" s="27"/>
      <c r="BH26" s="6" t="s">
        <v>132</v>
      </c>
      <c r="BI26" s="6" t="s">
        <v>133</v>
      </c>
      <c r="BJ26" s="8">
        <v>16</v>
      </c>
    </row>
    <row r="27" spans="1:62" s="17" customFormat="1" ht="171" x14ac:dyDescent="0.25">
      <c r="A27" s="8"/>
      <c r="B27" s="8"/>
      <c r="C27" s="6"/>
      <c r="D27" s="8"/>
      <c r="E27" s="6"/>
      <c r="F27" s="8"/>
      <c r="G27" s="6"/>
      <c r="H27" s="8"/>
      <c r="I27" s="6"/>
      <c r="J27" s="8"/>
      <c r="K27" s="8"/>
      <c r="L27" s="8"/>
      <c r="M27" s="8"/>
      <c r="N27" s="8"/>
      <c r="O27" s="24"/>
      <c r="P27" s="8"/>
      <c r="Q27" s="8"/>
      <c r="R27" s="69">
        <v>2020680010055</v>
      </c>
      <c r="S27" s="25" t="s">
        <v>137</v>
      </c>
      <c r="T27" s="76">
        <v>12229493966</v>
      </c>
      <c r="U27" s="76">
        <v>3256897529</v>
      </c>
      <c r="V27" s="25" t="s">
        <v>165</v>
      </c>
      <c r="W27" s="25" t="s">
        <v>169</v>
      </c>
      <c r="X27" s="25">
        <v>619703</v>
      </c>
      <c r="Y27" s="25" t="s">
        <v>171</v>
      </c>
      <c r="Z27" s="26">
        <v>61600000</v>
      </c>
      <c r="AA27" s="67"/>
      <c r="AB27" s="67"/>
      <c r="AC27" s="67"/>
      <c r="AD27" s="67"/>
      <c r="AE27" s="67"/>
      <c r="AF27" s="67"/>
      <c r="AG27" s="67"/>
      <c r="AH27" s="67"/>
      <c r="AI27" s="67"/>
      <c r="AJ27" s="67"/>
      <c r="AK27" s="67"/>
      <c r="AL27" s="67"/>
      <c r="AM27" s="67"/>
      <c r="AN27" s="67">
        <f>SUM(Tabla1[[#This Row],[Recursos propios 2024]:[Otros 2024]])</f>
        <v>61600000</v>
      </c>
      <c r="AO27" s="67">
        <v>61600000</v>
      </c>
      <c r="AP27" s="67"/>
      <c r="AQ27" s="67"/>
      <c r="AR27" s="67"/>
      <c r="AS27" s="67"/>
      <c r="AT27" s="67"/>
      <c r="AU27" s="67"/>
      <c r="AV27" s="67"/>
      <c r="AW27" s="67"/>
      <c r="AX27" s="67"/>
      <c r="AY27" s="67"/>
      <c r="AZ27" s="67"/>
      <c r="BA27" s="67"/>
      <c r="BB27" s="67"/>
      <c r="BC27" s="67">
        <f>SUM(Tabla1[[#This Row],[Recursos propios 20242]:[Otros 202415]])</f>
        <v>61600000</v>
      </c>
      <c r="BD27" s="70">
        <f>+Tabla1[[#This Row],[Total Comprometido 2024]]/Tabla1[[#This Row],[Total 2024]]</f>
        <v>1</v>
      </c>
      <c r="BE27" s="67">
        <v>61600000</v>
      </c>
      <c r="BF27" s="67">
        <v>61600000</v>
      </c>
      <c r="BG27" s="67"/>
      <c r="BH27" s="6"/>
      <c r="BI27" s="6"/>
      <c r="BJ27" s="8"/>
    </row>
    <row r="28" spans="1:62" s="17" customFormat="1" ht="128.25" x14ac:dyDescent="0.25">
      <c r="A28" s="8">
        <v>264</v>
      </c>
      <c r="B28" s="6" t="s">
        <v>87</v>
      </c>
      <c r="C28" s="6" t="s">
        <v>72</v>
      </c>
      <c r="D28" s="6" t="s">
        <v>92</v>
      </c>
      <c r="E28" s="6" t="s">
        <v>93</v>
      </c>
      <c r="F28" s="6" t="s">
        <v>114</v>
      </c>
      <c r="G28" s="6" t="s">
        <v>115</v>
      </c>
      <c r="H28" s="6">
        <v>459903300</v>
      </c>
      <c r="I28" s="6" t="s">
        <v>116</v>
      </c>
      <c r="J28" s="6">
        <v>37794</v>
      </c>
      <c r="K28" s="6" t="s">
        <v>78</v>
      </c>
      <c r="L28" s="6" t="s">
        <v>79</v>
      </c>
      <c r="M28" s="6">
        <v>113400</v>
      </c>
      <c r="N28" s="6">
        <v>28350</v>
      </c>
      <c r="O28" s="25">
        <v>27499</v>
      </c>
      <c r="P28" s="29">
        <f>+(Tabla1[[#This Row],[Meta Ejecutada Vigencia4]]/Tabla1[[#This Row],[Meta Programada Vigencia]])</f>
        <v>0.96998236331569665</v>
      </c>
      <c r="Q28" s="6">
        <f>+Tabla1[[#This Row],[Meta Ejecutada Vigencia4]]/Tabla1[[#This Row],[Meta Programada Cuatrienio3]]/4</f>
        <v>6.0623897707231041E-2</v>
      </c>
      <c r="R28" s="71">
        <v>2024680010030</v>
      </c>
      <c r="S28" s="25" t="s">
        <v>141</v>
      </c>
      <c r="T28" s="74">
        <v>3834427999.9899998</v>
      </c>
      <c r="U28" s="74">
        <v>623779999.99000001</v>
      </c>
      <c r="V28" s="25" t="s">
        <v>165</v>
      </c>
      <c r="W28" s="25" t="s">
        <v>167</v>
      </c>
      <c r="X28" s="77">
        <v>27499</v>
      </c>
      <c r="Y28" s="25" t="s">
        <v>188</v>
      </c>
      <c r="Z28" s="27">
        <v>623779999.99000001</v>
      </c>
      <c r="AA28" s="27"/>
      <c r="AB28" s="27"/>
      <c r="AC28" s="27"/>
      <c r="AD28" s="27"/>
      <c r="AE28" s="27"/>
      <c r="AF28" s="27"/>
      <c r="AG28" s="27"/>
      <c r="AH28" s="27"/>
      <c r="AI28" s="27"/>
      <c r="AJ28" s="27"/>
      <c r="AK28" s="27"/>
      <c r="AL28" s="27"/>
      <c r="AM28" s="27"/>
      <c r="AN28" s="27">
        <f>SUM(Tabla1[[#This Row],[Recursos propios 2024]:[Otros 2024]])</f>
        <v>623779999.99000001</v>
      </c>
      <c r="AO28" s="27">
        <v>498740000</v>
      </c>
      <c r="AP28" s="27"/>
      <c r="AQ28" s="27"/>
      <c r="AR28" s="27"/>
      <c r="AS28" s="27"/>
      <c r="AT28" s="27"/>
      <c r="AU28" s="27"/>
      <c r="AV28" s="27"/>
      <c r="AW28" s="27"/>
      <c r="AX28" s="27"/>
      <c r="AY28" s="27"/>
      <c r="AZ28" s="27"/>
      <c r="BA28" s="27"/>
      <c r="BB28" s="27"/>
      <c r="BC28" s="27">
        <f>SUM(Tabla1[[#This Row],[Recursos propios 20242]:[Otros 202415]])</f>
        <v>498740000</v>
      </c>
      <c r="BD28" s="33">
        <f>+Tabla1[[#This Row],[Total Comprometido 2024]]/Tabla1[[#This Row],[Total 2024]]</f>
        <v>0.79954471128922933</v>
      </c>
      <c r="BE28" s="27">
        <v>145606666.66999999</v>
      </c>
      <c r="BF28" s="27">
        <v>133456666.67</v>
      </c>
      <c r="BG28" s="27"/>
      <c r="BH28" s="6" t="s">
        <v>132</v>
      </c>
      <c r="BI28" s="6" t="s">
        <v>133</v>
      </c>
      <c r="BJ28" s="8">
        <v>16</v>
      </c>
    </row>
    <row r="29" spans="1:62" s="17" customFormat="1" ht="99.75" x14ac:dyDescent="0.25">
      <c r="A29" s="8"/>
      <c r="B29" s="8"/>
      <c r="C29" s="6"/>
      <c r="D29" s="8"/>
      <c r="E29" s="6"/>
      <c r="F29" s="8"/>
      <c r="G29" s="6"/>
      <c r="H29" s="8"/>
      <c r="I29" s="6"/>
      <c r="J29" s="18"/>
      <c r="K29" s="8"/>
      <c r="L29" s="8"/>
      <c r="M29" s="8"/>
      <c r="N29" s="8"/>
      <c r="O29" s="24"/>
      <c r="P29" s="8"/>
      <c r="Q29" s="6"/>
      <c r="R29" s="69">
        <v>2020680010085</v>
      </c>
      <c r="S29" s="25" t="s">
        <v>145</v>
      </c>
      <c r="T29" s="76">
        <v>3478996641</v>
      </c>
      <c r="U29" s="76">
        <v>840000000</v>
      </c>
      <c r="V29" s="25" t="s">
        <v>165</v>
      </c>
      <c r="W29" s="25" t="s">
        <v>167</v>
      </c>
      <c r="X29" s="77">
        <v>23765</v>
      </c>
      <c r="Y29" s="25" t="s">
        <v>187</v>
      </c>
      <c r="Z29" s="26">
        <v>464873333.35000002</v>
      </c>
      <c r="AA29" s="67"/>
      <c r="AB29" s="67"/>
      <c r="AC29" s="67"/>
      <c r="AD29" s="67"/>
      <c r="AE29" s="67"/>
      <c r="AF29" s="67"/>
      <c r="AG29" s="67"/>
      <c r="AH29" s="67"/>
      <c r="AI29" s="67"/>
      <c r="AJ29" s="67"/>
      <c r="AK29" s="67"/>
      <c r="AL29" s="67"/>
      <c r="AM29" s="67"/>
      <c r="AN29" s="67">
        <f>SUM(Tabla1[[#This Row],[Recursos propios 2024]:[Otros 2024]])</f>
        <v>464873333.35000002</v>
      </c>
      <c r="AO29" s="67">
        <f>SUM(Tabla1[[#This Row],[Recursos propios 2024]:[Otros 2024]])</f>
        <v>464873333.35000002</v>
      </c>
      <c r="AP29" s="67"/>
      <c r="AQ29" s="67"/>
      <c r="AR29" s="67"/>
      <c r="AS29" s="67"/>
      <c r="AT29" s="67"/>
      <c r="AU29" s="67"/>
      <c r="AV29" s="67"/>
      <c r="AW29" s="67"/>
      <c r="AX29" s="67"/>
      <c r="AY29" s="67"/>
      <c r="AZ29" s="67"/>
      <c r="BA29" s="67"/>
      <c r="BB29" s="67"/>
      <c r="BC29" s="67">
        <f>SUM(Tabla1[[#This Row],[Recursos propios 20242]:[Otros 202415]])</f>
        <v>464873333.35000002</v>
      </c>
      <c r="BD29" s="70">
        <f>+Tabla1[[#This Row],[Total Comprometido 2024]]/Tabla1[[#This Row],[Total 2024]]</f>
        <v>1</v>
      </c>
      <c r="BE29" s="67">
        <v>464873333.35000002</v>
      </c>
      <c r="BF29" s="67">
        <v>464873333.35000002</v>
      </c>
      <c r="BG29" s="67"/>
      <c r="BH29" s="6"/>
      <c r="BI29" s="6"/>
      <c r="BJ29" s="8"/>
    </row>
    <row r="30" spans="1:62" s="17" customFormat="1" ht="384.75" x14ac:dyDescent="0.25">
      <c r="A30" s="8">
        <v>265</v>
      </c>
      <c r="B30" s="6" t="s">
        <v>87</v>
      </c>
      <c r="C30" s="6" t="s">
        <v>72</v>
      </c>
      <c r="D30" s="6" t="s">
        <v>92</v>
      </c>
      <c r="E30" s="6" t="s">
        <v>93</v>
      </c>
      <c r="F30" s="6" t="s">
        <v>117</v>
      </c>
      <c r="G30" s="6" t="s">
        <v>118</v>
      </c>
      <c r="H30" s="6">
        <v>459903100</v>
      </c>
      <c r="I30" s="6" t="s">
        <v>119</v>
      </c>
      <c r="J30" s="6">
        <v>16</v>
      </c>
      <c r="K30" s="6" t="s">
        <v>78</v>
      </c>
      <c r="L30" s="6" t="s">
        <v>86</v>
      </c>
      <c r="M30" s="6">
        <v>16</v>
      </c>
      <c r="N30" s="6">
        <v>16</v>
      </c>
      <c r="O30" s="25">
        <v>16</v>
      </c>
      <c r="P30" s="30">
        <f>+(Tabla1[[#This Row],[Meta Ejecutada Vigencia4]]/Tabla1[[#This Row],[Meta Programada Vigencia]])</f>
        <v>1</v>
      </c>
      <c r="Q30" s="6">
        <f>+Tabla1[[#This Row],[Meta Ejecutada Vigencia4]]/Tabla1[[#This Row],[Meta Programada Cuatrienio3]]/4</f>
        <v>0.25</v>
      </c>
      <c r="R30" s="71">
        <v>2024680010032</v>
      </c>
      <c r="S30" s="25" t="s">
        <v>146</v>
      </c>
      <c r="T30" s="76">
        <v>9496101491.0799999</v>
      </c>
      <c r="U30" s="76">
        <v>2024266666.53</v>
      </c>
      <c r="V30" s="25" t="s">
        <v>165</v>
      </c>
      <c r="W30" s="25" t="s">
        <v>168</v>
      </c>
      <c r="X30" s="25">
        <v>619703</v>
      </c>
      <c r="Y30" s="25" t="s">
        <v>179</v>
      </c>
      <c r="Z30" s="74">
        <v>1416366666.55</v>
      </c>
      <c r="AA30" s="25"/>
      <c r="AB30" s="25"/>
      <c r="AC30" s="25"/>
      <c r="AD30" s="25"/>
      <c r="AE30" s="25"/>
      <c r="AF30" s="25"/>
      <c r="AG30" s="25"/>
      <c r="AH30" s="25"/>
      <c r="AI30" s="25"/>
      <c r="AJ30" s="25"/>
      <c r="AK30" s="25"/>
      <c r="AL30" s="25"/>
      <c r="AM30" s="25"/>
      <c r="AN30" s="74">
        <f>SUM(Tabla1[[#This Row],[Recursos propios 2024]:[Otros 2024]])</f>
        <v>1416366666.55</v>
      </c>
      <c r="AO30" s="74">
        <v>1135700000.3599999</v>
      </c>
      <c r="AP30" s="74"/>
      <c r="AQ30" s="74"/>
      <c r="AR30" s="74"/>
      <c r="AS30" s="74"/>
      <c r="AT30" s="74"/>
      <c r="AU30" s="74"/>
      <c r="AV30" s="74"/>
      <c r="AW30" s="74"/>
      <c r="AX30" s="74"/>
      <c r="AY30" s="74"/>
      <c r="AZ30" s="74"/>
      <c r="BA30" s="74"/>
      <c r="BB30" s="74"/>
      <c r="BC30" s="74">
        <f>SUM(Tabla1[[#This Row],[Recursos propios 20242]:[Otros 202415]])</f>
        <v>1135700000.3599999</v>
      </c>
      <c r="BD30" s="33">
        <f>+Tabla1[[#This Row],[Total Comprometido 2024]]/Tabla1[[#This Row],[Total 2024]]</f>
        <v>0.80184039004980912</v>
      </c>
      <c r="BE30" s="74">
        <v>500353333.66000003</v>
      </c>
      <c r="BF30" s="74">
        <v>479290000.32999998</v>
      </c>
      <c r="BG30" s="25"/>
      <c r="BH30" s="6" t="s">
        <v>132</v>
      </c>
      <c r="BI30" s="6" t="s">
        <v>133</v>
      </c>
      <c r="BJ30" s="8">
        <v>16</v>
      </c>
    </row>
    <row r="31" spans="1:62" s="17" customFormat="1" ht="384.75" x14ac:dyDescent="0.25">
      <c r="A31" s="8"/>
      <c r="B31" s="8"/>
      <c r="C31" s="7"/>
      <c r="D31" s="8"/>
      <c r="E31" s="6"/>
      <c r="F31" s="8"/>
      <c r="G31" s="6"/>
      <c r="H31" s="8"/>
      <c r="I31" s="6"/>
      <c r="J31" s="8"/>
      <c r="K31" s="8"/>
      <c r="L31" s="8"/>
      <c r="M31" s="8"/>
      <c r="N31" s="8"/>
      <c r="O31" s="24"/>
      <c r="P31" s="8"/>
      <c r="Q31" s="6"/>
      <c r="R31" s="69">
        <v>2020680010055</v>
      </c>
      <c r="S31" s="25" t="s">
        <v>137</v>
      </c>
      <c r="T31" s="76">
        <v>12229493966</v>
      </c>
      <c r="U31" s="76">
        <v>3256897529</v>
      </c>
      <c r="V31" s="25" t="s">
        <v>165</v>
      </c>
      <c r="W31" s="25" t="s">
        <v>168</v>
      </c>
      <c r="X31" s="25">
        <v>619703</v>
      </c>
      <c r="Y31" s="25" t="s">
        <v>179</v>
      </c>
      <c r="Z31" s="26">
        <v>1138166666.74</v>
      </c>
      <c r="AA31" s="67"/>
      <c r="AB31" s="67"/>
      <c r="AC31" s="67"/>
      <c r="AD31" s="67"/>
      <c r="AE31" s="67"/>
      <c r="AF31" s="67"/>
      <c r="AG31" s="67"/>
      <c r="AH31" s="67"/>
      <c r="AI31" s="67"/>
      <c r="AJ31" s="67"/>
      <c r="AK31" s="67"/>
      <c r="AL31" s="67"/>
      <c r="AM31" s="67"/>
      <c r="AN31" s="27">
        <f>SUM(Tabla1[[#This Row],[Recursos propios 2024]:[Otros 2024]])</f>
        <v>1138166666.74</v>
      </c>
      <c r="AO31" s="67">
        <v>1138166666.74</v>
      </c>
      <c r="AP31" s="67"/>
      <c r="AQ31" s="67"/>
      <c r="AR31" s="67"/>
      <c r="AS31" s="67"/>
      <c r="AT31" s="67"/>
      <c r="AU31" s="67"/>
      <c r="AV31" s="67"/>
      <c r="AW31" s="67"/>
      <c r="AX31" s="67"/>
      <c r="AY31" s="67"/>
      <c r="AZ31" s="67"/>
      <c r="BA31" s="67"/>
      <c r="BB31" s="67"/>
      <c r="BC31" s="67">
        <f>SUM(Tabla1[[#This Row],[Recursos propios 20242]:[Otros 202415]])</f>
        <v>1138166666.74</v>
      </c>
      <c r="BD31" s="70">
        <f>+Tabla1[[#This Row],[Total Comprometido 2024]]/Tabla1[[#This Row],[Total 2024]]</f>
        <v>1</v>
      </c>
      <c r="BE31" s="67">
        <v>1057133333.09</v>
      </c>
      <c r="BF31" s="67">
        <v>1050153333.09</v>
      </c>
      <c r="BG31" s="67"/>
      <c r="BH31" s="6"/>
      <c r="BI31" s="6"/>
      <c r="BJ31" s="8"/>
    </row>
    <row r="32" spans="1:62" s="17" customFormat="1" ht="57" x14ac:dyDescent="0.25">
      <c r="A32" s="8">
        <v>266</v>
      </c>
      <c r="B32" s="8" t="s">
        <v>87</v>
      </c>
      <c r="C32" s="8" t="s">
        <v>72</v>
      </c>
      <c r="D32" s="8" t="s">
        <v>92</v>
      </c>
      <c r="E32" s="6" t="s">
        <v>93</v>
      </c>
      <c r="F32" s="8" t="s">
        <v>120</v>
      </c>
      <c r="G32" s="6" t="s">
        <v>121</v>
      </c>
      <c r="H32" s="8">
        <v>459901900</v>
      </c>
      <c r="I32" s="6" t="s">
        <v>122</v>
      </c>
      <c r="J32" s="8">
        <v>29</v>
      </c>
      <c r="K32" s="8" t="s">
        <v>78</v>
      </c>
      <c r="L32" s="8" t="s">
        <v>79</v>
      </c>
      <c r="M32" s="8">
        <v>8</v>
      </c>
      <c r="N32" s="8">
        <v>0</v>
      </c>
      <c r="O32" s="24">
        <v>0</v>
      </c>
      <c r="P32" s="8" t="e">
        <f>+(Tabla1[[#This Row],[Meta Ejecutada Vigencia4]]/Tabla1[[#This Row],[Meta Programada Vigencia]])</f>
        <v>#DIV/0!</v>
      </c>
      <c r="Q32" s="8">
        <f>+Tabla1[[#This Row],[Meta Ejecutada Vigencia4]]/Tabla1[[#This Row],[Meta Programada Cuatrienio3]]/4</f>
        <v>0</v>
      </c>
      <c r="R32" s="8"/>
      <c r="S32" s="6"/>
      <c r="T32" s="8"/>
      <c r="U32" s="8"/>
      <c r="V32" s="8"/>
      <c r="W32" s="8"/>
      <c r="X32" s="8"/>
      <c r="Y32" s="8"/>
      <c r="Z32" s="8"/>
      <c r="AA32" s="8"/>
      <c r="AB32" s="8"/>
      <c r="AC32" s="8"/>
      <c r="AD32" s="8"/>
      <c r="AE32" s="8"/>
      <c r="AF32" s="8"/>
      <c r="AG32" s="8"/>
      <c r="AH32" s="8"/>
      <c r="AI32" s="8"/>
      <c r="AJ32" s="8"/>
      <c r="AK32" s="8"/>
      <c r="AL32" s="8"/>
      <c r="AM32" s="8"/>
      <c r="AN32" s="8">
        <f>SUM(Tabla1[[#This Row],[Recursos propios 2024]:[Otros 2024]])</f>
        <v>0</v>
      </c>
      <c r="AO32" s="8"/>
      <c r="AP32" s="8"/>
      <c r="AQ32" s="8"/>
      <c r="AR32" s="8"/>
      <c r="AS32" s="8"/>
      <c r="AT32" s="8"/>
      <c r="AU32" s="8"/>
      <c r="AV32" s="8"/>
      <c r="AW32" s="8"/>
      <c r="AX32" s="8"/>
      <c r="AY32" s="8"/>
      <c r="AZ32" s="8"/>
      <c r="BA32" s="8"/>
      <c r="BB32" s="8"/>
      <c r="BC32" s="8">
        <f>SUM(Tabla1[[#This Row],[Recursos propios 20242]:[Otros 202415]])</f>
        <v>0</v>
      </c>
      <c r="BD32" s="8" t="e">
        <f>+Tabla1[[#This Row],[Total Comprometido 2024]]/Tabla1[[#This Row],[Total 2024]]</f>
        <v>#DIV/0!</v>
      </c>
      <c r="BE32" s="8"/>
      <c r="BF32" s="8"/>
      <c r="BG32" s="8"/>
      <c r="BH32" s="6" t="s">
        <v>132</v>
      </c>
      <c r="BI32" s="8" t="s">
        <v>133</v>
      </c>
      <c r="BJ32" s="8">
        <v>16</v>
      </c>
    </row>
    <row r="33" spans="1:62" s="17" customFormat="1" ht="71.25" x14ac:dyDescent="0.25">
      <c r="A33" s="8">
        <v>304</v>
      </c>
      <c r="B33" s="6" t="s">
        <v>71</v>
      </c>
      <c r="C33" s="6" t="s">
        <v>80</v>
      </c>
      <c r="D33" s="6" t="s">
        <v>123</v>
      </c>
      <c r="E33" s="6" t="s">
        <v>124</v>
      </c>
      <c r="F33" s="6" t="s">
        <v>125</v>
      </c>
      <c r="G33" s="6" t="s">
        <v>126</v>
      </c>
      <c r="H33" s="6">
        <v>400300800</v>
      </c>
      <c r="I33" s="6" t="s">
        <v>127</v>
      </c>
      <c r="J33" s="6">
        <v>0</v>
      </c>
      <c r="K33" s="6" t="s">
        <v>78</v>
      </c>
      <c r="L33" s="6" t="s">
        <v>79</v>
      </c>
      <c r="M33" s="6">
        <v>1</v>
      </c>
      <c r="N33" s="6">
        <v>0</v>
      </c>
      <c r="O33" s="25">
        <v>0</v>
      </c>
      <c r="P33" s="6" t="e">
        <f>+(Tabla1[[#This Row],[Meta Ejecutada Vigencia4]]/Tabla1[[#This Row],[Meta Programada Vigencia]])</f>
        <v>#DIV/0!</v>
      </c>
      <c r="Q33" s="6">
        <f>+Tabla1[[#This Row],[Meta Ejecutada Vigencia4]]/Tabla1[[#This Row],[Meta Programada Cuatrienio3]]/4</f>
        <v>0</v>
      </c>
      <c r="R33" s="6"/>
      <c r="S33" s="6"/>
      <c r="T33" s="6"/>
      <c r="U33" s="6"/>
      <c r="V33" s="6"/>
      <c r="W33" s="6"/>
      <c r="X33" s="6"/>
      <c r="Y33" s="6"/>
      <c r="Z33" s="6"/>
      <c r="AA33" s="6"/>
      <c r="AB33" s="6"/>
      <c r="AC33" s="6"/>
      <c r="AD33" s="6"/>
      <c r="AE33" s="6"/>
      <c r="AF33" s="6"/>
      <c r="AG33" s="6"/>
      <c r="AH33" s="6"/>
      <c r="AI33" s="6"/>
      <c r="AJ33" s="6"/>
      <c r="AK33" s="6"/>
      <c r="AL33" s="6"/>
      <c r="AM33" s="6"/>
      <c r="AN33" s="6">
        <f>SUM(Tabla1[[#This Row],[Recursos propios 2024]:[Otros 2024]])</f>
        <v>0</v>
      </c>
      <c r="AO33" s="6"/>
      <c r="AP33" s="6"/>
      <c r="AQ33" s="6"/>
      <c r="AR33" s="6"/>
      <c r="AS33" s="6"/>
      <c r="AT33" s="6"/>
      <c r="AU33" s="6"/>
      <c r="AV33" s="6"/>
      <c r="AW33" s="6"/>
      <c r="AX33" s="6"/>
      <c r="AY33" s="6"/>
      <c r="AZ33" s="6"/>
      <c r="BA33" s="6"/>
      <c r="BB33" s="6"/>
      <c r="BC33" s="6">
        <f>SUM(Tabla1[[#This Row],[Recursos propios 20242]:[Otros 202415]])</f>
        <v>0</v>
      </c>
      <c r="BD33" s="6" t="e">
        <f>+Tabla1[[#This Row],[Total Comprometido 2024]]/Tabla1[[#This Row],[Total 2024]]</f>
        <v>#DIV/0!</v>
      </c>
      <c r="BE33" s="6"/>
      <c r="BF33" s="6"/>
      <c r="BG33" s="6"/>
      <c r="BH33" s="6" t="s">
        <v>132</v>
      </c>
      <c r="BI33" s="6" t="s">
        <v>133</v>
      </c>
      <c r="BJ33" s="8">
        <v>16</v>
      </c>
    </row>
    <row r="34" spans="1:62" s="17" customFormat="1" ht="57" x14ac:dyDescent="0.25">
      <c r="A34" s="8">
        <v>245</v>
      </c>
      <c r="B34" s="8" t="s">
        <v>87</v>
      </c>
      <c r="C34" s="8" t="s">
        <v>72</v>
      </c>
      <c r="D34" s="8" t="s">
        <v>92</v>
      </c>
      <c r="E34" s="6" t="s">
        <v>93</v>
      </c>
      <c r="F34" s="8" t="s">
        <v>128</v>
      </c>
      <c r="G34" s="8" t="s">
        <v>129</v>
      </c>
      <c r="H34" s="8">
        <v>459900200</v>
      </c>
      <c r="I34" s="6" t="s">
        <v>130</v>
      </c>
      <c r="J34" s="8">
        <v>1</v>
      </c>
      <c r="K34" s="8" t="s">
        <v>131</v>
      </c>
      <c r="L34" s="8" t="s">
        <v>86</v>
      </c>
      <c r="M34" s="8">
        <v>1</v>
      </c>
      <c r="N34" s="8">
        <v>1</v>
      </c>
      <c r="O34" s="24">
        <v>0</v>
      </c>
      <c r="P34" s="8">
        <f>+(Tabla1[[#This Row],[Meta Ejecutada Vigencia4]]/Tabla1[[#This Row],[Meta Programada Vigencia]])</f>
        <v>0</v>
      </c>
      <c r="Q34" s="8">
        <f>+Tabla1[[#This Row],[Meta Ejecutada Vigencia4]]/Tabla1[[#This Row],[Meta Programada Cuatrienio3]]/4</f>
        <v>0</v>
      </c>
      <c r="R34" s="8"/>
      <c r="S34" s="8"/>
      <c r="T34" s="8"/>
      <c r="U34" s="8"/>
      <c r="V34" s="8"/>
      <c r="W34" s="8"/>
      <c r="X34" s="8"/>
      <c r="Y34" s="8"/>
      <c r="Z34" s="78">
        <v>7850000</v>
      </c>
      <c r="AA34" s="8"/>
      <c r="AB34" s="8"/>
      <c r="AC34" s="8"/>
      <c r="AD34" s="8"/>
      <c r="AE34" s="8"/>
      <c r="AF34" s="8"/>
      <c r="AG34" s="8"/>
      <c r="AH34" s="8"/>
      <c r="AI34" s="8"/>
      <c r="AJ34" s="8"/>
      <c r="AK34" s="8"/>
      <c r="AL34" s="8"/>
      <c r="AM34" s="8"/>
      <c r="AN34" s="78">
        <v>7850000</v>
      </c>
      <c r="AO34" s="8"/>
      <c r="AP34" s="8"/>
      <c r="AQ34" s="8"/>
      <c r="AR34" s="8"/>
      <c r="AS34" s="8"/>
      <c r="AT34" s="8"/>
      <c r="AU34" s="8"/>
      <c r="AV34" s="8"/>
      <c r="AW34" s="8"/>
      <c r="AX34" s="8"/>
      <c r="AY34" s="8"/>
      <c r="AZ34" s="8"/>
      <c r="BA34" s="8"/>
      <c r="BB34" s="8"/>
      <c r="BC34" s="78"/>
      <c r="BD34" s="8">
        <f>+Tabla1[[#This Row],[Total Comprometido 2024]]/Tabla1[[#This Row],[Total 2024]]</f>
        <v>0</v>
      </c>
      <c r="BE34" s="8"/>
      <c r="BF34" s="8"/>
      <c r="BG34" s="8"/>
      <c r="BH34" s="6" t="s">
        <v>132</v>
      </c>
      <c r="BI34" s="8" t="s">
        <v>133</v>
      </c>
      <c r="BJ34" s="8">
        <v>16</v>
      </c>
    </row>
    <row r="35" spans="1:62" s="17" customFormat="1" x14ac:dyDescent="0.25">
      <c r="A35" s="8"/>
      <c r="B35" s="6"/>
      <c r="C35" s="6"/>
      <c r="D35" s="6"/>
      <c r="E35" s="6"/>
      <c r="F35" s="6"/>
      <c r="G35" s="6"/>
      <c r="H35" s="6"/>
      <c r="I35" s="6"/>
      <c r="J35" s="6"/>
      <c r="K35" s="6"/>
      <c r="L35" s="6"/>
      <c r="M35" s="6"/>
      <c r="N35" s="6"/>
      <c r="O35" s="25"/>
      <c r="P35" s="6" t="e">
        <f>+(Tabla1[[#This Row],[Meta Ejecutada Vigencia4]]/Tabla1[[#This Row],[Meta Programada Vigencia]])</f>
        <v>#DIV/0!</v>
      </c>
      <c r="Q35" s="6" t="e">
        <f>+Tabla1[[#This Row],[Meta Ejecutada Vigencia4]]/Tabla1[[#This Row],[Meta Programada Cuatrienio3]]/4</f>
        <v>#DIV/0!</v>
      </c>
      <c r="R35" s="6"/>
      <c r="S35" s="6"/>
      <c r="T35" s="6"/>
      <c r="U35" s="6"/>
      <c r="V35" s="6"/>
      <c r="W35" s="6"/>
      <c r="X35" s="6"/>
      <c r="Y35" s="6"/>
      <c r="Z35" s="6"/>
      <c r="AA35" s="6"/>
      <c r="AB35" s="6"/>
      <c r="AC35" s="6"/>
      <c r="AD35" s="6"/>
      <c r="AE35" s="6"/>
      <c r="AF35" s="6"/>
      <c r="AG35" s="6"/>
      <c r="AH35" s="6"/>
      <c r="AI35" s="6"/>
      <c r="AJ35" s="6"/>
      <c r="AK35" s="6"/>
      <c r="AL35" s="6"/>
      <c r="AM35" s="6"/>
      <c r="AN35" s="6">
        <f>SUM(Tabla1[[#This Row],[Recursos propios 2024]:[Otros 2024]])</f>
        <v>0</v>
      </c>
      <c r="AO35" s="6"/>
      <c r="AP35" s="6"/>
      <c r="AQ35" s="6"/>
      <c r="AR35" s="6"/>
      <c r="AS35" s="6"/>
      <c r="AT35" s="6"/>
      <c r="AU35" s="6"/>
      <c r="AV35" s="6"/>
      <c r="AW35" s="6"/>
      <c r="AX35" s="6"/>
      <c r="AY35" s="6"/>
      <c r="AZ35" s="6"/>
      <c r="BA35" s="6"/>
      <c r="BB35" s="6"/>
      <c r="BC35" s="6">
        <f>SUM(Tabla1[[#This Row],[Recursos propios 20242]:[Otros 202415]])</f>
        <v>0</v>
      </c>
      <c r="BD35" s="6" t="e">
        <f>+Tabla1[[#This Row],[Total Comprometido 2024]]/Tabla1[[#This Row],[Total 2024]]</f>
        <v>#DIV/0!</v>
      </c>
      <c r="BE35" s="6"/>
      <c r="BF35" s="6"/>
      <c r="BG35" s="6"/>
      <c r="BH35" s="6"/>
      <c r="BI35" s="6"/>
      <c r="BJ35" s="8"/>
    </row>
    <row r="36" spans="1:62" s="17" customFormat="1" x14ac:dyDescent="0.25">
      <c r="A36" s="8"/>
      <c r="B36" s="8"/>
      <c r="C36" s="8"/>
      <c r="D36" s="8"/>
      <c r="E36" s="6"/>
      <c r="F36" s="8"/>
      <c r="G36" s="8"/>
      <c r="H36" s="8"/>
      <c r="I36" s="8"/>
      <c r="J36" s="8"/>
      <c r="K36" s="8"/>
      <c r="L36" s="8"/>
      <c r="M36" s="8"/>
      <c r="N36" s="8"/>
      <c r="O36" s="24"/>
      <c r="P36" s="8" t="e">
        <f>+(Tabla1[[#This Row],[Meta Ejecutada Vigencia4]]/Tabla1[[#This Row],[Meta Programada Vigencia]])</f>
        <v>#DIV/0!</v>
      </c>
      <c r="Q36" s="8" t="e">
        <f>+Tabla1[[#This Row],[Meta Ejecutada Vigencia4]]/Tabla1[[#This Row],[Meta Programada Cuatrienio3]]/4</f>
        <v>#DIV/0!</v>
      </c>
      <c r="R36" s="8"/>
      <c r="S36" s="8"/>
      <c r="T36" s="8"/>
      <c r="U36" s="8"/>
      <c r="V36" s="8"/>
      <c r="W36" s="8"/>
      <c r="X36" s="8"/>
      <c r="Y36" s="8"/>
      <c r="Z36" s="8"/>
      <c r="AA36" s="8"/>
      <c r="AB36" s="8"/>
      <c r="AC36" s="8"/>
      <c r="AD36" s="8"/>
      <c r="AE36" s="8"/>
      <c r="AF36" s="8"/>
      <c r="AG36" s="8"/>
      <c r="AH36" s="8"/>
      <c r="AI36" s="8"/>
      <c r="AJ36" s="8"/>
      <c r="AK36" s="8"/>
      <c r="AL36" s="8"/>
      <c r="AM36" s="8"/>
      <c r="AN36" s="8">
        <f>SUM(Tabla1[[#This Row],[Recursos propios 2024]:[Otros 2024]])</f>
        <v>0</v>
      </c>
      <c r="AO36" s="8"/>
      <c r="AP36" s="8"/>
      <c r="AQ36" s="8"/>
      <c r="AR36" s="8"/>
      <c r="AS36" s="8"/>
      <c r="AT36" s="8"/>
      <c r="AU36" s="8"/>
      <c r="AV36" s="8"/>
      <c r="AW36" s="8"/>
      <c r="AX36" s="8"/>
      <c r="AY36" s="8"/>
      <c r="AZ36" s="8"/>
      <c r="BA36" s="8"/>
      <c r="BB36" s="8"/>
      <c r="BC36" s="8">
        <f>SUM(Tabla1[[#This Row],[Recursos propios 20242]:[Otros 202415]])</f>
        <v>0</v>
      </c>
      <c r="BD36" s="8" t="e">
        <f>+Tabla1[[#This Row],[Total Comprometido 2024]]/Tabla1[[#This Row],[Total 2024]]</f>
        <v>#DIV/0!</v>
      </c>
      <c r="BE36" s="8"/>
      <c r="BF36" s="8"/>
      <c r="BG36" s="8"/>
      <c r="BH36" s="8"/>
      <c r="BI36" s="8"/>
      <c r="BJ36" s="8"/>
    </row>
    <row r="37" spans="1:62" s="17" customFormat="1" x14ac:dyDescent="0.25">
      <c r="A37" s="8"/>
      <c r="B37" s="6"/>
      <c r="C37" s="6"/>
      <c r="D37" s="6"/>
      <c r="E37" s="6"/>
      <c r="F37" s="6"/>
      <c r="G37" s="6"/>
      <c r="H37" s="6"/>
      <c r="I37" s="6"/>
      <c r="J37" s="6"/>
      <c r="K37" s="6"/>
      <c r="L37" s="6"/>
      <c r="M37" s="6"/>
      <c r="N37" s="6"/>
      <c r="O37" s="25"/>
      <c r="P37" s="6" t="e">
        <f>+(Tabla1[[#This Row],[Meta Ejecutada Vigencia4]]/Tabla1[[#This Row],[Meta Programada Vigencia]])</f>
        <v>#DIV/0!</v>
      </c>
      <c r="Q37" s="6" t="e">
        <f>+Tabla1[[#This Row],[Meta Ejecutada Vigencia4]]/Tabla1[[#This Row],[Meta Programada Cuatrienio3]]/4</f>
        <v>#DIV/0!</v>
      </c>
      <c r="R37" s="6"/>
      <c r="S37" s="6"/>
      <c r="T37" s="6"/>
      <c r="U37" s="6"/>
      <c r="V37" s="6"/>
      <c r="W37" s="6"/>
      <c r="X37" s="6"/>
      <c r="Y37" s="6"/>
      <c r="Z37" s="6"/>
      <c r="AA37" s="6"/>
      <c r="AB37" s="6"/>
      <c r="AC37" s="6"/>
      <c r="AD37" s="6"/>
      <c r="AE37" s="6"/>
      <c r="AF37" s="6"/>
      <c r="AG37" s="6"/>
      <c r="AH37" s="6"/>
      <c r="AI37" s="6"/>
      <c r="AJ37" s="6"/>
      <c r="AK37" s="6"/>
      <c r="AL37" s="6"/>
      <c r="AM37" s="6"/>
      <c r="AN37" s="6">
        <f>SUM(Tabla1[[#This Row],[Recursos propios 2024]:[Otros 2024]])</f>
        <v>0</v>
      </c>
      <c r="AO37" s="6"/>
      <c r="AP37" s="6"/>
      <c r="AQ37" s="6"/>
      <c r="AR37" s="6"/>
      <c r="AS37" s="6"/>
      <c r="AT37" s="6"/>
      <c r="AU37" s="6"/>
      <c r="AV37" s="6"/>
      <c r="AW37" s="6"/>
      <c r="AX37" s="6"/>
      <c r="AY37" s="6"/>
      <c r="AZ37" s="6"/>
      <c r="BA37" s="6"/>
      <c r="BB37" s="6"/>
      <c r="BC37" s="6">
        <f>SUM(Tabla1[[#This Row],[Recursos propios 20242]:[Otros 202415]])</f>
        <v>0</v>
      </c>
      <c r="BD37" s="6" t="e">
        <f>+Tabla1[[#This Row],[Total Comprometido 2024]]/Tabla1[[#This Row],[Total 2024]]</f>
        <v>#DIV/0!</v>
      </c>
      <c r="BE37" s="6"/>
      <c r="BF37" s="6"/>
      <c r="BG37" s="6"/>
      <c r="BH37" s="6"/>
      <c r="BI37" s="6"/>
      <c r="BJ37" s="8"/>
    </row>
    <row r="38" spans="1:62" s="17" customFormat="1" x14ac:dyDescent="0.25">
      <c r="A38" s="8"/>
      <c r="B38" s="8"/>
      <c r="C38" s="8"/>
      <c r="D38" s="8"/>
      <c r="E38" s="6"/>
      <c r="F38" s="8"/>
      <c r="G38" s="8"/>
      <c r="H38" s="8"/>
      <c r="I38" s="8"/>
      <c r="J38" s="8"/>
      <c r="K38" s="8"/>
      <c r="L38" s="8"/>
      <c r="M38" s="8"/>
      <c r="N38" s="8"/>
      <c r="O38" s="24"/>
      <c r="P38" s="8" t="e">
        <f>+(Tabla1[[#This Row],[Meta Ejecutada Vigencia4]]/Tabla1[[#This Row],[Meta Programada Vigencia]])</f>
        <v>#DIV/0!</v>
      </c>
      <c r="Q38" s="8" t="e">
        <f>+Tabla1[[#This Row],[Meta Ejecutada Vigencia4]]/Tabla1[[#This Row],[Meta Programada Cuatrienio3]]/4</f>
        <v>#DIV/0!</v>
      </c>
      <c r="R38" s="8"/>
      <c r="S38" s="8"/>
      <c r="T38" s="8"/>
      <c r="U38" s="8"/>
      <c r="V38" s="8"/>
      <c r="W38" s="8"/>
      <c r="X38" s="8"/>
      <c r="Y38" s="8"/>
      <c r="Z38" s="8"/>
      <c r="AA38" s="8"/>
      <c r="AB38" s="8"/>
      <c r="AC38" s="8"/>
      <c r="AD38" s="8"/>
      <c r="AE38" s="8"/>
      <c r="AF38" s="8"/>
      <c r="AG38" s="8"/>
      <c r="AH38" s="8"/>
      <c r="AI38" s="8"/>
      <c r="AJ38" s="8"/>
      <c r="AK38" s="8"/>
      <c r="AL38" s="8"/>
      <c r="AM38" s="8"/>
      <c r="AN38" s="8">
        <f>SUM(Tabla1[[#This Row],[Recursos propios 2024]:[Otros 2024]])</f>
        <v>0</v>
      </c>
      <c r="AO38" s="8"/>
      <c r="AP38" s="8"/>
      <c r="AQ38" s="8"/>
      <c r="AR38" s="8"/>
      <c r="AS38" s="8"/>
      <c r="AT38" s="8"/>
      <c r="AU38" s="8"/>
      <c r="AV38" s="8"/>
      <c r="AW38" s="8"/>
      <c r="AX38" s="8"/>
      <c r="AY38" s="8"/>
      <c r="AZ38" s="8"/>
      <c r="BA38" s="8"/>
      <c r="BB38" s="8"/>
      <c r="BC38" s="8">
        <f>SUM(Tabla1[[#This Row],[Recursos propios 20242]:[Otros 202415]])</f>
        <v>0</v>
      </c>
      <c r="BD38" s="8" t="e">
        <f>+Tabla1[[#This Row],[Total Comprometido 2024]]/Tabla1[[#This Row],[Total 2024]]</f>
        <v>#DIV/0!</v>
      </c>
      <c r="BE38" s="8"/>
      <c r="BF38" s="8"/>
      <c r="BG38" s="8"/>
      <c r="BH38" s="8"/>
      <c r="BI38" s="8"/>
      <c r="BJ38" s="8"/>
    </row>
    <row r="39" spans="1:62" s="17" customFormat="1" x14ac:dyDescent="0.25">
      <c r="A39" s="8"/>
      <c r="B39" s="6"/>
      <c r="C39" s="6"/>
      <c r="D39" s="6"/>
      <c r="E39" s="6"/>
      <c r="F39" s="6"/>
      <c r="G39" s="6"/>
      <c r="H39" s="6"/>
      <c r="I39" s="6"/>
      <c r="J39" s="6"/>
      <c r="K39" s="6"/>
      <c r="L39" s="6"/>
      <c r="M39" s="6"/>
      <c r="N39" s="6"/>
      <c r="O39" s="25"/>
      <c r="P39" s="6" t="e">
        <f>+(Tabla1[[#This Row],[Meta Ejecutada Vigencia4]]/Tabla1[[#This Row],[Meta Programada Vigencia]])</f>
        <v>#DIV/0!</v>
      </c>
      <c r="Q39" s="6" t="e">
        <f>+Tabla1[[#This Row],[Meta Ejecutada Vigencia4]]/Tabla1[[#This Row],[Meta Programada Cuatrienio3]]/4</f>
        <v>#DIV/0!</v>
      </c>
      <c r="R39" s="6"/>
      <c r="S39" s="6"/>
      <c r="T39" s="6"/>
      <c r="U39" s="6"/>
      <c r="V39" s="6"/>
      <c r="W39" s="6"/>
      <c r="X39" s="6"/>
      <c r="Y39" s="6"/>
      <c r="Z39" s="6"/>
      <c r="AA39" s="6"/>
      <c r="AB39" s="6"/>
      <c r="AC39" s="6"/>
      <c r="AD39" s="6"/>
      <c r="AE39" s="6"/>
      <c r="AF39" s="6"/>
      <c r="AG39" s="6"/>
      <c r="AH39" s="6"/>
      <c r="AI39" s="6"/>
      <c r="AJ39" s="6"/>
      <c r="AK39" s="6"/>
      <c r="AL39" s="6"/>
      <c r="AM39" s="6"/>
      <c r="AN39" s="6">
        <f>SUM(Tabla1[[#This Row],[Recursos propios 2024]:[Otros 2024]])</f>
        <v>0</v>
      </c>
      <c r="AO39" s="6"/>
      <c r="AP39" s="6"/>
      <c r="AQ39" s="6"/>
      <c r="AR39" s="6"/>
      <c r="AS39" s="6"/>
      <c r="AT39" s="6"/>
      <c r="AU39" s="6"/>
      <c r="AV39" s="6"/>
      <c r="AW39" s="6"/>
      <c r="AX39" s="6"/>
      <c r="AY39" s="6"/>
      <c r="AZ39" s="6"/>
      <c r="BA39" s="6"/>
      <c r="BB39" s="6"/>
      <c r="BC39" s="6">
        <f>SUM(Tabla1[[#This Row],[Recursos propios 20242]:[Otros 202415]])</f>
        <v>0</v>
      </c>
      <c r="BD39" s="6" t="e">
        <f>+Tabla1[[#This Row],[Total Comprometido 2024]]/Tabla1[[#This Row],[Total 2024]]</f>
        <v>#DIV/0!</v>
      </c>
      <c r="BE39" s="6"/>
      <c r="BF39" s="6"/>
      <c r="BG39" s="6"/>
      <c r="BH39" s="6"/>
      <c r="BI39" s="6"/>
      <c r="BJ39" s="8"/>
    </row>
    <row r="40" spans="1:62" s="17" customFormat="1" x14ac:dyDescent="0.25">
      <c r="A40" s="8"/>
      <c r="B40" s="8"/>
      <c r="C40" s="8"/>
      <c r="D40" s="8"/>
      <c r="E40" s="6"/>
      <c r="F40" s="8"/>
      <c r="G40" s="8"/>
      <c r="H40" s="8"/>
      <c r="I40" s="8"/>
      <c r="J40" s="8"/>
      <c r="K40" s="8"/>
      <c r="L40" s="8"/>
      <c r="M40" s="8"/>
      <c r="N40" s="8"/>
      <c r="O40" s="24"/>
      <c r="P40" s="8" t="e">
        <f>+(Tabla1[[#This Row],[Meta Ejecutada Vigencia4]]/Tabla1[[#This Row],[Meta Programada Vigencia]])</f>
        <v>#DIV/0!</v>
      </c>
      <c r="Q40" s="8" t="e">
        <f>+Tabla1[[#This Row],[Meta Ejecutada Vigencia4]]/Tabla1[[#This Row],[Meta Programada Cuatrienio3]]/4</f>
        <v>#DIV/0!</v>
      </c>
      <c r="R40" s="8"/>
      <c r="S40" s="8"/>
      <c r="T40" s="8"/>
      <c r="U40" s="8"/>
      <c r="V40" s="8"/>
      <c r="W40" s="8"/>
      <c r="X40" s="8"/>
      <c r="Y40" s="8"/>
      <c r="Z40" s="8"/>
      <c r="AA40" s="8"/>
      <c r="AB40" s="8"/>
      <c r="AC40" s="8"/>
      <c r="AD40" s="8"/>
      <c r="AE40" s="8"/>
      <c r="AF40" s="8"/>
      <c r="AG40" s="8"/>
      <c r="AH40" s="8"/>
      <c r="AI40" s="8"/>
      <c r="AJ40" s="8"/>
      <c r="AK40" s="8"/>
      <c r="AL40" s="8"/>
      <c r="AM40" s="8"/>
      <c r="AN40" s="8">
        <f>SUM(Tabla1[[#This Row],[Recursos propios 2024]:[Otros 2024]])</f>
        <v>0</v>
      </c>
      <c r="AO40" s="80"/>
      <c r="AP40" s="8"/>
      <c r="AQ40" s="8"/>
      <c r="AR40" s="8"/>
      <c r="AS40" s="8"/>
      <c r="AT40" s="8"/>
      <c r="AU40" s="8"/>
      <c r="AV40" s="8"/>
      <c r="AW40" s="8"/>
      <c r="AX40" s="8"/>
      <c r="AY40" s="8"/>
      <c r="AZ40" s="8"/>
      <c r="BA40" s="8"/>
      <c r="BB40" s="8"/>
      <c r="BC40" s="8">
        <f>SUM(Tabla1[[#This Row],[Recursos propios 20242]:[Otros 202415]])</f>
        <v>0</v>
      </c>
      <c r="BD40" s="8" t="e">
        <f>+Tabla1[[#This Row],[Total Comprometido 2024]]/Tabla1[[#This Row],[Total 2024]]</f>
        <v>#DIV/0!</v>
      </c>
      <c r="BE40" s="8"/>
      <c r="BF40" s="8"/>
      <c r="BG40" s="8"/>
      <c r="BH40" s="8"/>
      <c r="BI40" s="8"/>
      <c r="BJ40" s="8"/>
    </row>
    <row r="41" spans="1:62" s="17" customFormat="1" x14ac:dyDescent="0.25">
      <c r="A41" s="8"/>
      <c r="B41" s="6"/>
      <c r="C41" s="6"/>
      <c r="D41" s="6"/>
      <c r="E41" s="6"/>
      <c r="F41" s="6"/>
      <c r="G41" s="6"/>
      <c r="H41" s="6"/>
      <c r="I41" s="6"/>
      <c r="J41" s="6"/>
      <c r="K41" s="6"/>
      <c r="L41" s="6"/>
      <c r="M41" s="6"/>
      <c r="N41" s="6"/>
      <c r="O41" s="25"/>
      <c r="P41" s="6" t="e">
        <f>+(Tabla1[[#This Row],[Meta Ejecutada Vigencia4]]/Tabla1[[#This Row],[Meta Programada Vigencia]])</f>
        <v>#DIV/0!</v>
      </c>
      <c r="Q41" s="6" t="e">
        <f>+Tabla1[[#This Row],[Meta Ejecutada Vigencia4]]/Tabla1[[#This Row],[Meta Programada Cuatrienio3]]/4</f>
        <v>#DIV/0!</v>
      </c>
      <c r="R41" s="6"/>
      <c r="S41" s="6"/>
      <c r="T41" s="6"/>
      <c r="U41" s="6"/>
      <c r="V41" s="6"/>
      <c r="W41" s="6"/>
      <c r="X41" s="6"/>
      <c r="Y41" s="6"/>
      <c r="Z41" s="6"/>
      <c r="AA41" s="6"/>
      <c r="AB41" s="6"/>
      <c r="AC41" s="6"/>
      <c r="AD41" s="6"/>
      <c r="AE41" s="6"/>
      <c r="AF41" s="6"/>
      <c r="AG41" s="6"/>
      <c r="AH41" s="6"/>
      <c r="AI41" s="6"/>
      <c r="AJ41" s="6"/>
      <c r="AK41" s="6"/>
      <c r="AL41" s="6"/>
      <c r="AM41" s="6"/>
      <c r="AN41" s="6">
        <f>SUM(Tabla1[[#This Row],[Recursos propios 2024]:[Otros 2024]])</f>
        <v>0</v>
      </c>
      <c r="AO41" s="6"/>
      <c r="AP41" s="6"/>
      <c r="AQ41" s="6"/>
      <c r="AR41" s="6"/>
      <c r="AS41" s="6"/>
      <c r="AT41" s="6"/>
      <c r="AU41" s="6"/>
      <c r="AV41" s="6"/>
      <c r="AW41" s="6"/>
      <c r="AX41" s="6"/>
      <c r="AY41" s="6"/>
      <c r="AZ41" s="6"/>
      <c r="BA41" s="6"/>
      <c r="BB41" s="6"/>
      <c r="BC41" s="6">
        <f>SUM(Tabla1[[#This Row],[Recursos propios 20242]:[Otros 202415]])</f>
        <v>0</v>
      </c>
      <c r="BD41" s="6" t="e">
        <f>+Tabla1[[#This Row],[Total Comprometido 2024]]/Tabla1[[#This Row],[Total 2024]]</f>
        <v>#DIV/0!</v>
      </c>
      <c r="BE41" s="6"/>
      <c r="BF41" s="6"/>
      <c r="BG41" s="6"/>
      <c r="BH41" s="6"/>
      <c r="BI41" s="6"/>
      <c r="BJ41" s="8"/>
    </row>
    <row r="42" spans="1:62" s="17" customFormat="1" x14ac:dyDescent="0.25">
      <c r="A42" s="8"/>
      <c r="B42" s="8"/>
      <c r="C42" s="8"/>
      <c r="D42" s="8"/>
      <c r="E42" s="6"/>
      <c r="F42" s="8"/>
      <c r="G42" s="8"/>
      <c r="H42" s="8"/>
      <c r="I42" s="8"/>
      <c r="J42" s="8"/>
      <c r="K42" s="8"/>
      <c r="L42" s="8"/>
      <c r="M42" s="8"/>
      <c r="N42" s="8"/>
      <c r="O42" s="24"/>
      <c r="P42" s="8" t="e">
        <f>+(Tabla1[[#This Row],[Meta Ejecutada Vigencia4]]/Tabla1[[#This Row],[Meta Programada Vigencia]])</f>
        <v>#DIV/0!</v>
      </c>
      <c r="Q42" s="8" t="e">
        <f>+Tabla1[[#This Row],[Meta Ejecutada Vigencia4]]/Tabla1[[#This Row],[Meta Programada Cuatrienio3]]/4</f>
        <v>#DIV/0!</v>
      </c>
      <c r="R42" s="8"/>
      <c r="S42" s="8"/>
      <c r="T42" s="8"/>
      <c r="U42" s="8"/>
      <c r="V42" s="8"/>
      <c r="W42" s="8"/>
      <c r="X42" s="8"/>
      <c r="Y42" s="8"/>
      <c r="Z42" s="8"/>
      <c r="AA42" s="8"/>
      <c r="AB42" s="8"/>
      <c r="AC42" s="8"/>
      <c r="AD42" s="8"/>
      <c r="AE42" s="8"/>
      <c r="AF42" s="8"/>
      <c r="AG42" s="8"/>
      <c r="AH42" s="8"/>
      <c r="AI42" s="8"/>
      <c r="AJ42" s="8"/>
      <c r="AK42" s="8"/>
      <c r="AL42" s="8"/>
      <c r="AM42" s="8"/>
      <c r="AN42" s="8">
        <f>SUM(Tabla1[[#This Row],[Recursos propios 2024]:[Otros 2024]])</f>
        <v>0</v>
      </c>
      <c r="AO42" s="8"/>
      <c r="AP42" s="8"/>
      <c r="AQ42" s="8"/>
      <c r="AR42" s="8"/>
      <c r="AS42" s="8"/>
      <c r="AT42" s="8"/>
      <c r="AU42" s="8"/>
      <c r="AV42" s="8"/>
      <c r="AW42" s="8"/>
      <c r="AX42" s="8"/>
      <c r="AY42" s="8"/>
      <c r="AZ42" s="8"/>
      <c r="BA42" s="8"/>
      <c r="BB42" s="8"/>
      <c r="BC42" s="8">
        <f>SUM(Tabla1[[#This Row],[Recursos propios 20242]:[Otros 202415]])</f>
        <v>0</v>
      </c>
      <c r="BD42" s="8" t="e">
        <f>+Tabla1[[#This Row],[Total Comprometido 2024]]/Tabla1[[#This Row],[Total 2024]]</f>
        <v>#DIV/0!</v>
      </c>
      <c r="BE42" s="8"/>
      <c r="BF42" s="8"/>
      <c r="BG42" s="8"/>
      <c r="BH42" s="8"/>
      <c r="BI42" s="8"/>
      <c r="BJ42" s="8"/>
    </row>
    <row r="43" spans="1:62" s="17" customFormat="1" x14ac:dyDescent="0.25">
      <c r="A43" s="8"/>
      <c r="B43" s="6"/>
      <c r="C43" s="6"/>
      <c r="D43" s="6"/>
      <c r="E43" s="6"/>
      <c r="F43" s="6"/>
      <c r="G43" s="6"/>
      <c r="H43" s="6"/>
      <c r="I43" s="6"/>
      <c r="J43" s="6"/>
      <c r="K43" s="6"/>
      <c r="L43" s="6"/>
      <c r="M43" s="6"/>
      <c r="N43" s="6"/>
      <c r="O43" s="25"/>
      <c r="P43" s="6" t="e">
        <f>+(Tabla1[[#This Row],[Meta Ejecutada Vigencia4]]/Tabla1[[#This Row],[Meta Programada Vigencia]])</f>
        <v>#DIV/0!</v>
      </c>
      <c r="Q43" s="6" t="e">
        <f>+Tabla1[[#This Row],[Meta Ejecutada Vigencia4]]/Tabla1[[#This Row],[Meta Programada Cuatrienio3]]/4</f>
        <v>#DIV/0!</v>
      </c>
      <c r="R43" s="6"/>
      <c r="S43" s="6"/>
      <c r="T43" s="6"/>
      <c r="U43" s="6"/>
      <c r="V43" s="6"/>
      <c r="W43" s="6"/>
      <c r="X43" s="6"/>
      <c r="Y43" s="6"/>
      <c r="Z43" s="6"/>
      <c r="AA43" s="6"/>
      <c r="AB43" s="6"/>
      <c r="AC43" s="6"/>
      <c r="AD43" s="6"/>
      <c r="AE43" s="6"/>
      <c r="AF43" s="6"/>
      <c r="AG43" s="6"/>
      <c r="AH43" s="6"/>
      <c r="AI43" s="6"/>
      <c r="AJ43" s="6"/>
      <c r="AK43" s="6"/>
      <c r="AL43" s="6"/>
      <c r="AM43" s="6"/>
      <c r="AN43" s="6">
        <f>SUM(Tabla1[[#This Row],[Recursos propios 2024]:[Otros 2024]])</f>
        <v>0</v>
      </c>
      <c r="AO43" s="6"/>
      <c r="AP43" s="6"/>
      <c r="AQ43" s="6"/>
      <c r="AR43" s="6"/>
      <c r="AS43" s="6"/>
      <c r="AT43" s="6"/>
      <c r="AU43" s="6"/>
      <c r="AV43" s="6"/>
      <c r="AW43" s="6"/>
      <c r="AX43" s="6"/>
      <c r="AY43" s="6"/>
      <c r="AZ43" s="6"/>
      <c r="BA43" s="6"/>
      <c r="BB43" s="6"/>
      <c r="BC43" s="6">
        <f>SUM(Tabla1[[#This Row],[Recursos propios 20242]:[Otros 202415]])</f>
        <v>0</v>
      </c>
      <c r="BD43" s="6" t="e">
        <f>+Tabla1[[#This Row],[Total Comprometido 2024]]/Tabla1[[#This Row],[Total 2024]]</f>
        <v>#DIV/0!</v>
      </c>
      <c r="BE43" s="6"/>
      <c r="BF43" s="6"/>
      <c r="BG43" s="6"/>
      <c r="BH43" s="6"/>
      <c r="BI43" s="6"/>
      <c r="BJ43" s="8"/>
    </row>
    <row r="44" spans="1:62" s="17" customFormat="1" x14ac:dyDescent="0.25">
      <c r="A44" s="8"/>
      <c r="B44" s="8"/>
      <c r="C44" s="8"/>
      <c r="D44" s="8"/>
      <c r="E44" s="6"/>
      <c r="F44" s="8"/>
      <c r="G44" s="8"/>
      <c r="H44" s="8"/>
      <c r="I44" s="8"/>
      <c r="J44" s="8"/>
      <c r="K44" s="8"/>
      <c r="L44" s="8"/>
      <c r="M44" s="8"/>
      <c r="N44" s="8"/>
      <c r="O44" s="24"/>
      <c r="P44" s="8" t="e">
        <f>+(Tabla1[[#This Row],[Meta Ejecutada Vigencia4]]/Tabla1[[#This Row],[Meta Programada Vigencia]])</f>
        <v>#DIV/0!</v>
      </c>
      <c r="Q44" s="8" t="e">
        <f>+Tabla1[[#This Row],[Meta Ejecutada Vigencia4]]/Tabla1[[#This Row],[Meta Programada Cuatrienio3]]/4</f>
        <v>#DIV/0!</v>
      </c>
      <c r="R44" s="8"/>
      <c r="S44" s="8"/>
      <c r="T44" s="8"/>
      <c r="U44" s="8"/>
      <c r="V44" s="8"/>
      <c r="W44" s="8"/>
      <c r="X44" s="8"/>
      <c r="Y44" s="8"/>
      <c r="Z44" s="8"/>
      <c r="AA44" s="8"/>
      <c r="AB44" s="8"/>
      <c r="AC44" s="8"/>
      <c r="AD44" s="8"/>
      <c r="AE44" s="8"/>
      <c r="AF44" s="8"/>
      <c r="AG44" s="8"/>
      <c r="AH44" s="8"/>
      <c r="AI44" s="8"/>
      <c r="AJ44" s="8"/>
      <c r="AK44" s="8"/>
      <c r="AL44" s="8"/>
      <c r="AM44" s="8"/>
      <c r="AN44" s="8">
        <f>SUM(Tabla1[[#This Row],[Recursos propios 2024]:[Otros 2024]])</f>
        <v>0</v>
      </c>
      <c r="AO44" s="8"/>
      <c r="AP44" s="8"/>
      <c r="AQ44" s="8"/>
      <c r="AR44" s="8"/>
      <c r="AS44" s="8"/>
      <c r="AT44" s="8"/>
      <c r="AU44" s="8"/>
      <c r="AV44" s="8"/>
      <c r="AW44" s="8"/>
      <c r="AX44" s="8"/>
      <c r="AY44" s="8"/>
      <c r="AZ44" s="8"/>
      <c r="BA44" s="8"/>
      <c r="BB44" s="8"/>
      <c r="BC44" s="8">
        <f>SUM(Tabla1[[#This Row],[Recursos propios 20242]:[Otros 202415]])</f>
        <v>0</v>
      </c>
      <c r="BD44" s="8" t="e">
        <f>+Tabla1[[#This Row],[Total Comprometido 2024]]/Tabla1[[#This Row],[Total 2024]]</f>
        <v>#DIV/0!</v>
      </c>
      <c r="BE44" s="8"/>
      <c r="BF44" s="8"/>
      <c r="BG44" s="8"/>
      <c r="BH44" s="8"/>
      <c r="BI44" s="8"/>
      <c r="BJ44" s="8"/>
    </row>
    <row r="45" spans="1:62" s="17" customFormat="1" x14ac:dyDescent="0.25">
      <c r="A45" s="8"/>
      <c r="B45" s="6"/>
      <c r="C45" s="6"/>
      <c r="D45" s="6"/>
      <c r="E45" s="6"/>
      <c r="F45" s="6"/>
      <c r="G45" s="6"/>
      <c r="H45" s="6"/>
      <c r="I45" s="6"/>
      <c r="J45" s="6"/>
      <c r="K45" s="6"/>
      <c r="L45" s="6"/>
      <c r="M45" s="6"/>
      <c r="N45" s="6"/>
      <c r="O45" s="25"/>
      <c r="P45" s="6" t="e">
        <f>+(Tabla1[[#This Row],[Meta Ejecutada Vigencia4]]/Tabla1[[#This Row],[Meta Programada Vigencia]])</f>
        <v>#DIV/0!</v>
      </c>
      <c r="Q45" s="6" t="e">
        <f>+Tabla1[[#This Row],[Meta Ejecutada Vigencia4]]/Tabla1[[#This Row],[Meta Programada Cuatrienio3]]/4</f>
        <v>#DIV/0!</v>
      </c>
      <c r="R45" s="6"/>
      <c r="S45" s="6"/>
      <c r="T45" s="6"/>
      <c r="U45" s="6"/>
      <c r="V45" s="6"/>
      <c r="W45" s="6"/>
      <c r="X45" s="6"/>
      <c r="Y45" s="6"/>
      <c r="Z45" s="6"/>
      <c r="AA45" s="6"/>
      <c r="AB45" s="6"/>
      <c r="AC45" s="6"/>
      <c r="AD45" s="6"/>
      <c r="AE45" s="6"/>
      <c r="AF45" s="6"/>
      <c r="AG45" s="6"/>
      <c r="AH45" s="6"/>
      <c r="AI45" s="6"/>
      <c r="AJ45" s="6"/>
      <c r="AK45" s="6"/>
      <c r="AL45" s="6"/>
      <c r="AM45" s="6"/>
      <c r="AN45" s="6">
        <f>SUM(Tabla1[[#This Row],[Recursos propios 2024]:[Otros 2024]])</f>
        <v>0</v>
      </c>
      <c r="AO45" s="6"/>
      <c r="AP45" s="6"/>
      <c r="AQ45" s="6"/>
      <c r="AR45" s="6"/>
      <c r="AS45" s="6"/>
      <c r="AT45" s="6"/>
      <c r="AU45" s="6"/>
      <c r="AV45" s="6"/>
      <c r="AW45" s="6"/>
      <c r="AX45" s="6"/>
      <c r="AY45" s="6"/>
      <c r="AZ45" s="6"/>
      <c r="BA45" s="6"/>
      <c r="BB45" s="6"/>
      <c r="BC45" s="6">
        <f>SUM(Tabla1[[#This Row],[Recursos propios 20242]:[Otros 202415]])</f>
        <v>0</v>
      </c>
      <c r="BD45" s="6" t="e">
        <f>+Tabla1[[#This Row],[Total Comprometido 2024]]/Tabla1[[#This Row],[Total 2024]]</f>
        <v>#DIV/0!</v>
      </c>
      <c r="BE45" s="6"/>
      <c r="BF45" s="6"/>
      <c r="BG45" s="6"/>
      <c r="BH45" s="6"/>
      <c r="BI45" s="6"/>
      <c r="BJ45" s="8"/>
    </row>
    <row r="46" spans="1:62" s="17" customFormat="1" x14ac:dyDescent="0.25">
      <c r="A46" s="8"/>
      <c r="B46" s="8"/>
      <c r="C46" s="8"/>
      <c r="D46" s="8"/>
      <c r="E46" s="6"/>
      <c r="F46" s="8"/>
      <c r="G46" s="8"/>
      <c r="H46" s="8"/>
      <c r="I46" s="8"/>
      <c r="J46" s="8"/>
      <c r="K46" s="8"/>
      <c r="L46" s="8"/>
      <c r="M46" s="8"/>
      <c r="N46" s="8"/>
      <c r="O46" s="24"/>
      <c r="P46" s="8" t="e">
        <f>+(Tabla1[[#This Row],[Meta Ejecutada Vigencia4]]/Tabla1[[#This Row],[Meta Programada Vigencia]])</f>
        <v>#DIV/0!</v>
      </c>
      <c r="Q46" s="8" t="e">
        <f>+Tabla1[[#This Row],[Meta Ejecutada Vigencia4]]/Tabla1[[#This Row],[Meta Programada Cuatrienio3]]/4</f>
        <v>#DIV/0!</v>
      </c>
      <c r="R46" s="8"/>
      <c r="S46" s="8"/>
      <c r="T46" s="8"/>
      <c r="U46" s="8"/>
      <c r="V46" s="8"/>
      <c r="W46" s="8"/>
      <c r="X46" s="8"/>
      <c r="Y46" s="8"/>
      <c r="Z46" s="8"/>
      <c r="AA46" s="8"/>
      <c r="AB46" s="8"/>
      <c r="AC46" s="8"/>
      <c r="AD46" s="8"/>
      <c r="AE46" s="8"/>
      <c r="AF46" s="8"/>
      <c r="AG46" s="8"/>
      <c r="AH46" s="8"/>
      <c r="AI46" s="8"/>
      <c r="AJ46" s="8"/>
      <c r="AK46" s="8"/>
      <c r="AL46" s="8"/>
      <c r="AM46" s="8"/>
      <c r="AN46" s="8">
        <f>SUM(Tabla1[[#This Row],[Recursos propios 2024]:[Otros 2024]])</f>
        <v>0</v>
      </c>
      <c r="AO46" s="8"/>
      <c r="AP46" s="8"/>
      <c r="AQ46" s="8"/>
      <c r="AR46" s="8"/>
      <c r="AS46" s="8"/>
      <c r="AT46" s="8"/>
      <c r="AU46" s="8"/>
      <c r="AV46" s="8"/>
      <c r="AW46" s="8"/>
      <c r="AX46" s="8"/>
      <c r="AY46" s="8"/>
      <c r="AZ46" s="8"/>
      <c r="BA46" s="8"/>
      <c r="BB46" s="8"/>
      <c r="BC46" s="8">
        <f>SUM(Tabla1[[#This Row],[Recursos propios 20242]:[Otros 202415]])</f>
        <v>0</v>
      </c>
      <c r="BD46" s="8" t="e">
        <f>+Tabla1[[#This Row],[Total Comprometido 2024]]/Tabla1[[#This Row],[Total 2024]]</f>
        <v>#DIV/0!</v>
      </c>
      <c r="BE46" s="8"/>
      <c r="BF46" s="8"/>
      <c r="BG46" s="8"/>
      <c r="BH46" s="8"/>
      <c r="BI46" s="8"/>
      <c r="BJ46" s="8"/>
    </row>
    <row r="47" spans="1:62" s="17" customFormat="1" x14ac:dyDescent="0.25">
      <c r="A47" s="8"/>
      <c r="B47" s="6"/>
      <c r="C47" s="6"/>
      <c r="D47" s="6"/>
      <c r="E47" s="6"/>
      <c r="F47" s="6"/>
      <c r="G47" s="6"/>
      <c r="H47" s="6"/>
      <c r="I47" s="6"/>
      <c r="J47" s="6"/>
      <c r="K47" s="6"/>
      <c r="L47" s="6"/>
      <c r="M47" s="6"/>
      <c r="N47" s="6"/>
      <c r="O47" s="25"/>
      <c r="P47" s="6" t="e">
        <f>+(Tabla1[[#This Row],[Meta Ejecutada Vigencia4]]/Tabla1[[#This Row],[Meta Programada Vigencia]])</f>
        <v>#DIV/0!</v>
      </c>
      <c r="Q47" s="6" t="e">
        <f>+Tabla1[[#This Row],[Meta Ejecutada Vigencia4]]/Tabla1[[#This Row],[Meta Programada Cuatrienio3]]/4</f>
        <v>#DIV/0!</v>
      </c>
      <c r="R47" s="6"/>
      <c r="S47" s="6"/>
      <c r="T47" s="6"/>
      <c r="U47" s="6"/>
      <c r="V47" s="6"/>
      <c r="W47" s="6"/>
      <c r="X47" s="6"/>
      <c r="Y47" s="6"/>
      <c r="Z47" s="6"/>
      <c r="AA47" s="6"/>
      <c r="AB47" s="6"/>
      <c r="AC47" s="6"/>
      <c r="AD47" s="6"/>
      <c r="AE47" s="6"/>
      <c r="AF47" s="6"/>
      <c r="AG47" s="6"/>
      <c r="AH47" s="6"/>
      <c r="AI47" s="6"/>
      <c r="AJ47" s="6"/>
      <c r="AK47" s="6"/>
      <c r="AL47" s="6"/>
      <c r="AM47" s="6"/>
      <c r="AN47" s="6">
        <f>SUM(Tabla1[[#This Row],[Recursos propios 2024]:[Otros 2024]])</f>
        <v>0</v>
      </c>
      <c r="AO47" s="6"/>
      <c r="AP47" s="6"/>
      <c r="AQ47" s="6"/>
      <c r="AR47" s="6"/>
      <c r="AS47" s="6"/>
      <c r="AT47" s="6"/>
      <c r="AU47" s="6"/>
      <c r="AV47" s="6"/>
      <c r="AW47" s="6"/>
      <c r="AX47" s="6"/>
      <c r="AY47" s="6"/>
      <c r="AZ47" s="6"/>
      <c r="BA47" s="6"/>
      <c r="BB47" s="6"/>
      <c r="BC47" s="6">
        <f>SUM(Tabla1[[#This Row],[Recursos propios 20242]:[Otros 202415]])</f>
        <v>0</v>
      </c>
      <c r="BD47" s="6" t="e">
        <f>+Tabla1[[#This Row],[Total Comprometido 2024]]/Tabla1[[#This Row],[Total 2024]]</f>
        <v>#DIV/0!</v>
      </c>
      <c r="BE47" s="6"/>
      <c r="BF47" s="6"/>
      <c r="BG47" s="6"/>
      <c r="BH47" s="6"/>
      <c r="BI47" s="6"/>
      <c r="BJ47" s="8"/>
    </row>
    <row r="48" spans="1:62" s="17" customFormat="1" x14ac:dyDescent="0.25">
      <c r="A48" s="8"/>
      <c r="B48" s="8"/>
      <c r="C48" s="8"/>
      <c r="D48" s="8"/>
      <c r="E48" s="6"/>
      <c r="F48" s="8"/>
      <c r="G48" s="8"/>
      <c r="H48" s="8"/>
      <c r="I48" s="8"/>
      <c r="J48" s="8"/>
      <c r="K48" s="8"/>
      <c r="L48" s="8"/>
      <c r="M48" s="8"/>
      <c r="N48" s="8"/>
      <c r="O48" s="24"/>
      <c r="P48" s="8" t="e">
        <f>+(Tabla1[[#This Row],[Meta Ejecutada Vigencia4]]/Tabla1[[#This Row],[Meta Programada Vigencia]])</f>
        <v>#DIV/0!</v>
      </c>
      <c r="Q48" s="8" t="e">
        <f>+Tabla1[[#This Row],[Meta Ejecutada Vigencia4]]/Tabla1[[#This Row],[Meta Programada Cuatrienio3]]/4</f>
        <v>#DIV/0!</v>
      </c>
      <c r="R48" s="8"/>
      <c r="S48" s="8"/>
      <c r="T48" s="8"/>
      <c r="U48" s="8"/>
      <c r="V48" s="8"/>
      <c r="W48" s="8"/>
      <c r="X48" s="8"/>
      <c r="Y48" s="8"/>
      <c r="Z48" s="8"/>
      <c r="AA48" s="8"/>
      <c r="AB48" s="8"/>
      <c r="AC48" s="8"/>
      <c r="AD48" s="8"/>
      <c r="AE48" s="8"/>
      <c r="AF48" s="8"/>
      <c r="AG48" s="8"/>
      <c r="AH48" s="8"/>
      <c r="AI48" s="8"/>
      <c r="AJ48" s="8"/>
      <c r="AK48" s="8"/>
      <c r="AL48" s="8"/>
      <c r="AM48" s="8"/>
      <c r="AN48" s="8">
        <f>SUM(Tabla1[[#This Row],[Recursos propios 2024]:[Otros 2024]])</f>
        <v>0</v>
      </c>
      <c r="AO48" s="8"/>
      <c r="AP48" s="8"/>
      <c r="AQ48" s="8"/>
      <c r="AR48" s="8"/>
      <c r="AS48" s="8"/>
      <c r="AT48" s="8"/>
      <c r="AU48" s="8"/>
      <c r="AV48" s="8"/>
      <c r="AW48" s="8"/>
      <c r="AX48" s="8"/>
      <c r="AY48" s="8"/>
      <c r="AZ48" s="8"/>
      <c r="BA48" s="8"/>
      <c r="BB48" s="8"/>
      <c r="BC48" s="8">
        <f>SUM(Tabla1[[#This Row],[Recursos propios 20242]:[Otros 202415]])</f>
        <v>0</v>
      </c>
      <c r="BD48" s="8" t="e">
        <f>+Tabla1[[#This Row],[Total Comprometido 2024]]/Tabla1[[#This Row],[Total 2024]]</f>
        <v>#DIV/0!</v>
      </c>
      <c r="BE48" s="8"/>
      <c r="BF48" s="8"/>
      <c r="BG48" s="8"/>
      <c r="BH48" s="8"/>
      <c r="BI48" s="8"/>
      <c r="BJ48" s="8"/>
    </row>
    <row r="49" spans="1:62" s="17" customFormat="1" x14ac:dyDescent="0.25">
      <c r="A49" s="8"/>
      <c r="B49" s="6"/>
      <c r="C49" s="6"/>
      <c r="D49" s="6"/>
      <c r="E49" s="6"/>
      <c r="F49" s="6"/>
      <c r="G49" s="6"/>
      <c r="H49" s="6"/>
      <c r="I49" s="6"/>
      <c r="J49" s="6"/>
      <c r="K49" s="6"/>
      <c r="L49" s="6"/>
      <c r="M49" s="6"/>
      <c r="N49" s="6"/>
      <c r="O49" s="25"/>
      <c r="P49" s="6" t="e">
        <f>+(Tabla1[[#This Row],[Meta Ejecutada Vigencia4]]/Tabla1[[#This Row],[Meta Programada Vigencia]])</f>
        <v>#DIV/0!</v>
      </c>
      <c r="Q49" s="6" t="e">
        <f>+Tabla1[[#This Row],[Meta Ejecutada Vigencia4]]/Tabla1[[#This Row],[Meta Programada Cuatrienio3]]/4</f>
        <v>#DIV/0!</v>
      </c>
      <c r="R49" s="6"/>
      <c r="S49" s="6"/>
      <c r="T49" s="6"/>
      <c r="U49" s="6"/>
      <c r="V49" s="6"/>
      <c r="W49" s="6"/>
      <c r="X49" s="6"/>
      <c r="Y49" s="6"/>
      <c r="Z49" s="6"/>
      <c r="AA49" s="6"/>
      <c r="AB49" s="6"/>
      <c r="AC49" s="6"/>
      <c r="AD49" s="6"/>
      <c r="AE49" s="6"/>
      <c r="AF49" s="6"/>
      <c r="AG49" s="6"/>
      <c r="AH49" s="6"/>
      <c r="AI49" s="6"/>
      <c r="AJ49" s="6"/>
      <c r="AK49" s="6"/>
      <c r="AL49" s="6"/>
      <c r="AM49" s="6"/>
      <c r="AN49" s="6">
        <f>SUM(Tabla1[[#This Row],[Recursos propios 2024]:[Otros 2024]])</f>
        <v>0</v>
      </c>
      <c r="AO49" s="6"/>
      <c r="AP49" s="6"/>
      <c r="AQ49" s="6"/>
      <c r="AR49" s="6"/>
      <c r="AS49" s="6"/>
      <c r="AT49" s="6"/>
      <c r="AU49" s="6"/>
      <c r="AV49" s="6"/>
      <c r="AW49" s="6"/>
      <c r="AX49" s="6"/>
      <c r="AY49" s="6"/>
      <c r="AZ49" s="6"/>
      <c r="BA49" s="6"/>
      <c r="BB49" s="6"/>
      <c r="BC49" s="6">
        <f>SUM(Tabla1[[#This Row],[Recursos propios 20242]:[Otros 202415]])</f>
        <v>0</v>
      </c>
      <c r="BD49" s="6" t="e">
        <f>+Tabla1[[#This Row],[Total Comprometido 2024]]/Tabla1[[#This Row],[Total 2024]]</f>
        <v>#DIV/0!</v>
      </c>
      <c r="BE49" s="6"/>
      <c r="BF49" s="6"/>
      <c r="BG49" s="6"/>
      <c r="BH49" s="6"/>
      <c r="BI49" s="6"/>
      <c r="BJ49" s="8"/>
    </row>
    <row r="50" spans="1:62" s="17" customFormat="1" x14ac:dyDescent="0.25">
      <c r="A50" s="8"/>
      <c r="B50" s="8"/>
      <c r="C50" s="8"/>
      <c r="D50" s="8"/>
      <c r="E50" s="6"/>
      <c r="F50" s="8"/>
      <c r="G50" s="8"/>
      <c r="H50" s="8"/>
      <c r="I50" s="8"/>
      <c r="J50" s="8"/>
      <c r="K50" s="8"/>
      <c r="L50" s="8"/>
      <c r="M50" s="8"/>
      <c r="N50" s="8"/>
      <c r="O50" s="24"/>
      <c r="P50" s="8" t="e">
        <f>+(Tabla1[[#This Row],[Meta Ejecutada Vigencia4]]/Tabla1[[#This Row],[Meta Programada Vigencia]])</f>
        <v>#DIV/0!</v>
      </c>
      <c r="Q50" s="8" t="e">
        <f>+Tabla1[[#This Row],[Meta Ejecutada Vigencia4]]/Tabla1[[#This Row],[Meta Programada Cuatrienio3]]/4</f>
        <v>#DIV/0!</v>
      </c>
      <c r="R50" s="8"/>
      <c r="S50" s="8"/>
      <c r="T50" s="8"/>
      <c r="U50" s="8"/>
      <c r="V50" s="8"/>
      <c r="W50" s="8"/>
      <c r="X50" s="8"/>
      <c r="Y50" s="8"/>
      <c r="Z50" s="8"/>
      <c r="AA50" s="8"/>
      <c r="AB50" s="8"/>
      <c r="AC50" s="8"/>
      <c r="AD50" s="8"/>
      <c r="AE50" s="8"/>
      <c r="AF50" s="8"/>
      <c r="AG50" s="8"/>
      <c r="AH50" s="8"/>
      <c r="AI50" s="8"/>
      <c r="AJ50" s="8"/>
      <c r="AK50" s="8"/>
      <c r="AL50" s="8"/>
      <c r="AM50" s="8"/>
      <c r="AN50" s="8">
        <f>SUM(Tabla1[[#This Row],[Recursos propios 2024]:[Otros 2024]])</f>
        <v>0</v>
      </c>
      <c r="AO50" s="8"/>
      <c r="AP50" s="8"/>
      <c r="AQ50" s="8"/>
      <c r="AR50" s="8"/>
      <c r="AS50" s="8"/>
      <c r="AT50" s="8"/>
      <c r="AU50" s="8"/>
      <c r="AV50" s="8"/>
      <c r="AW50" s="8"/>
      <c r="AX50" s="8"/>
      <c r="AY50" s="8"/>
      <c r="AZ50" s="8"/>
      <c r="BA50" s="8"/>
      <c r="BB50" s="8"/>
      <c r="BC50" s="8">
        <f>SUM(Tabla1[[#This Row],[Recursos propios 20242]:[Otros 202415]])</f>
        <v>0</v>
      </c>
      <c r="BD50" s="8" t="e">
        <f>+Tabla1[[#This Row],[Total Comprometido 2024]]/Tabla1[[#This Row],[Total 2024]]</f>
        <v>#DIV/0!</v>
      </c>
      <c r="BE50" s="8"/>
      <c r="BF50" s="8"/>
      <c r="BG50" s="8"/>
      <c r="BH50" s="8"/>
      <c r="BI50" s="8"/>
      <c r="BJ50" s="8"/>
    </row>
    <row r="51" spans="1:62" s="17" customFormat="1" x14ac:dyDescent="0.25">
      <c r="A51" s="8"/>
      <c r="B51" s="6"/>
      <c r="C51" s="6"/>
      <c r="D51" s="6"/>
      <c r="E51" s="6"/>
      <c r="F51" s="6"/>
      <c r="G51" s="6"/>
      <c r="H51" s="6"/>
      <c r="I51" s="6"/>
      <c r="J51" s="6"/>
      <c r="K51" s="6"/>
      <c r="L51" s="6"/>
      <c r="M51" s="6"/>
      <c r="N51" s="6"/>
      <c r="O51" s="25"/>
      <c r="P51" s="6" t="e">
        <f>+(Tabla1[[#This Row],[Meta Ejecutada Vigencia4]]/Tabla1[[#This Row],[Meta Programada Vigencia]])</f>
        <v>#DIV/0!</v>
      </c>
      <c r="Q51" s="6" t="e">
        <f>+Tabla1[[#This Row],[Meta Ejecutada Vigencia4]]/Tabla1[[#This Row],[Meta Programada Cuatrienio3]]/4</f>
        <v>#DIV/0!</v>
      </c>
      <c r="R51" s="6"/>
      <c r="S51" s="6"/>
      <c r="T51" s="6"/>
      <c r="U51" s="6"/>
      <c r="V51" s="6"/>
      <c r="W51" s="6"/>
      <c r="X51" s="6"/>
      <c r="Y51" s="6"/>
      <c r="Z51" s="6"/>
      <c r="AA51" s="6"/>
      <c r="AB51" s="6"/>
      <c r="AC51" s="6"/>
      <c r="AD51" s="6"/>
      <c r="AE51" s="6"/>
      <c r="AF51" s="6"/>
      <c r="AG51" s="6"/>
      <c r="AH51" s="6"/>
      <c r="AI51" s="6"/>
      <c r="AJ51" s="6"/>
      <c r="AK51" s="6"/>
      <c r="AL51" s="6"/>
      <c r="AM51" s="6"/>
      <c r="AN51" s="6">
        <f>SUM(Tabla1[[#This Row],[Recursos propios 2024]:[Otros 2024]])</f>
        <v>0</v>
      </c>
      <c r="AO51" s="6"/>
      <c r="AP51" s="6"/>
      <c r="AQ51" s="6"/>
      <c r="AR51" s="6"/>
      <c r="AS51" s="6"/>
      <c r="AT51" s="6"/>
      <c r="AU51" s="6"/>
      <c r="AV51" s="6"/>
      <c r="AW51" s="6"/>
      <c r="AX51" s="6"/>
      <c r="AY51" s="6"/>
      <c r="AZ51" s="6"/>
      <c r="BA51" s="6"/>
      <c r="BB51" s="6"/>
      <c r="BC51" s="6">
        <f>SUM(Tabla1[[#This Row],[Recursos propios 20242]:[Otros 202415]])</f>
        <v>0</v>
      </c>
      <c r="BD51" s="6" t="e">
        <f>+Tabla1[[#This Row],[Total Comprometido 2024]]/Tabla1[[#This Row],[Total 2024]]</f>
        <v>#DIV/0!</v>
      </c>
      <c r="BE51" s="6"/>
      <c r="BF51" s="6"/>
      <c r="BG51" s="6"/>
      <c r="BH51" s="6"/>
      <c r="BI51" s="6"/>
      <c r="BJ51" s="8"/>
    </row>
    <row r="52" spans="1:62" s="17" customFormat="1" x14ac:dyDescent="0.25">
      <c r="A52" s="8"/>
      <c r="B52" s="8"/>
      <c r="C52" s="8"/>
      <c r="D52" s="8"/>
      <c r="E52" s="6"/>
      <c r="F52" s="8"/>
      <c r="G52" s="8"/>
      <c r="H52" s="8"/>
      <c r="I52" s="8"/>
      <c r="J52" s="8"/>
      <c r="K52" s="8"/>
      <c r="L52" s="8"/>
      <c r="M52" s="8"/>
      <c r="N52" s="8"/>
      <c r="O52" s="24"/>
      <c r="P52" s="8" t="e">
        <f>+(Tabla1[[#This Row],[Meta Ejecutada Vigencia4]]/Tabla1[[#This Row],[Meta Programada Vigencia]])</f>
        <v>#DIV/0!</v>
      </c>
      <c r="Q52" s="8" t="e">
        <f>+Tabla1[[#This Row],[Meta Ejecutada Vigencia4]]/Tabla1[[#This Row],[Meta Programada Cuatrienio3]]/4</f>
        <v>#DIV/0!</v>
      </c>
      <c r="R52" s="8"/>
      <c r="S52" s="8"/>
      <c r="T52" s="8"/>
      <c r="U52" s="8"/>
      <c r="V52" s="8"/>
      <c r="W52" s="8"/>
      <c r="X52" s="8"/>
      <c r="Y52" s="8"/>
      <c r="Z52" s="8"/>
      <c r="AA52" s="8"/>
      <c r="AB52" s="8"/>
      <c r="AC52" s="8"/>
      <c r="AD52" s="8"/>
      <c r="AE52" s="8"/>
      <c r="AF52" s="8"/>
      <c r="AG52" s="8"/>
      <c r="AH52" s="8"/>
      <c r="AI52" s="8"/>
      <c r="AJ52" s="8"/>
      <c r="AK52" s="8"/>
      <c r="AL52" s="8"/>
      <c r="AM52" s="8"/>
      <c r="AN52" s="8">
        <f>SUM(Tabla1[[#This Row],[Recursos propios 2024]:[Otros 2024]])</f>
        <v>0</v>
      </c>
      <c r="AO52" s="8"/>
      <c r="AP52" s="8"/>
      <c r="AQ52" s="8"/>
      <c r="AR52" s="8"/>
      <c r="AS52" s="8"/>
      <c r="AT52" s="8"/>
      <c r="AU52" s="8"/>
      <c r="AV52" s="8"/>
      <c r="AW52" s="8"/>
      <c r="AX52" s="8"/>
      <c r="AY52" s="8"/>
      <c r="AZ52" s="8"/>
      <c r="BA52" s="8"/>
      <c r="BB52" s="8"/>
      <c r="BC52" s="8">
        <f>SUM(Tabla1[[#This Row],[Recursos propios 20242]:[Otros 202415]])</f>
        <v>0</v>
      </c>
      <c r="BD52" s="8" t="e">
        <f>+Tabla1[[#This Row],[Total Comprometido 2024]]/Tabla1[[#This Row],[Total 2024]]</f>
        <v>#DIV/0!</v>
      </c>
      <c r="BE52" s="8"/>
      <c r="BF52" s="8"/>
      <c r="BG52" s="8"/>
      <c r="BH52" s="8"/>
      <c r="BI52" s="8"/>
      <c r="BJ52" s="8"/>
    </row>
    <row r="53" spans="1:62" s="17" customFormat="1" x14ac:dyDescent="0.25">
      <c r="A53" s="8"/>
      <c r="B53" s="6"/>
      <c r="C53" s="6"/>
      <c r="D53" s="6"/>
      <c r="E53" s="6"/>
      <c r="F53" s="6"/>
      <c r="G53" s="6"/>
      <c r="H53" s="6"/>
      <c r="I53" s="6"/>
      <c r="J53" s="6"/>
      <c r="K53" s="6"/>
      <c r="L53" s="6"/>
      <c r="M53" s="6"/>
      <c r="N53" s="6"/>
      <c r="O53" s="25"/>
      <c r="P53" s="6" t="e">
        <f>+(Tabla1[[#This Row],[Meta Ejecutada Vigencia4]]/Tabla1[[#This Row],[Meta Programada Vigencia]])</f>
        <v>#DIV/0!</v>
      </c>
      <c r="Q53" s="6" t="e">
        <f>+Tabla1[[#This Row],[Meta Ejecutada Vigencia4]]/Tabla1[[#This Row],[Meta Programada Cuatrienio3]]/4</f>
        <v>#DIV/0!</v>
      </c>
      <c r="R53" s="6"/>
      <c r="S53" s="6"/>
      <c r="T53" s="6"/>
      <c r="U53" s="6"/>
      <c r="V53" s="6"/>
      <c r="W53" s="6"/>
      <c r="X53" s="6"/>
      <c r="Y53" s="6"/>
      <c r="Z53" s="6"/>
      <c r="AA53" s="6"/>
      <c r="AB53" s="6"/>
      <c r="AC53" s="6"/>
      <c r="AD53" s="6"/>
      <c r="AE53" s="6"/>
      <c r="AF53" s="6"/>
      <c r="AG53" s="6"/>
      <c r="AH53" s="6"/>
      <c r="AI53" s="6"/>
      <c r="AJ53" s="6"/>
      <c r="AK53" s="6"/>
      <c r="AL53" s="6"/>
      <c r="AM53" s="6"/>
      <c r="AN53" s="6">
        <f>SUM(Tabla1[[#This Row],[Recursos propios 2024]:[Otros 2024]])</f>
        <v>0</v>
      </c>
      <c r="AO53" s="6"/>
      <c r="AP53" s="6"/>
      <c r="AQ53" s="6"/>
      <c r="AR53" s="6"/>
      <c r="AS53" s="6"/>
      <c r="AT53" s="6"/>
      <c r="AU53" s="6"/>
      <c r="AV53" s="6"/>
      <c r="AW53" s="6"/>
      <c r="AX53" s="6"/>
      <c r="AY53" s="6"/>
      <c r="AZ53" s="6"/>
      <c r="BA53" s="6"/>
      <c r="BB53" s="6"/>
      <c r="BC53" s="6">
        <f>SUM(Tabla1[[#This Row],[Recursos propios 20242]:[Otros 202415]])</f>
        <v>0</v>
      </c>
      <c r="BD53" s="6" t="e">
        <f>+Tabla1[[#This Row],[Total Comprometido 2024]]/Tabla1[[#This Row],[Total 2024]]</f>
        <v>#DIV/0!</v>
      </c>
      <c r="BE53" s="6"/>
      <c r="BF53" s="6"/>
      <c r="BG53" s="6"/>
      <c r="BH53" s="6"/>
      <c r="BI53" s="6"/>
      <c r="BJ53" s="8"/>
    </row>
    <row r="54" spans="1:62" s="17" customFormat="1" x14ac:dyDescent="0.25">
      <c r="A54" s="8"/>
      <c r="B54" s="8"/>
      <c r="C54" s="8"/>
      <c r="D54" s="8"/>
      <c r="E54" s="6"/>
      <c r="F54" s="8"/>
      <c r="G54" s="8"/>
      <c r="H54" s="8"/>
      <c r="I54" s="8"/>
      <c r="J54" s="8"/>
      <c r="K54" s="8"/>
      <c r="L54" s="8"/>
      <c r="M54" s="8"/>
      <c r="N54" s="8"/>
      <c r="O54" s="24"/>
      <c r="P54" s="8" t="e">
        <f>+(Tabla1[[#This Row],[Meta Ejecutada Vigencia4]]/Tabla1[[#This Row],[Meta Programada Vigencia]])</f>
        <v>#DIV/0!</v>
      </c>
      <c r="Q54" s="8" t="e">
        <f>+Tabla1[[#This Row],[Meta Ejecutada Vigencia4]]/Tabla1[[#This Row],[Meta Programada Cuatrienio3]]/4</f>
        <v>#DIV/0!</v>
      </c>
      <c r="R54" s="8"/>
      <c r="S54" s="8"/>
      <c r="T54" s="8"/>
      <c r="U54" s="8"/>
      <c r="V54" s="8"/>
      <c r="W54" s="8"/>
      <c r="X54" s="8"/>
      <c r="Y54" s="8"/>
      <c r="Z54" s="8"/>
      <c r="AA54" s="8"/>
      <c r="AB54" s="8"/>
      <c r="AC54" s="8"/>
      <c r="AD54" s="8"/>
      <c r="AE54" s="8"/>
      <c r="AF54" s="8"/>
      <c r="AG54" s="8"/>
      <c r="AH54" s="8"/>
      <c r="AI54" s="8"/>
      <c r="AJ54" s="8"/>
      <c r="AK54" s="8"/>
      <c r="AL54" s="8"/>
      <c r="AM54" s="8"/>
      <c r="AN54" s="8">
        <f>SUM(Tabla1[[#This Row],[Recursos propios 2024]:[Otros 2024]])</f>
        <v>0</v>
      </c>
      <c r="AO54" s="8"/>
      <c r="AP54" s="8"/>
      <c r="AQ54" s="8"/>
      <c r="AR54" s="8"/>
      <c r="AS54" s="8"/>
      <c r="AT54" s="8"/>
      <c r="AU54" s="8"/>
      <c r="AV54" s="8"/>
      <c r="AW54" s="8"/>
      <c r="AX54" s="8"/>
      <c r="AY54" s="8"/>
      <c r="AZ54" s="8"/>
      <c r="BA54" s="8"/>
      <c r="BB54" s="8"/>
      <c r="BC54" s="8">
        <f>SUM(Tabla1[[#This Row],[Recursos propios 20242]:[Otros 202415]])</f>
        <v>0</v>
      </c>
      <c r="BD54" s="8" t="e">
        <f>+Tabla1[[#This Row],[Total Comprometido 2024]]/Tabla1[[#This Row],[Total 2024]]</f>
        <v>#DIV/0!</v>
      </c>
      <c r="BE54" s="8"/>
      <c r="BF54" s="8"/>
      <c r="BG54" s="8"/>
      <c r="BH54" s="8"/>
      <c r="BI54" s="8"/>
      <c r="BJ54" s="8"/>
    </row>
    <row r="55" spans="1:62" s="17" customFormat="1" x14ac:dyDescent="0.25">
      <c r="A55" s="8"/>
      <c r="B55" s="6"/>
      <c r="C55" s="6"/>
      <c r="D55" s="6"/>
      <c r="E55" s="6"/>
      <c r="F55" s="6"/>
      <c r="G55" s="6"/>
      <c r="H55" s="6"/>
      <c r="I55" s="6"/>
      <c r="J55" s="6"/>
      <c r="K55" s="6"/>
      <c r="L55" s="6"/>
      <c r="M55" s="6"/>
      <c r="N55" s="6"/>
      <c r="O55" s="25"/>
      <c r="P55" s="6" t="e">
        <f>+(Tabla1[[#This Row],[Meta Ejecutada Vigencia4]]/Tabla1[[#This Row],[Meta Programada Vigencia]])</f>
        <v>#DIV/0!</v>
      </c>
      <c r="Q55" s="6" t="e">
        <f>+Tabla1[[#This Row],[Meta Ejecutada Vigencia4]]/Tabla1[[#This Row],[Meta Programada Cuatrienio3]]/4</f>
        <v>#DIV/0!</v>
      </c>
      <c r="R55" s="6"/>
      <c r="S55" s="6"/>
      <c r="T55" s="6"/>
      <c r="U55" s="6"/>
      <c r="V55" s="6"/>
      <c r="W55" s="6"/>
      <c r="X55" s="6"/>
      <c r="Y55" s="6"/>
      <c r="Z55" s="6"/>
      <c r="AA55" s="6"/>
      <c r="AB55" s="6"/>
      <c r="AC55" s="6"/>
      <c r="AD55" s="6"/>
      <c r="AE55" s="6"/>
      <c r="AF55" s="6"/>
      <c r="AG55" s="6"/>
      <c r="AH55" s="6"/>
      <c r="AI55" s="6"/>
      <c r="AJ55" s="6"/>
      <c r="AK55" s="6"/>
      <c r="AL55" s="6"/>
      <c r="AM55" s="6"/>
      <c r="AN55" s="6">
        <f>SUM(Tabla1[[#This Row],[Recursos propios 2024]:[Otros 2024]])</f>
        <v>0</v>
      </c>
      <c r="AO55" s="6"/>
      <c r="AP55" s="6"/>
      <c r="AQ55" s="6"/>
      <c r="AR55" s="6"/>
      <c r="AS55" s="6"/>
      <c r="AT55" s="6"/>
      <c r="AU55" s="6"/>
      <c r="AV55" s="6"/>
      <c r="AW55" s="6"/>
      <c r="AX55" s="6"/>
      <c r="AY55" s="6"/>
      <c r="AZ55" s="6"/>
      <c r="BA55" s="6"/>
      <c r="BB55" s="6"/>
      <c r="BC55" s="6">
        <f>SUM(Tabla1[[#This Row],[Recursos propios 20242]:[Otros 202415]])</f>
        <v>0</v>
      </c>
      <c r="BD55" s="6" t="e">
        <f>+Tabla1[[#This Row],[Total Comprometido 2024]]/Tabla1[[#This Row],[Total 2024]]</f>
        <v>#DIV/0!</v>
      </c>
      <c r="BE55" s="6"/>
      <c r="BF55" s="6"/>
      <c r="BG55" s="6"/>
      <c r="BH55" s="6"/>
      <c r="BI55" s="6"/>
      <c r="BJ55" s="8"/>
    </row>
    <row r="56" spans="1:62" s="17" customFormat="1" x14ac:dyDescent="0.25">
      <c r="A56" s="8"/>
      <c r="B56" s="8"/>
      <c r="C56" s="8"/>
      <c r="D56" s="8"/>
      <c r="E56" s="6"/>
      <c r="F56" s="8"/>
      <c r="G56" s="8"/>
      <c r="H56" s="8"/>
      <c r="I56" s="8"/>
      <c r="J56" s="8"/>
      <c r="K56" s="8"/>
      <c r="L56" s="8"/>
      <c r="M56" s="8"/>
      <c r="N56" s="8"/>
      <c r="O56" s="24"/>
      <c r="P56" s="8" t="e">
        <f>+(Tabla1[[#This Row],[Meta Ejecutada Vigencia4]]/Tabla1[[#This Row],[Meta Programada Vigencia]])</f>
        <v>#DIV/0!</v>
      </c>
      <c r="Q56" s="8" t="e">
        <f>+Tabla1[[#This Row],[Meta Ejecutada Vigencia4]]/Tabla1[[#This Row],[Meta Programada Cuatrienio3]]/4</f>
        <v>#DIV/0!</v>
      </c>
      <c r="R56" s="8"/>
      <c r="S56" s="8"/>
      <c r="T56" s="8"/>
      <c r="U56" s="8"/>
      <c r="V56" s="8"/>
      <c r="W56" s="8"/>
      <c r="X56" s="8"/>
      <c r="Y56" s="8"/>
      <c r="Z56" s="8"/>
      <c r="AA56" s="8"/>
      <c r="AB56" s="8"/>
      <c r="AC56" s="8"/>
      <c r="AD56" s="8"/>
      <c r="AE56" s="8"/>
      <c r="AF56" s="8"/>
      <c r="AG56" s="8"/>
      <c r="AH56" s="8"/>
      <c r="AI56" s="8"/>
      <c r="AJ56" s="8"/>
      <c r="AK56" s="8"/>
      <c r="AL56" s="8"/>
      <c r="AM56" s="8"/>
      <c r="AN56" s="8">
        <f>SUM(Tabla1[[#This Row],[Recursos propios 2024]:[Otros 2024]])</f>
        <v>0</v>
      </c>
      <c r="AO56" s="8"/>
      <c r="AP56" s="8"/>
      <c r="AQ56" s="8"/>
      <c r="AR56" s="8"/>
      <c r="AS56" s="8"/>
      <c r="AT56" s="8"/>
      <c r="AU56" s="8"/>
      <c r="AV56" s="8"/>
      <c r="AW56" s="8"/>
      <c r="AX56" s="8"/>
      <c r="AY56" s="8"/>
      <c r="AZ56" s="8"/>
      <c r="BA56" s="8"/>
      <c r="BB56" s="8"/>
      <c r="BC56" s="8">
        <f>SUM(Tabla1[[#This Row],[Recursos propios 20242]:[Otros 202415]])</f>
        <v>0</v>
      </c>
      <c r="BD56" s="8" t="e">
        <f>+Tabla1[[#This Row],[Total Comprometido 2024]]/Tabla1[[#This Row],[Total 2024]]</f>
        <v>#DIV/0!</v>
      </c>
      <c r="BE56" s="8"/>
      <c r="BF56" s="8"/>
      <c r="BG56" s="8"/>
      <c r="BH56" s="8"/>
      <c r="BI56" s="8"/>
      <c r="BJ56" s="8"/>
    </row>
    <row r="57" spans="1:62" s="17" customFormat="1" x14ac:dyDescent="0.25">
      <c r="A57" s="8"/>
      <c r="B57" s="6"/>
      <c r="C57" s="6"/>
      <c r="D57" s="6"/>
      <c r="E57" s="6"/>
      <c r="F57" s="6"/>
      <c r="G57" s="6"/>
      <c r="H57" s="6"/>
      <c r="I57" s="6"/>
      <c r="J57" s="6"/>
      <c r="K57" s="6"/>
      <c r="L57" s="6"/>
      <c r="M57" s="6"/>
      <c r="N57" s="6"/>
      <c r="O57" s="25"/>
      <c r="P57" s="6" t="e">
        <f>+(Tabla1[[#This Row],[Meta Ejecutada Vigencia4]]/Tabla1[[#This Row],[Meta Programada Vigencia]])</f>
        <v>#DIV/0!</v>
      </c>
      <c r="Q57" s="6" t="e">
        <f>+Tabla1[[#This Row],[Meta Ejecutada Vigencia4]]/Tabla1[[#This Row],[Meta Programada Cuatrienio3]]/4</f>
        <v>#DIV/0!</v>
      </c>
      <c r="R57" s="6"/>
      <c r="S57" s="6"/>
      <c r="T57" s="6"/>
      <c r="U57" s="6"/>
      <c r="V57" s="6"/>
      <c r="W57" s="6"/>
      <c r="X57" s="6"/>
      <c r="Y57" s="6"/>
      <c r="Z57" s="6"/>
      <c r="AA57" s="6"/>
      <c r="AB57" s="6"/>
      <c r="AC57" s="6"/>
      <c r="AD57" s="6"/>
      <c r="AE57" s="6"/>
      <c r="AF57" s="6"/>
      <c r="AG57" s="6"/>
      <c r="AH57" s="6"/>
      <c r="AI57" s="6"/>
      <c r="AJ57" s="6"/>
      <c r="AK57" s="6"/>
      <c r="AL57" s="6"/>
      <c r="AM57" s="6"/>
      <c r="AN57" s="6">
        <f>SUM(Tabla1[[#This Row],[Recursos propios 2024]:[Otros 2024]])</f>
        <v>0</v>
      </c>
      <c r="AO57" s="6"/>
      <c r="AP57" s="6"/>
      <c r="AQ57" s="6"/>
      <c r="AR57" s="6"/>
      <c r="AS57" s="6"/>
      <c r="AT57" s="6"/>
      <c r="AU57" s="6"/>
      <c r="AV57" s="6"/>
      <c r="AW57" s="6"/>
      <c r="AX57" s="6"/>
      <c r="AY57" s="6"/>
      <c r="AZ57" s="6"/>
      <c r="BA57" s="6"/>
      <c r="BB57" s="6"/>
      <c r="BC57" s="6">
        <f>SUM(Tabla1[[#This Row],[Recursos propios 20242]:[Otros 202415]])</f>
        <v>0</v>
      </c>
      <c r="BD57" s="6" t="e">
        <f>+Tabla1[[#This Row],[Total Comprometido 2024]]/Tabla1[[#This Row],[Total 2024]]</f>
        <v>#DIV/0!</v>
      </c>
      <c r="BE57" s="6"/>
      <c r="BF57" s="6"/>
      <c r="BG57" s="6"/>
      <c r="BH57" s="6"/>
      <c r="BI57" s="6"/>
      <c r="BJ57" s="8"/>
    </row>
    <row r="58" spans="1:62" s="17" customFormat="1" x14ac:dyDescent="0.25">
      <c r="A58" s="8"/>
      <c r="B58" s="8"/>
      <c r="C58" s="8"/>
      <c r="D58" s="8"/>
      <c r="E58" s="6"/>
      <c r="F58" s="8"/>
      <c r="G58" s="8"/>
      <c r="H58" s="8"/>
      <c r="I58" s="8"/>
      <c r="J58" s="8"/>
      <c r="K58" s="8"/>
      <c r="L58" s="8"/>
      <c r="M58" s="8"/>
      <c r="N58" s="8"/>
      <c r="O58" s="24"/>
      <c r="P58" s="8" t="e">
        <f>+(Tabla1[[#This Row],[Meta Ejecutada Vigencia4]]/Tabla1[[#This Row],[Meta Programada Vigencia]])</f>
        <v>#DIV/0!</v>
      </c>
      <c r="Q58" s="8" t="e">
        <f>+Tabla1[[#This Row],[Meta Ejecutada Vigencia4]]/Tabla1[[#This Row],[Meta Programada Cuatrienio3]]/4</f>
        <v>#DIV/0!</v>
      </c>
      <c r="R58" s="8"/>
      <c r="S58" s="8"/>
      <c r="T58" s="8"/>
      <c r="U58" s="8"/>
      <c r="V58" s="8"/>
      <c r="W58" s="8"/>
      <c r="X58" s="8"/>
      <c r="Y58" s="8"/>
      <c r="Z58" s="8"/>
      <c r="AA58" s="8"/>
      <c r="AB58" s="8"/>
      <c r="AC58" s="8"/>
      <c r="AD58" s="8"/>
      <c r="AE58" s="8"/>
      <c r="AF58" s="8"/>
      <c r="AG58" s="8"/>
      <c r="AH58" s="8"/>
      <c r="AI58" s="8"/>
      <c r="AJ58" s="8"/>
      <c r="AK58" s="8"/>
      <c r="AL58" s="8"/>
      <c r="AM58" s="8"/>
      <c r="AN58" s="8">
        <f>SUM(Tabla1[[#This Row],[Recursos propios 2024]:[Otros 2024]])</f>
        <v>0</v>
      </c>
      <c r="AO58" s="8"/>
      <c r="AP58" s="8"/>
      <c r="AQ58" s="8"/>
      <c r="AR58" s="8"/>
      <c r="AS58" s="8"/>
      <c r="AT58" s="8"/>
      <c r="AU58" s="8"/>
      <c r="AV58" s="8"/>
      <c r="AW58" s="8"/>
      <c r="AX58" s="8"/>
      <c r="AY58" s="8"/>
      <c r="AZ58" s="8"/>
      <c r="BA58" s="8"/>
      <c r="BB58" s="8"/>
      <c r="BC58" s="8">
        <f>SUM(Tabla1[[#This Row],[Recursos propios 20242]:[Otros 202415]])</f>
        <v>0</v>
      </c>
      <c r="BD58" s="8" t="e">
        <f>+Tabla1[[#This Row],[Total Comprometido 2024]]/Tabla1[[#This Row],[Total 2024]]</f>
        <v>#DIV/0!</v>
      </c>
      <c r="BE58" s="8"/>
      <c r="BF58" s="8"/>
      <c r="BG58" s="8"/>
      <c r="BH58" s="8"/>
      <c r="BI58" s="8"/>
      <c r="BJ58" s="8"/>
    </row>
    <row r="59" spans="1:62" s="17" customFormat="1" x14ac:dyDescent="0.25">
      <c r="A59" s="8"/>
      <c r="B59" s="6"/>
      <c r="C59" s="6"/>
      <c r="D59" s="6"/>
      <c r="E59" s="6"/>
      <c r="F59" s="6"/>
      <c r="G59" s="6"/>
      <c r="H59" s="6"/>
      <c r="I59" s="6"/>
      <c r="J59" s="6"/>
      <c r="K59" s="6"/>
      <c r="L59" s="6"/>
      <c r="M59" s="6"/>
      <c r="N59" s="6"/>
      <c r="O59" s="25"/>
      <c r="P59" s="6" t="e">
        <f>+(Tabla1[[#This Row],[Meta Ejecutada Vigencia4]]/Tabla1[[#This Row],[Meta Programada Vigencia]])</f>
        <v>#DIV/0!</v>
      </c>
      <c r="Q59" s="6" t="e">
        <f>+Tabla1[[#This Row],[Meta Ejecutada Vigencia4]]/Tabla1[[#This Row],[Meta Programada Cuatrienio3]]/4</f>
        <v>#DIV/0!</v>
      </c>
      <c r="R59" s="6"/>
      <c r="S59" s="6"/>
      <c r="T59" s="6"/>
      <c r="U59" s="6"/>
      <c r="V59" s="6"/>
      <c r="W59" s="6"/>
      <c r="X59" s="6"/>
      <c r="Y59" s="6"/>
      <c r="Z59" s="6"/>
      <c r="AA59" s="6"/>
      <c r="AB59" s="6"/>
      <c r="AC59" s="6"/>
      <c r="AD59" s="6"/>
      <c r="AE59" s="6"/>
      <c r="AF59" s="6"/>
      <c r="AG59" s="6"/>
      <c r="AH59" s="6"/>
      <c r="AI59" s="6"/>
      <c r="AJ59" s="6"/>
      <c r="AK59" s="6"/>
      <c r="AL59" s="6"/>
      <c r="AM59" s="6"/>
      <c r="AN59" s="6">
        <f>SUM(Tabla1[[#This Row],[Recursos propios 2024]:[Otros 2024]])</f>
        <v>0</v>
      </c>
      <c r="AO59" s="6"/>
      <c r="AP59" s="6"/>
      <c r="AQ59" s="6"/>
      <c r="AR59" s="6"/>
      <c r="AS59" s="6"/>
      <c r="AT59" s="6"/>
      <c r="AU59" s="6"/>
      <c r="AV59" s="6"/>
      <c r="AW59" s="6"/>
      <c r="AX59" s="6"/>
      <c r="AY59" s="6"/>
      <c r="AZ59" s="6"/>
      <c r="BA59" s="6"/>
      <c r="BB59" s="6"/>
      <c r="BC59" s="6">
        <f>SUM(Tabla1[[#This Row],[Recursos propios 20242]:[Otros 202415]])</f>
        <v>0</v>
      </c>
      <c r="BD59" s="6" t="e">
        <f>+Tabla1[[#This Row],[Total Comprometido 2024]]/Tabla1[[#This Row],[Total 2024]]</f>
        <v>#DIV/0!</v>
      </c>
      <c r="BE59" s="6"/>
      <c r="BF59" s="6"/>
      <c r="BG59" s="6"/>
      <c r="BH59" s="6"/>
      <c r="BI59" s="6"/>
      <c r="BJ59" s="8"/>
    </row>
    <row r="60" spans="1:62" s="17" customFormat="1" x14ac:dyDescent="0.25">
      <c r="A60" s="8"/>
      <c r="B60" s="8"/>
      <c r="C60" s="8"/>
      <c r="D60" s="8"/>
      <c r="E60" s="6"/>
      <c r="F60" s="8"/>
      <c r="G60" s="8"/>
      <c r="H60" s="8"/>
      <c r="I60" s="8"/>
      <c r="J60" s="8"/>
      <c r="K60" s="8"/>
      <c r="L60" s="8"/>
      <c r="M60" s="8"/>
      <c r="N60" s="8"/>
      <c r="O60" s="24"/>
      <c r="P60" s="8" t="e">
        <f>+(Tabla1[[#This Row],[Meta Ejecutada Vigencia4]]/Tabla1[[#This Row],[Meta Programada Vigencia]])</f>
        <v>#DIV/0!</v>
      </c>
      <c r="Q60" s="8" t="e">
        <f>+Tabla1[[#This Row],[Meta Ejecutada Vigencia4]]/Tabla1[[#This Row],[Meta Programada Cuatrienio3]]/4</f>
        <v>#DIV/0!</v>
      </c>
      <c r="R60" s="8"/>
      <c r="S60" s="8"/>
      <c r="T60" s="8"/>
      <c r="U60" s="8"/>
      <c r="V60" s="8"/>
      <c r="W60" s="8"/>
      <c r="X60" s="8"/>
      <c r="Y60" s="8"/>
      <c r="Z60" s="8"/>
      <c r="AA60" s="8"/>
      <c r="AB60" s="8"/>
      <c r="AC60" s="8"/>
      <c r="AD60" s="8"/>
      <c r="AE60" s="8"/>
      <c r="AF60" s="8"/>
      <c r="AG60" s="8"/>
      <c r="AH60" s="8"/>
      <c r="AI60" s="8"/>
      <c r="AJ60" s="8"/>
      <c r="AK60" s="8"/>
      <c r="AL60" s="8"/>
      <c r="AM60" s="8"/>
      <c r="AN60" s="8">
        <f>SUM(Tabla1[[#This Row],[Recursos propios 2024]:[Otros 2024]])</f>
        <v>0</v>
      </c>
      <c r="AO60" s="8"/>
      <c r="AP60" s="8"/>
      <c r="AQ60" s="8"/>
      <c r="AR60" s="8"/>
      <c r="AS60" s="8"/>
      <c r="AT60" s="8"/>
      <c r="AU60" s="8"/>
      <c r="AV60" s="8"/>
      <c r="AW60" s="8"/>
      <c r="AX60" s="8"/>
      <c r="AY60" s="8"/>
      <c r="AZ60" s="8"/>
      <c r="BA60" s="8"/>
      <c r="BB60" s="8"/>
      <c r="BC60" s="8">
        <f>SUM(Tabla1[[#This Row],[Recursos propios 20242]:[Otros 202415]])</f>
        <v>0</v>
      </c>
      <c r="BD60" s="8" t="e">
        <f>+Tabla1[[#This Row],[Total Comprometido 2024]]/Tabla1[[#This Row],[Total 2024]]</f>
        <v>#DIV/0!</v>
      </c>
      <c r="BE60" s="8"/>
      <c r="BF60" s="8"/>
      <c r="BG60" s="8"/>
      <c r="BH60" s="8"/>
      <c r="BI60" s="8"/>
      <c r="BJ60" s="8"/>
    </row>
    <row r="61" spans="1:62" s="17" customFormat="1" x14ac:dyDescent="0.25">
      <c r="A61" s="8"/>
      <c r="B61" s="6"/>
      <c r="C61" s="6"/>
      <c r="D61" s="6"/>
      <c r="E61" s="6"/>
      <c r="F61" s="6"/>
      <c r="G61" s="6"/>
      <c r="H61" s="6"/>
      <c r="I61" s="6"/>
      <c r="J61" s="6"/>
      <c r="K61" s="6"/>
      <c r="L61" s="6"/>
      <c r="M61" s="6"/>
      <c r="N61" s="6"/>
      <c r="O61" s="25"/>
      <c r="P61" s="6" t="e">
        <f>+(Tabla1[[#This Row],[Meta Ejecutada Vigencia4]]/Tabla1[[#This Row],[Meta Programada Vigencia]])</f>
        <v>#DIV/0!</v>
      </c>
      <c r="Q61" s="6" t="e">
        <f>+Tabla1[[#This Row],[Meta Ejecutada Vigencia4]]/Tabla1[[#This Row],[Meta Programada Cuatrienio3]]/4</f>
        <v>#DIV/0!</v>
      </c>
      <c r="R61" s="6"/>
      <c r="S61" s="6"/>
      <c r="T61" s="6"/>
      <c r="U61" s="6"/>
      <c r="V61" s="6"/>
      <c r="W61" s="6"/>
      <c r="X61" s="6"/>
      <c r="Y61" s="6"/>
      <c r="Z61" s="6"/>
      <c r="AA61" s="6"/>
      <c r="AB61" s="6"/>
      <c r="AC61" s="6"/>
      <c r="AD61" s="6"/>
      <c r="AE61" s="6"/>
      <c r="AF61" s="6"/>
      <c r="AG61" s="6"/>
      <c r="AH61" s="6"/>
      <c r="AI61" s="6"/>
      <c r="AJ61" s="6"/>
      <c r="AK61" s="6"/>
      <c r="AL61" s="6"/>
      <c r="AM61" s="6"/>
      <c r="AN61" s="6">
        <f>SUM(Tabla1[[#This Row],[Recursos propios 2024]:[Otros 2024]])</f>
        <v>0</v>
      </c>
      <c r="AO61" s="6"/>
      <c r="AP61" s="6"/>
      <c r="AQ61" s="6"/>
      <c r="AR61" s="6"/>
      <c r="AS61" s="6"/>
      <c r="AT61" s="6"/>
      <c r="AU61" s="6"/>
      <c r="AV61" s="6"/>
      <c r="AW61" s="6"/>
      <c r="AX61" s="6"/>
      <c r="AY61" s="6"/>
      <c r="AZ61" s="6"/>
      <c r="BA61" s="6"/>
      <c r="BB61" s="6"/>
      <c r="BC61" s="6">
        <f>SUM(Tabla1[[#This Row],[Recursos propios 20242]:[Otros 202415]])</f>
        <v>0</v>
      </c>
      <c r="BD61" s="6" t="e">
        <f>+Tabla1[[#This Row],[Total Comprometido 2024]]/Tabla1[[#This Row],[Total 2024]]</f>
        <v>#DIV/0!</v>
      </c>
      <c r="BE61" s="6"/>
      <c r="BF61" s="6"/>
      <c r="BG61" s="6"/>
      <c r="BH61" s="6"/>
      <c r="BI61" s="6"/>
      <c r="BJ61" s="8"/>
    </row>
    <row r="62" spans="1:62" s="47" customFormat="1" x14ac:dyDescent="0.25">
      <c r="A62" s="7"/>
      <c r="B62" s="7"/>
      <c r="C62" s="7"/>
      <c r="D62" s="7"/>
      <c r="E62" s="7"/>
      <c r="F62" s="7"/>
      <c r="G62" s="7"/>
      <c r="H62" s="7"/>
      <c r="I62" s="7"/>
      <c r="J62" s="7"/>
      <c r="K62" s="7"/>
      <c r="L62" s="7"/>
      <c r="M62" s="7"/>
      <c r="N62" s="7"/>
      <c r="O62" s="65"/>
      <c r="P62" s="43" t="e">
        <f>+(Tabla1[[#This Row],[Meta Ejecutada Vigencia4]]/Tabla1[[#This Row],[Meta Programada Vigencia]])</f>
        <v>#DIV/0!</v>
      </c>
      <c r="Q62" s="7" t="e">
        <f>+Tabla1[[#This Row],[Meta Ejecutada Vigencia4]]/Tabla1[[#This Row],[Meta Programada Cuatrienio3]]/4</f>
        <v>#DIV/0!</v>
      </c>
      <c r="R62" s="7"/>
      <c r="S62" s="7"/>
      <c r="T62" s="44"/>
      <c r="U62" s="44"/>
      <c r="V62" s="7"/>
      <c r="W62" s="7"/>
      <c r="X62" s="7"/>
      <c r="Y62" s="7"/>
      <c r="Z62" s="44"/>
      <c r="AA62" s="44"/>
      <c r="AB62" s="44"/>
      <c r="AC62" s="44"/>
      <c r="AD62" s="44"/>
      <c r="AE62" s="44"/>
      <c r="AF62" s="44"/>
      <c r="AG62" s="44"/>
      <c r="AH62" s="44"/>
      <c r="AI62" s="44"/>
      <c r="AJ62" s="44"/>
      <c r="AK62" s="44"/>
      <c r="AL62" s="44"/>
      <c r="AM62" s="44"/>
      <c r="AN62" s="44">
        <f>SUM(Tabla1[[#This Row],[Recursos propios 2024]:[Otros 2024]])</f>
        <v>0</v>
      </c>
      <c r="AO62" s="45"/>
      <c r="AP62" s="44"/>
      <c r="AQ62" s="44"/>
      <c r="AR62" s="44"/>
      <c r="AS62" s="44"/>
      <c r="AT62" s="44"/>
      <c r="AU62" s="44"/>
      <c r="AV62" s="44"/>
      <c r="AW62" s="44"/>
      <c r="AX62" s="44"/>
      <c r="AY62" s="44"/>
      <c r="AZ62" s="44"/>
      <c r="BA62" s="44"/>
      <c r="BB62" s="44"/>
      <c r="BC62" s="44">
        <f>SUM(Tabla1[[#This Row],[Recursos propios 20242]:[Otros 202415]])</f>
        <v>0</v>
      </c>
      <c r="BD62" s="46" t="e">
        <f>+Tabla1[[#This Row],[Total Comprometido 2024]]/Tabla1[[#This Row],[Total 2024]]</f>
        <v>#DIV/0!</v>
      </c>
      <c r="BE62" s="46"/>
      <c r="BF62" s="46"/>
      <c r="BG62" s="44"/>
      <c r="BH62" s="7"/>
      <c r="BI62" s="7"/>
      <c r="BJ62" s="7"/>
    </row>
    <row r="63" spans="1:62" s="17" customFormat="1" x14ac:dyDescent="0.25">
      <c r="A63" s="8"/>
      <c r="B63" s="8"/>
      <c r="C63" s="6"/>
      <c r="D63" s="8"/>
      <c r="E63" s="6"/>
      <c r="F63" s="8"/>
      <c r="G63" s="6"/>
      <c r="H63" s="8"/>
      <c r="I63" s="6"/>
      <c r="J63" s="18"/>
      <c r="K63" s="8"/>
      <c r="L63" s="8"/>
      <c r="M63" s="8"/>
      <c r="N63" s="8"/>
      <c r="O63" s="24"/>
      <c r="P63" s="8" t="e">
        <f>+(Tabla1[[#This Row],[Meta Ejecutada Vigencia4]]/Tabla1[[#This Row],[Meta Programada Vigencia]])</f>
        <v>#DIV/0!</v>
      </c>
      <c r="Q63" s="8" t="e">
        <f>+Tabla1[[#This Row],[Meta Ejecutada Vigencia4]]/Tabla1[[#This Row],[Meta Programada Cuatrienio3]]/4</f>
        <v>#DIV/0!</v>
      </c>
      <c r="R63" s="8"/>
      <c r="S63" s="8"/>
      <c r="T63" s="8"/>
      <c r="U63" s="8"/>
      <c r="V63" s="8"/>
      <c r="W63" s="8"/>
      <c r="X63" s="8"/>
      <c r="Y63" s="7"/>
      <c r="Z63" s="48"/>
      <c r="AA63" s="45"/>
      <c r="AB63" s="45"/>
      <c r="AC63" s="45"/>
      <c r="AD63" s="45"/>
      <c r="AE63" s="45"/>
      <c r="AF63" s="45"/>
      <c r="AG63" s="45"/>
      <c r="AH63" s="45"/>
      <c r="AI63" s="45"/>
      <c r="AJ63" s="45"/>
      <c r="AK63" s="45"/>
      <c r="AL63" s="45"/>
      <c r="AM63" s="45"/>
      <c r="AN63" s="45">
        <f>SUM(Tabla1[[#This Row],[Recursos propios 2024]:[Otros 2024]])</f>
        <v>0</v>
      </c>
      <c r="AO63" s="45"/>
      <c r="AP63" s="45"/>
      <c r="AQ63" s="45"/>
      <c r="AR63" s="45"/>
      <c r="AS63" s="45"/>
      <c r="AT63" s="45"/>
      <c r="AU63" s="45"/>
      <c r="AV63" s="45"/>
      <c r="AW63" s="45"/>
      <c r="AX63" s="45"/>
      <c r="AY63" s="45"/>
      <c r="AZ63" s="45"/>
      <c r="BA63" s="45"/>
      <c r="BB63" s="45"/>
      <c r="BC63" s="45">
        <f>SUM(Tabla1[[#This Row],[Recursos propios 20242]:[Otros 202415]])</f>
        <v>0</v>
      </c>
      <c r="BD63" s="45" t="e">
        <f>+Tabla1[[#This Row],[Total Comprometido 2024]]/Tabla1[[#This Row],[Total 2024]]</f>
        <v>#DIV/0!</v>
      </c>
      <c r="BE63" s="45"/>
      <c r="BF63" s="45"/>
      <c r="BG63" s="45"/>
      <c r="BH63" s="6"/>
      <c r="BI63" s="6"/>
      <c r="BJ63" s="8"/>
    </row>
    <row r="64" spans="1:62" s="17" customFormat="1" x14ac:dyDescent="0.25">
      <c r="A64" s="8"/>
      <c r="B64" s="8"/>
      <c r="C64" s="7"/>
      <c r="D64" s="8"/>
      <c r="E64" s="6"/>
      <c r="F64" s="8"/>
      <c r="G64" s="6"/>
      <c r="H64" s="8"/>
      <c r="I64" s="6"/>
      <c r="J64" s="8"/>
      <c r="K64" s="8"/>
      <c r="L64" s="8"/>
      <c r="M64" s="7"/>
      <c r="N64" s="7"/>
      <c r="O64" s="65"/>
      <c r="P64" s="49" t="e">
        <f>+(Tabla1[[#This Row],[Meta Ejecutada Vigencia4]]/Tabla1[[#This Row],[Meta Programada Vigencia]])</f>
        <v>#DIV/0!</v>
      </c>
      <c r="Q64" s="49" t="e">
        <f>+Tabla1[[#This Row],[Meta Ejecutada Vigencia4]]/Tabla1[[#This Row],[Meta Programada Cuatrienio3]]/4</f>
        <v>#DIV/0!</v>
      </c>
      <c r="R64" s="8"/>
      <c r="S64" s="8"/>
      <c r="T64" s="8"/>
      <c r="U64" s="8"/>
      <c r="V64" s="8"/>
      <c r="W64" s="8"/>
      <c r="X64" s="8"/>
      <c r="Y64" s="7"/>
      <c r="Z64" s="45"/>
      <c r="AA64" s="45"/>
      <c r="AB64" s="45"/>
      <c r="AC64" s="45"/>
      <c r="AD64" s="45"/>
      <c r="AE64" s="45"/>
      <c r="AF64" s="45"/>
      <c r="AG64" s="45"/>
      <c r="AH64" s="45"/>
      <c r="AI64" s="45"/>
      <c r="AJ64" s="45"/>
      <c r="AK64" s="45"/>
      <c r="AL64" s="45"/>
      <c r="AM64" s="45"/>
      <c r="AN64" s="45">
        <f>SUM(Tabla1[[#This Row],[Recursos propios 2024]:[Otros 2024]])</f>
        <v>0</v>
      </c>
      <c r="AO64" s="45"/>
      <c r="AP64" s="45"/>
      <c r="AQ64" s="45"/>
      <c r="AR64" s="45"/>
      <c r="AS64" s="45"/>
      <c r="AT64" s="45"/>
      <c r="AU64" s="45"/>
      <c r="AV64" s="45"/>
      <c r="AW64" s="45"/>
      <c r="AX64" s="45"/>
      <c r="AY64" s="45"/>
      <c r="AZ64" s="45"/>
      <c r="BA64" s="45"/>
      <c r="BB64" s="45"/>
      <c r="BC64" s="45">
        <f>SUM(Tabla1[[#This Row],[Recursos propios 20242]:[Otros 202415]])</f>
        <v>0</v>
      </c>
      <c r="BD64" s="46" t="e">
        <f>+Tabla1[[#This Row],[Total Comprometido 2024]]/Tabla1[[#This Row],[Total 2024]]</f>
        <v>#DIV/0!</v>
      </c>
      <c r="BE64" s="46"/>
      <c r="BF64" s="46"/>
      <c r="BG64" s="45"/>
      <c r="BH64" s="6"/>
      <c r="BI64" s="6"/>
      <c r="BJ64" s="8"/>
    </row>
    <row r="65" spans="1:62" s="17" customFormat="1" x14ac:dyDescent="0.25">
      <c r="A65" s="8"/>
      <c r="B65" s="8"/>
      <c r="C65" s="7"/>
      <c r="D65" s="8"/>
      <c r="E65" s="6"/>
      <c r="F65" s="8"/>
      <c r="G65" s="6"/>
      <c r="H65" s="8"/>
      <c r="I65" s="6"/>
      <c r="J65" s="18"/>
      <c r="K65" s="8"/>
      <c r="L65" s="8"/>
      <c r="M65" s="7"/>
      <c r="N65" s="7"/>
      <c r="O65" s="65"/>
      <c r="P65" s="49" t="e">
        <f>+(Tabla1[[#This Row],[Meta Ejecutada Vigencia4]]/Tabla1[[#This Row],[Meta Programada Vigencia]])</f>
        <v>#DIV/0!</v>
      </c>
      <c r="Q65" s="49" t="e">
        <f>+Tabla1[[#This Row],[Meta Ejecutada Vigencia4]]/Tabla1[[#This Row],[Meta Programada Cuatrienio3]]/4</f>
        <v>#DIV/0!</v>
      </c>
      <c r="R65" s="8"/>
      <c r="S65" s="8"/>
      <c r="T65" s="8"/>
      <c r="U65" s="8"/>
      <c r="V65" s="8"/>
      <c r="W65" s="8"/>
      <c r="X65" s="8"/>
      <c r="Y65" s="7"/>
      <c r="Z65" s="45"/>
      <c r="AA65" s="45"/>
      <c r="AB65" s="45"/>
      <c r="AC65" s="45"/>
      <c r="AD65" s="45"/>
      <c r="AE65" s="45"/>
      <c r="AF65" s="45"/>
      <c r="AG65" s="45"/>
      <c r="AH65" s="45"/>
      <c r="AI65" s="45"/>
      <c r="AJ65" s="45"/>
      <c r="AK65" s="45"/>
      <c r="AL65" s="45"/>
      <c r="AM65" s="45"/>
      <c r="AN65" s="45">
        <f>SUM(Tabla1[[#This Row],[Recursos propios 2024]:[Otros 2024]])</f>
        <v>0</v>
      </c>
      <c r="AO65" s="45"/>
      <c r="AP65" s="45"/>
      <c r="AQ65" s="45"/>
      <c r="AR65" s="45"/>
      <c r="AS65" s="45"/>
      <c r="AT65" s="45"/>
      <c r="AU65" s="45"/>
      <c r="AV65" s="45"/>
      <c r="AW65" s="45"/>
      <c r="AX65" s="45"/>
      <c r="AY65" s="45"/>
      <c r="AZ65" s="45"/>
      <c r="BA65" s="45"/>
      <c r="BB65" s="45"/>
      <c r="BC65" s="45">
        <f>SUM(Tabla1[[#This Row],[Recursos propios 20242]:[Otros 202415]])</f>
        <v>0</v>
      </c>
      <c r="BD65" s="45" t="e">
        <f>+Tabla1[[#This Row],[Total Comprometido 2024]]/Tabla1[[#This Row],[Total 2024]]</f>
        <v>#DIV/0!</v>
      </c>
      <c r="BE65" s="45"/>
      <c r="BF65" s="45"/>
      <c r="BG65" s="45"/>
      <c r="BH65" s="6"/>
      <c r="BI65" s="6"/>
      <c r="BJ65" s="8"/>
    </row>
    <row r="66" spans="1:62" s="17" customFormat="1" x14ac:dyDescent="0.25">
      <c r="A66" s="8"/>
      <c r="B66" s="6"/>
      <c r="C66" s="7"/>
      <c r="D66" s="6"/>
      <c r="E66" s="6"/>
      <c r="F66" s="6"/>
      <c r="G66" s="6"/>
      <c r="H66" s="6"/>
      <c r="I66" s="6"/>
      <c r="J66" s="6"/>
      <c r="K66" s="6"/>
      <c r="L66" s="6"/>
      <c r="M66" s="6"/>
      <c r="N66" s="6"/>
      <c r="O66" s="25"/>
      <c r="P66" s="6" t="e">
        <f>+(Tabla1[[#This Row],[Meta Ejecutada Vigencia4]]/Tabla1[[#This Row],[Meta Programada Vigencia]])</f>
        <v>#DIV/0!</v>
      </c>
      <c r="Q66" s="6" t="e">
        <f>+Tabla1[[#This Row],[Meta Ejecutada Vigencia4]]/Tabla1[[#This Row],[Meta Programada Cuatrienio3]]/4</f>
        <v>#DIV/0!</v>
      </c>
      <c r="R66" s="6"/>
      <c r="S66" s="6"/>
      <c r="T66" s="6"/>
      <c r="U66" s="6"/>
      <c r="V66" s="6"/>
      <c r="W66" s="6"/>
      <c r="X66" s="6"/>
      <c r="Y66" s="7"/>
      <c r="Z66" s="50"/>
      <c r="AA66" s="50"/>
      <c r="AB66" s="50"/>
      <c r="AC66" s="50"/>
      <c r="AD66" s="50"/>
      <c r="AE66" s="50"/>
      <c r="AF66" s="50"/>
      <c r="AG66" s="50"/>
      <c r="AH66" s="50"/>
      <c r="AI66" s="50"/>
      <c r="AJ66" s="50"/>
      <c r="AK66" s="50"/>
      <c r="AL66" s="50"/>
      <c r="AM66" s="50"/>
      <c r="AN66" s="50">
        <f>SUM(Tabla1[[#This Row],[Recursos propios 2024]:[Otros 2024]])</f>
        <v>0</v>
      </c>
      <c r="AO66" s="50"/>
      <c r="AP66" s="50"/>
      <c r="AQ66" s="50"/>
      <c r="AR66" s="50"/>
      <c r="AS66" s="50"/>
      <c r="AT66" s="50"/>
      <c r="AU66" s="50"/>
      <c r="AV66" s="50"/>
      <c r="AW66" s="50"/>
      <c r="AX66" s="50"/>
      <c r="AY66" s="50"/>
      <c r="AZ66" s="50"/>
      <c r="BA66" s="50"/>
      <c r="BB66" s="50"/>
      <c r="BC66" s="50">
        <f>SUM(Tabla1[[#This Row],[Recursos propios 20242]:[Otros 202415]])</f>
        <v>0</v>
      </c>
      <c r="BD66" s="46" t="e">
        <f>+Tabla1[[#This Row],[Total Comprometido 2024]]/Tabla1[[#This Row],[Total 2024]]</f>
        <v>#DIV/0!</v>
      </c>
      <c r="BE66" s="46"/>
      <c r="BF66" s="46"/>
      <c r="BG66" s="50"/>
      <c r="BH66" s="6"/>
      <c r="BI66" s="6"/>
      <c r="BJ66" s="8"/>
    </row>
    <row r="67" spans="1:62" s="17" customFormat="1" x14ac:dyDescent="0.25">
      <c r="A67" s="8"/>
      <c r="B67" s="8"/>
      <c r="C67" s="7"/>
      <c r="D67" s="8"/>
      <c r="E67" s="6"/>
      <c r="F67" s="8"/>
      <c r="G67" s="6"/>
      <c r="H67" s="8"/>
      <c r="I67" s="6"/>
      <c r="J67" s="18"/>
      <c r="K67" s="8"/>
      <c r="L67" s="8"/>
      <c r="M67" s="8"/>
      <c r="N67" s="8"/>
      <c r="O67" s="24"/>
      <c r="P67" s="8" t="e">
        <f>+(Tabla1[[#This Row],[Meta Ejecutada Vigencia4]]/Tabla1[[#This Row],[Meta Programada Vigencia]])</f>
        <v>#DIV/0!</v>
      </c>
      <c r="Q67" s="8" t="e">
        <f>+Tabla1[[#This Row],[Meta Ejecutada Vigencia4]]/Tabla1[[#This Row],[Meta Programada Cuatrienio3]]/4</f>
        <v>#DIV/0!</v>
      </c>
      <c r="R67" s="8"/>
      <c r="S67" s="8"/>
      <c r="T67" s="8"/>
      <c r="U67" s="8"/>
      <c r="V67" s="8"/>
      <c r="W67" s="8"/>
      <c r="X67" s="8"/>
      <c r="Y67" s="8"/>
      <c r="Z67" s="48"/>
      <c r="AA67" s="45"/>
      <c r="AB67" s="45"/>
      <c r="AC67" s="45"/>
      <c r="AD67" s="45"/>
      <c r="AE67" s="45"/>
      <c r="AF67" s="45"/>
      <c r="AG67" s="45"/>
      <c r="AH67" s="45"/>
      <c r="AI67" s="45"/>
      <c r="AJ67" s="45"/>
      <c r="AK67" s="45"/>
      <c r="AL67" s="45"/>
      <c r="AM67" s="45"/>
      <c r="AN67" s="45">
        <f>SUM(Tabla1[[#This Row],[Recursos propios 2024]:[Otros 2024]])</f>
        <v>0</v>
      </c>
      <c r="AO67" s="45"/>
      <c r="AP67" s="45"/>
      <c r="AQ67" s="45"/>
      <c r="AR67" s="45"/>
      <c r="AS67" s="45"/>
      <c r="AT67" s="45"/>
      <c r="AU67" s="45"/>
      <c r="AV67" s="45"/>
      <c r="AW67" s="45"/>
      <c r="AX67" s="45"/>
      <c r="AY67" s="45"/>
      <c r="AZ67" s="45"/>
      <c r="BA67" s="45"/>
      <c r="BB67" s="45"/>
      <c r="BC67" s="45">
        <f>SUM(Tabla1[[#This Row],[Recursos propios 20242]:[Otros 202415]])</f>
        <v>0</v>
      </c>
      <c r="BD67" s="45" t="e">
        <f>+Tabla1[[#This Row],[Total Comprometido 2024]]/Tabla1[[#This Row],[Total 2024]]</f>
        <v>#DIV/0!</v>
      </c>
      <c r="BE67" s="45"/>
      <c r="BF67" s="45"/>
      <c r="BG67" s="45"/>
      <c r="BH67" s="6"/>
      <c r="BI67" s="6"/>
      <c r="BJ67" s="8"/>
    </row>
    <row r="68" spans="1:62" s="17" customFormat="1" x14ac:dyDescent="0.25">
      <c r="A68" s="8"/>
      <c r="B68" s="6"/>
      <c r="C68" s="7"/>
      <c r="D68" s="6"/>
      <c r="E68" s="6"/>
      <c r="F68" s="6"/>
      <c r="G68" s="6"/>
      <c r="H68" s="6"/>
      <c r="I68" s="6"/>
      <c r="J68" s="6"/>
      <c r="K68" s="6"/>
      <c r="L68" s="6"/>
      <c r="M68" s="6"/>
      <c r="N68" s="6"/>
      <c r="O68" s="25"/>
      <c r="P68" s="6" t="e">
        <f>+(Tabla1[[#This Row],[Meta Ejecutada Vigencia4]]/Tabla1[[#This Row],[Meta Programada Vigencia]])</f>
        <v>#DIV/0!</v>
      </c>
      <c r="Q68" s="6" t="e">
        <f>+Tabla1[[#This Row],[Meta Ejecutada Vigencia4]]/Tabla1[[#This Row],[Meta Programada Cuatrienio3]]/4</f>
        <v>#DIV/0!</v>
      </c>
      <c r="R68" s="6"/>
      <c r="S68" s="6"/>
      <c r="T68" s="6"/>
      <c r="U68" s="6"/>
      <c r="V68" s="6"/>
      <c r="W68" s="6"/>
      <c r="X68" s="6"/>
      <c r="Y68" s="6"/>
      <c r="Z68" s="50"/>
      <c r="AA68" s="50"/>
      <c r="AB68" s="50"/>
      <c r="AC68" s="50"/>
      <c r="AD68" s="50"/>
      <c r="AE68" s="50"/>
      <c r="AF68" s="50"/>
      <c r="AG68" s="50"/>
      <c r="AH68" s="50"/>
      <c r="AI68" s="50"/>
      <c r="AJ68" s="50"/>
      <c r="AK68" s="50"/>
      <c r="AL68" s="50"/>
      <c r="AM68" s="50"/>
      <c r="AN68" s="50">
        <f>SUM(Tabla1[[#This Row],[Recursos propios 2024]:[Otros 2024]])</f>
        <v>0</v>
      </c>
      <c r="AO68" s="50"/>
      <c r="AP68" s="50"/>
      <c r="AQ68" s="50"/>
      <c r="AR68" s="50"/>
      <c r="AS68" s="50"/>
      <c r="AT68" s="50"/>
      <c r="AU68" s="50"/>
      <c r="AV68" s="50"/>
      <c r="AW68" s="50"/>
      <c r="AX68" s="50"/>
      <c r="AY68" s="50"/>
      <c r="AZ68" s="50"/>
      <c r="BA68" s="50"/>
      <c r="BB68" s="50"/>
      <c r="BC68" s="50">
        <f>SUM(Tabla1[[#This Row],[Recursos propios 20242]:[Otros 202415]])</f>
        <v>0</v>
      </c>
      <c r="BD68" s="50" t="e">
        <f>+Tabla1[[#This Row],[Total Comprometido 2024]]/Tabla1[[#This Row],[Total 2024]]</f>
        <v>#DIV/0!</v>
      </c>
      <c r="BE68" s="50"/>
      <c r="BF68" s="50"/>
      <c r="BG68" s="50"/>
      <c r="BH68" s="6"/>
      <c r="BI68" s="6"/>
      <c r="BJ68" s="8"/>
    </row>
    <row r="69" spans="1:62" s="17" customFormat="1" x14ac:dyDescent="0.25">
      <c r="A69" s="8"/>
      <c r="B69" s="8"/>
      <c r="C69" s="7"/>
      <c r="D69" s="8"/>
      <c r="E69" s="6"/>
      <c r="F69" s="8"/>
      <c r="G69" s="6"/>
      <c r="H69" s="8"/>
      <c r="I69" s="6"/>
      <c r="J69" s="18"/>
      <c r="K69" s="8"/>
      <c r="L69" s="8"/>
      <c r="M69" s="8"/>
      <c r="N69" s="8"/>
      <c r="O69" s="24"/>
      <c r="P69" s="8" t="e">
        <f>+(Tabla1[[#This Row],[Meta Ejecutada Vigencia4]]/Tabla1[[#This Row],[Meta Programada Vigencia]])</f>
        <v>#DIV/0!</v>
      </c>
      <c r="Q69" s="8" t="e">
        <f>+Tabla1[[#This Row],[Meta Ejecutada Vigencia4]]/Tabla1[[#This Row],[Meta Programada Cuatrienio3]]/4</f>
        <v>#DIV/0!</v>
      </c>
      <c r="R69" s="8"/>
      <c r="S69" s="8"/>
      <c r="T69" s="8"/>
      <c r="U69" s="8"/>
      <c r="V69" s="8"/>
      <c r="W69" s="8"/>
      <c r="X69" s="8"/>
      <c r="Y69" s="8"/>
      <c r="Z69" s="48"/>
      <c r="AA69" s="45"/>
      <c r="AB69" s="45"/>
      <c r="AC69" s="45"/>
      <c r="AD69" s="45"/>
      <c r="AE69" s="45"/>
      <c r="AF69" s="45"/>
      <c r="AG69" s="45"/>
      <c r="AH69" s="45"/>
      <c r="AI69" s="45"/>
      <c r="AJ69" s="45"/>
      <c r="AK69" s="45"/>
      <c r="AL69" s="45"/>
      <c r="AM69" s="45"/>
      <c r="AN69" s="45">
        <f>SUM(Tabla1[[#This Row],[Recursos propios 2024]:[Otros 2024]])</f>
        <v>0</v>
      </c>
      <c r="AO69" s="45"/>
      <c r="AP69" s="45"/>
      <c r="AQ69" s="45"/>
      <c r="AR69" s="45"/>
      <c r="AS69" s="45"/>
      <c r="AT69" s="45"/>
      <c r="AU69" s="45"/>
      <c r="AV69" s="45"/>
      <c r="AW69" s="45"/>
      <c r="AX69" s="45"/>
      <c r="AY69" s="45"/>
      <c r="AZ69" s="45"/>
      <c r="BA69" s="45"/>
      <c r="BB69" s="45"/>
      <c r="BC69" s="45">
        <f>SUM(Tabla1[[#This Row],[Recursos propios 20242]:[Otros 202415]])</f>
        <v>0</v>
      </c>
      <c r="BD69" s="45" t="e">
        <f>+Tabla1[[#This Row],[Total Comprometido 2024]]/Tabla1[[#This Row],[Total 2024]]</f>
        <v>#DIV/0!</v>
      </c>
      <c r="BE69" s="45"/>
      <c r="BF69" s="45"/>
      <c r="BG69" s="45"/>
      <c r="BH69" s="6"/>
      <c r="BI69" s="6"/>
      <c r="BJ69" s="8"/>
    </row>
    <row r="70" spans="1:62" s="17" customFormat="1" x14ac:dyDescent="0.25">
      <c r="A70" s="8"/>
      <c r="B70" s="6"/>
      <c r="C70" s="7"/>
      <c r="D70" s="6"/>
      <c r="E70" s="6"/>
      <c r="F70" s="6"/>
      <c r="G70" s="6"/>
      <c r="H70" s="6"/>
      <c r="I70" s="6"/>
      <c r="J70" s="6"/>
      <c r="K70" s="6"/>
      <c r="L70" s="6"/>
      <c r="M70" s="6"/>
      <c r="N70" s="6"/>
      <c r="O70" s="25"/>
      <c r="P70" s="6" t="e">
        <f>+(Tabla1[[#This Row],[Meta Ejecutada Vigencia4]]/Tabla1[[#This Row],[Meta Programada Vigencia]])</f>
        <v>#DIV/0!</v>
      </c>
      <c r="Q70" s="6" t="e">
        <f>+Tabla1[[#This Row],[Meta Ejecutada Vigencia4]]/Tabla1[[#This Row],[Meta Programada Cuatrienio3]]/4</f>
        <v>#DIV/0!</v>
      </c>
      <c r="R70" s="6"/>
      <c r="S70" s="6"/>
      <c r="T70" s="6"/>
      <c r="U70" s="6"/>
      <c r="V70" s="6"/>
      <c r="W70" s="6"/>
      <c r="X70" s="6"/>
      <c r="Y70" s="6"/>
      <c r="Z70" s="50"/>
      <c r="AA70" s="50"/>
      <c r="AB70" s="50"/>
      <c r="AC70" s="50"/>
      <c r="AD70" s="50"/>
      <c r="AE70" s="50"/>
      <c r="AF70" s="50"/>
      <c r="AG70" s="50"/>
      <c r="AH70" s="50"/>
      <c r="AI70" s="50"/>
      <c r="AJ70" s="50"/>
      <c r="AK70" s="50"/>
      <c r="AL70" s="50"/>
      <c r="AM70" s="50"/>
      <c r="AN70" s="50">
        <f>SUM(Tabla1[[#This Row],[Recursos propios 2024]:[Otros 2024]])</f>
        <v>0</v>
      </c>
      <c r="AO70" s="50"/>
      <c r="AP70" s="50"/>
      <c r="AQ70" s="50"/>
      <c r="AR70" s="50"/>
      <c r="AS70" s="50"/>
      <c r="AT70" s="50"/>
      <c r="AU70" s="50"/>
      <c r="AV70" s="50"/>
      <c r="AW70" s="50"/>
      <c r="AX70" s="50"/>
      <c r="AY70" s="50"/>
      <c r="AZ70" s="50"/>
      <c r="BA70" s="50"/>
      <c r="BB70" s="50"/>
      <c r="BC70" s="50">
        <f>SUM(Tabla1[[#This Row],[Recursos propios 20242]:[Otros 202415]])</f>
        <v>0</v>
      </c>
      <c r="BD70" s="50" t="e">
        <f>+Tabla1[[#This Row],[Total Comprometido 2024]]/Tabla1[[#This Row],[Total 2024]]</f>
        <v>#DIV/0!</v>
      </c>
      <c r="BE70" s="50"/>
      <c r="BF70" s="50"/>
      <c r="BG70" s="50"/>
      <c r="BH70" s="6"/>
      <c r="BI70" s="6"/>
      <c r="BJ70" s="8"/>
    </row>
    <row r="71" spans="1:62" s="17" customFormat="1" x14ac:dyDescent="0.25">
      <c r="A71" s="8"/>
      <c r="B71" s="8"/>
      <c r="C71" s="7"/>
      <c r="D71" s="8"/>
      <c r="E71" s="6"/>
      <c r="F71" s="8"/>
      <c r="G71" s="6"/>
      <c r="H71" s="8"/>
      <c r="I71" s="6"/>
      <c r="J71" s="18"/>
      <c r="K71" s="8"/>
      <c r="L71" s="8"/>
      <c r="M71" s="8"/>
      <c r="N71" s="8"/>
      <c r="O71" s="24"/>
      <c r="P71" s="8" t="e">
        <f>+(Tabla1[[#This Row],[Meta Ejecutada Vigencia4]]/Tabla1[[#This Row],[Meta Programada Vigencia]])</f>
        <v>#DIV/0!</v>
      </c>
      <c r="Q71" s="8" t="e">
        <f>+Tabla1[[#This Row],[Meta Ejecutada Vigencia4]]/Tabla1[[#This Row],[Meta Programada Cuatrienio3]]/4</f>
        <v>#DIV/0!</v>
      </c>
      <c r="R71" s="8"/>
      <c r="S71" s="8"/>
      <c r="T71" s="8"/>
      <c r="U71" s="8"/>
      <c r="V71" s="8"/>
      <c r="W71" s="8"/>
      <c r="X71" s="8"/>
      <c r="Y71" s="8"/>
      <c r="Z71" s="48"/>
      <c r="AA71" s="45"/>
      <c r="AB71" s="45"/>
      <c r="AC71" s="45"/>
      <c r="AD71" s="45"/>
      <c r="AE71" s="45"/>
      <c r="AF71" s="45"/>
      <c r="AG71" s="45"/>
      <c r="AH71" s="45"/>
      <c r="AI71" s="45"/>
      <c r="AJ71" s="45"/>
      <c r="AK71" s="45"/>
      <c r="AL71" s="45"/>
      <c r="AM71" s="45"/>
      <c r="AN71" s="45">
        <f>SUM(Tabla1[[#This Row],[Recursos propios 2024]:[Otros 2024]])</f>
        <v>0</v>
      </c>
      <c r="AO71" s="45"/>
      <c r="AP71" s="45"/>
      <c r="AQ71" s="45"/>
      <c r="AR71" s="45"/>
      <c r="AS71" s="45"/>
      <c r="AT71" s="45"/>
      <c r="AU71" s="45"/>
      <c r="AV71" s="45"/>
      <c r="AW71" s="45"/>
      <c r="AX71" s="45"/>
      <c r="AY71" s="45"/>
      <c r="AZ71" s="45"/>
      <c r="BA71" s="45"/>
      <c r="BB71" s="45"/>
      <c r="BC71" s="45">
        <f>SUM(Tabla1[[#This Row],[Recursos propios 20242]:[Otros 202415]])</f>
        <v>0</v>
      </c>
      <c r="BD71" s="45" t="e">
        <f>+Tabla1[[#This Row],[Total Comprometido 2024]]/Tabla1[[#This Row],[Total 2024]]</f>
        <v>#DIV/0!</v>
      </c>
      <c r="BE71" s="45"/>
      <c r="BF71" s="45"/>
      <c r="BG71" s="45"/>
      <c r="BH71" s="6"/>
      <c r="BI71" s="6"/>
      <c r="BJ71" s="8"/>
    </row>
    <row r="72" spans="1:62" s="17" customFormat="1" x14ac:dyDescent="0.25">
      <c r="A72" s="8"/>
      <c r="B72" s="6"/>
      <c r="C72" s="7"/>
      <c r="D72" s="6"/>
      <c r="E72" s="6"/>
      <c r="F72" s="6"/>
      <c r="G72" s="6"/>
      <c r="H72" s="6"/>
      <c r="I72" s="6"/>
      <c r="J72" s="6"/>
      <c r="K72" s="6"/>
      <c r="L72" s="6"/>
      <c r="M72" s="6"/>
      <c r="N72" s="6"/>
      <c r="O72" s="25"/>
      <c r="P72" s="6" t="e">
        <f>+(Tabla1[[#This Row],[Meta Ejecutada Vigencia4]]/Tabla1[[#This Row],[Meta Programada Vigencia]])</f>
        <v>#DIV/0!</v>
      </c>
      <c r="Q72" s="6" t="e">
        <f>+Tabla1[[#This Row],[Meta Ejecutada Vigencia4]]/Tabla1[[#This Row],[Meta Programada Cuatrienio3]]/4</f>
        <v>#DIV/0!</v>
      </c>
      <c r="R72" s="6"/>
      <c r="S72" s="6"/>
      <c r="T72" s="6"/>
      <c r="U72" s="6"/>
      <c r="V72" s="6"/>
      <c r="W72" s="6"/>
      <c r="X72" s="6"/>
      <c r="Y72" s="6"/>
      <c r="Z72" s="50"/>
      <c r="AA72" s="50"/>
      <c r="AB72" s="50"/>
      <c r="AC72" s="50"/>
      <c r="AD72" s="50"/>
      <c r="AE72" s="50"/>
      <c r="AF72" s="50"/>
      <c r="AG72" s="50"/>
      <c r="AH72" s="50"/>
      <c r="AI72" s="50"/>
      <c r="AJ72" s="50"/>
      <c r="AK72" s="50"/>
      <c r="AL72" s="50"/>
      <c r="AM72" s="50"/>
      <c r="AN72" s="50">
        <f>SUM(Tabla1[[#This Row],[Recursos propios 2024]:[Otros 2024]])</f>
        <v>0</v>
      </c>
      <c r="AO72" s="50"/>
      <c r="AP72" s="50"/>
      <c r="AQ72" s="50"/>
      <c r="AR72" s="50"/>
      <c r="AS72" s="50"/>
      <c r="AT72" s="50"/>
      <c r="AU72" s="50"/>
      <c r="AV72" s="50"/>
      <c r="AW72" s="50"/>
      <c r="AX72" s="50"/>
      <c r="AY72" s="50"/>
      <c r="AZ72" s="50"/>
      <c r="BA72" s="50"/>
      <c r="BB72" s="50"/>
      <c r="BC72" s="50">
        <f>SUM(Tabla1[[#This Row],[Recursos propios 20242]:[Otros 202415]])</f>
        <v>0</v>
      </c>
      <c r="BD72" s="50" t="e">
        <f>+Tabla1[[#This Row],[Total Comprometido 2024]]/Tabla1[[#This Row],[Total 2024]]</f>
        <v>#DIV/0!</v>
      </c>
      <c r="BE72" s="50"/>
      <c r="BF72" s="50"/>
      <c r="BG72" s="50"/>
      <c r="BH72" s="6"/>
      <c r="BI72" s="6"/>
      <c r="BJ72" s="8"/>
    </row>
    <row r="73" spans="1:62" s="17" customFormat="1" x14ac:dyDescent="0.25">
      <c r="A73" s="8"/>
      <c r="B73" s="8"/>
      <c r="C73" s="6"/>
      <c r="D73" s="8"/>
      <c r="E73" s="6"/>
      <c r="F73" s="8"/>
      <c r="G73" s="6"/>
      <c r="H73" s="8"/>
      <c r="I73" s="6"/>
      <c r="J73" s="8"/>
      <c r="K73" s="8"/>
      <c r="L73" s="8"/>
      <c r="M73" s="8"/>
      <c r="N73" s="8"/>
      <c r="O73" s="24"/>
      <c r="P73" s="8" t="e">
        <f>+(Tabla1[[#This Row],[Meta Ejecutada Vigencia4]]/Tabla1[[#This Row],[Meta Programada Vigencia]])</f>
        <v>#DIV/0!</v>
      </c>
      <c r="Q73" s="8" t="e">
        <f>+Tabla1[[#This Row],[Meta Ejecutada Vigencia4]]/Tabla1[[#This Row],[Meta Programada Cuatrienio3]]/4</f>
        <v>#DIV/0!</v>
      </c>
      <c r="R73" s="8"/>
      <c r="S73" s="8"/>
      <c r="T73" s="8"/>
      <c r="U73" s="8"/>
      <c r="V73" s="8"/>
      <c r="W73" s="8"/>
      <c r="X73" s="8"/>
      <c r="Y73" s="8"/>
      <c r="Z73" s="51"/>
      <c r="AA73" s="45"/>
      <c r="AB73" s="45"/>
      <c r="AC73" s="45"/>
      <c r="AD73" s="45"/>
      <c r="AE73" s="45"/>
      <c r="AF73" s="45"/>
      <c r="AG73" s="45"/>
      <c r="AH73" s="45"/>
      <c r="AI73" s="45"/>
      <c r="AJ73" s="45"/>
      <c r="AK73" s="45"/>
      <c r="AL73" s="45"/>
      <c r="AM73" s="45"/>
      <c r="AN73" s="45">
        <f>SUM(Tabla1[[#This Row],[Recursos propios 2024]:[Otros 2024]])</f>
        <v>0</v>
      </c>
      <c r="AO73" s="45"/>
      <c r="AP73" s="45"/>
      <c r="AQ73" s="45"/>
      <c r="AR73" s="45"/>
      <c r="AS73" s="45"/>
      <c r="AT73" s="45"/>
      <c r="AU73" s="45"/>
      <c r="AV73" s="45"/>
      <c r="AW73" s="45"/>
      <c r="AX73" s="45"/>
      <c r="AY73" s="45"/>
      <c r="AZ73" s="45"/>
      <c r="BA73" s="45"/>
      <c r="BB73" s="45"/>
      <c r="BC73" s="45">
        <f>SUM(Tabla1[[#This Row],[Recursos propios 20242]:[Otros 202415]])</f>
        <v>0</v>
      </c>
      <c r="BD73" s="45" t="e">
        <f>+Tabla1[[#This Row],[Total Comprometido 2024]]/Tabla1[[#This Row],[Total 2024]]</f>
        <v>#DIV/0!</v>
      </c>
      <c r="BE73" s="45"/>
      <c r="BF73" s="45"/>
      <c r="BG73" s="45"/>
      <c r="BH73" s="6"/>
      <c r="BI73" s="6"/>
      <c r="BJ73" s="8"/>
    </row>
    <row r="74" spans="1:62" s="17" customFormat="1" x14ac:dyDescent="0.25">
      <c r="A74" s="8"/>
      <c r="B74" s="6"/>
      <c r="C74" s="6"/>
      <c r="D74" s="6"/>
      <c r="E74" s="6"/>
      <c r="F74" s="6"/>
      <c r="G74" s="6"/>
      <c r="H74" s="6"/>
      <c r="I74" s="6"/>
      <c r="J74" s="19"/>
      <c r="K74" s="6"/>
      <c r="L74" s="6"/>
      <c r="M74" s="6"/>
      <c r="N74" s="6"/>
      <c r="O74" s="25"/>
      <c r="P74" s="6" t="e">
        <f>+(Tabla1[[#This Row],[Meta Ejecutada Vigencia4]]/Tabla1[[#This Row],[Meta Programada Vigencia]])</f>
        <v>#DIV/0!</v>
      </c>
      <c r="Q74" s="6" t="e">
        <f>+Tabla1[[#This Row],[Meta Ejecutada Vigencia4]]/Tabla1[[#This Row],[Meta Programada Cuatrienio3]]/4</f>
        <v>#DIV/0!</v>
      </c>
      <c r="R74" s="6"/>
      <c r="S74" s="6"/>
      <c r="T74" s="6"/>
      <c r="U74" s="6"/>
      <c r="V74" s="6"/>
      <c r="W74" s="6"/>
      <c r="X74" s="6"/>
      <c r="Y74" s="6"/>
      <c r="Z74" s="52"/>
      <c r="AA74" s="50"/>
      <c r="AB74" s="50"/>
      <c r="AC74" s="50"/>
      <c r="AD74" s="50"/>
      <c r="AE74" s="50"/>
      <c r="AF74" s="50"/>
      <c r="AG74" s="50"/>
      <c r="AH74" s="50"/>
      <c r="AI74" s="50"/>
      <c r="AJ74" s="50"/>
      <c r="AK74" s="50"/>
      <c r="AL74" s="50"/>
      <c r="AM74" s="50"/>
      <c r="AN74" s="50">
        <f>SUM(Tabla1[[#This Row],[Recursos propios 2024]:[Otros 2024]])</f>
        <v>0</v>
      </c>
      <c r="AO74" s="50"/>
      <c r="AP74" s="50"/>
      <c r="AQ74" s="50"/>
      <c r="AR74" s="50"/>
      <c r="AS74" s="50"/>
      <c r="AT74" s="50"/>
      <c r="AU74" s="50"/>
      <c r="AV74" s="50"/>
      <c r="AW74" s="50"/>
      <c r="AX74" s="50"/>
      <c r="AY74" s="50"/>
      <c r="AZ74" s="50"/>
      <c r="BA74" s="50"/>
      <c r="BB74" s="50"/>
      <c r="BC74" s="50">
        <f>SUM(Tabla1[[#This Row],[Recursos propios 20242]:[Otros 202415]])</f>
        <v>0</v>
      </c>
      <c r="BD74" s="50" t="e">
        <f>+Tabla1[[#This Row],[Total Comprometido 2024]]/Tabla1[[#This Row],[Total 2024]]</f>
        <v>#DIV/0!</v>
      </c>
      <c r="BE74" s="50"/>
      <c r="BF74" s="50"/>
      <c r="BG74" s="50"/>
      <c r="BH74" s="6"/>
      <c r="BI74" s="6"/>
      <c r="BJ74" s="8"/>
    </row>
    <row r="75" spans="1:62" s="17" customFormat="1" x14ac:dyDescent="0.25">
      <c r="A75" s="8"/>
      <c r="B75" s="8"/>
      <c r="C75" s="6"/>
      <c r="D75" s="8"/>
      <c r="E75" s="6"/>
      <c r="F75" s="8"/>
      <c r="G75" s="6"/>
      <c r="H75" s="8"/>
      <c r="I75" s="6"/>
      <c r="J75" s="8"/>
      <c r="K75" s="8"/>
      <c r="L75" s="8"/>
      <c r="M75" s="8"/>
      <c r="N75" s="8"/>
      <c r="O75" s="24"/>
      <c r="P75" s="8" t="e">
        <f>+(Tabla1[[#This Row],[Meta Ejecutada Vigencia4]]/Tabla1[[#This Row],[Meta Programada Vigencia]])</f>
        <v>#DIV/0!</v>
      </c>
      <c r="Q75" s="8" t="e">
        <f>+Tabla1[[#This Row],[Meta Ejecutada Vigencia4]]/Tabla1[[#This Row],[Meta Programada Cuatrienio3]]/4</f>
        <v>#DIV/0!</v>
      </c>
      <c r="R75" s="8"/>
      <c r="S75" s="8"/>
      <c r="T75" s="8"/>
      <c r="U75" s="8"/>
      <c r="V75" s="8"/>
      <c r="W75" s="8"/>
      <c r="X75" s="8"/>
      <c r="Y75" s="8"/>
      <c r="Z75" s="51"/>
      <c r="AA75" s="45"/>
      <c r="AB75" s="45"/>
      <c r="AC75" s="45"/>
      <c r="AD75" s="45"/>
      <c r="AE75" s="45"/>
      <c r="AF75" s="45"/>
      <c r="AG75" s="45"/>
      <c r="AH75" s="45"/>
      <c r="AI75" s="45"/>
      <c r="AJ75" s="45"/>
      <c r="AK75" s="45"/>
      <c r="AL75" s="45"/>
      <c r="AM75" s="45"/>
      <c r="AN75" s="45">
        <f>SUM(Tabla1[[#This Row],[Recursos propios 2024]:[Otros 2024]])</f>
        <v>0</v>
      </c>
      <c r="AO75" s="45"/>
      <c r="AP75" s="45"/>
      <c r="AQ75" s="45"/>
      <c r="AR75" s="45"/>
      <c r="AS75" s="45"/>
      <c r="AT75" s="45"/>
      <c r="AU75" s="45"/>
      <c r="AV75" s="45"/>
      <c r="AW75" s="45"/>
      <c r="AX75" s="45"/>
      <c r="AY75" s="45"/>
      <c r="AZ75" s="45"/>
      <c r="BA75" s="45"/>
      <c r="BB75" s="45"/>
      <c r="BC75" s="45">
        <f>SUM(Tabla1[[#This Row],[Recursos propios 20242]:[Otros 202415]])</f>
        <v>0</v>
      </c>
      <c r="BD75" s="45" t="e">
        <f>+Tabla1[[#This Row],[Total Comprometido 2024]]/Tabla1[[#This Row],[Total 2024]]</f>
        <v>#DIV/0!</v>
      </c>
      <c r="BE75" s="45"/>
      <c r="BF75" s="45"/>
      <c r="BG75" s="45"/>
      <c r="BH75" s="6"/>
      <c r="BI75" s="6"/>
      <c r="BJ75" s="8"/>
    </row>
    <row r="76" spans="1:62" s="17" customFormat="1" x14ac:dyDescent="0.25">
      <c r="A76" s="8"/>
      <c r="B76" s="6"/>
      <c r="C76" s="6"/>
      <c r="D76" s="6"/>
      <c r="E76" s="6"/>
      <c r="F76" s="6"/>
      <c r="G76" s="6"/>
      <c r="H76" s="6"/>
      <c r="I76" s="6"/>
      <c r="J76" s="19"/>
      <c r="K76" s="6"/>
      <c r="L76" s="6"/>
      <c r="M76" s="6"/>
      <c r="N76" s="6"/>
      <c r="O76" s="25"/>
      <c r="P76" s="6" t="e">
        <f>+(Tabla1[[#This Row],[Meta Ejecutada Vigencia4]]/Tabla1[[#This Row],[Meta Programada Vigencia]])</f>
        <v>#DIV/0!</v>
      </c>
      <c r="Q76" s="6" t="e">
        <f>+Tabla1[[#This Row],[Meta Ejecutada Vigencia4]]/Tabla1[[#This Row],[Meta Programada Cuatrienio3]]/4</f>
        <v>#DIV/0!</v>
      </c>
      <c r="R76" s="6"/>
      <c r="S76" s="6"/>
      <c r="T76" s="6"/>
      <c r="U76" s="6"/>
      <c r="V76" s="6"/>
      <c r="W76" s="6"/>
      <c r="X76" s="6"/>
      <c r="Y76" s="6"/>
      <c r="Z76" s="50"/>
      <c r="AA76" s="50"/>
      <c r="AB76" s="50"/>
      <c r="AC76" s="50"/>
      <c r="AD76" s="50"/>
      <c r="AE76" s="50"/>
      <c r="AF76" s="50"/>
      <c r="AG76" s="50"/>
      <c r="AH76" s="50"/>
      <c r="AI76" s="50"/>
      <c r="AJ76" s="50"/>
      <c r="AK76" s="50"/>
      <c r="AL76" s="50"/>
      <c r="AM76" s="50"/>
      <c r="AN76" s="50">
        <f>SUM(Tabla1[[#This Row],[Recursos propios 2024]:[Otros 2024]])</f>
        <v>0</v>
      </c>
      <c r="AO76" s="50"/>
      <c r="AP76" s="50"/>
      <c r="AQ76" s="50"/>
      <c r="AR76" s="50"/>
      <c r="AS76" s="50"/>
      <c r="AT76" s="50"/>
      <c r="AU76" s="50"/>
      <c r="AV76" s="50"/>
      <c r="AW76" s="50"/>
      <c r="AX76" s="50"/>
      <c r="AY76" s="50"/>
      <c r="AZ76" s="50"/>
      <c r="BA76" s="50"/>
      <c r="BB76" s="50"/>
      <c r="BC76" s="50">
        <f>SUM(Tabla1[[#This Row],[Recursos propios 20242]:[Otros 202415]])</f>
        <v>0</v>
      </c>
      <c r="BD76" s="50" t="e">
        <f>+Tabla1[[#This Row],[Total Comprometido 2024]]/Tabla1[[#This Row],[Total 2024]]</f>
        <v>#DIV/0!</v>
      </c>
      <c r="BE76" s="50"/>
      <c r="BF76" s="50"/>
      <c r="BG76" s="50"/>
      <c r="BH76" s="6"/>
      <c r="BI76" s="6"/>
      <c r="BJ76" s="8"/>
    </row>
    <row r="77" spans="1:62" s="17" customFormat="1" x14ac:dyDescent="0.25">
      <c r="A77" s="8"/>
      <c r="B77" s="8"/>
      <c r="C77" s="6"/>
      <c r="D77" s="8"/>
      <c r="E77" s="6"/>
      <c r="F77" s="8"/>
      <c r="G77" s="6"/>
      <c r="H77" s="8"/>
      <c r="I77" s="6"/>
      <c r="J77" s="8"/>
      <c r="K77" s="8"/>
      <c r="L77" s="8"/>
      <c r="M77" s="8"/>
      <c r="N77" s="8"/>
      <c r="O77" s="24"/>
      <c r="P77" s="8" t="e">
        <f>+(Tabla1[[#This Row],[Meta Ejecutada Vigencia4]]/Tabla1[[#This Row],[Meta Programada Vigencia]])</f>
        <v>#DIV/0!</v>
      </c>
      <c r="Q77" s="8" t="e">
        <f>+Tabla1[[#This Row],[Meta Ejecutada Vigencia4]]/Tabla1[[#This Row],[Meta Programada Cuatrienio3]]/4</f>
        <v>#DIV/0!</v>
      </c>
      <c r="R77" s="8"/>
      <c r="S77" s="8"/>
      <c r="T77" s="8"/>
      <c r="U77" s="8"/>
      <c r="V77" s="8"/>
      <c r="W77" s="8"/>
      <c r="X77" s="8"/>
      <c r="Y77" s="8"/>
      <c r="Z77" s="48"/>
      <c r="AA77" s="45"/>
      <c r="AB77" s="45"/>
      <c r="AC77" s="45"/>
      <c r="AD77" s="45"/>
      <c r="AE77" s="45"/>
      <c r="AF77" s="45"/>
      <c r="AG77" s="45"/>
      <c r="AH77" s="45"/>
      <c r="AI77" s="45"/>
      <c r="AJ77" s="45"/>
      <c r="AK77" s="45"/>
      <c r="AL77" s="45"/>
      <c r="AM77" s="45"/>
      <c r="AN77" s="45">
        <f>SUM(Tabla1[[#This Row],[Recursos propios 2024]:[Otros 2024]])</f>
        <v>0</v>
      </c>
      <c r="AO77" s="45"/>
      <c r="AP77" s="45"/>
      <c r="AQ77" s="45"/>
      <c r="AR77" s="45"/>
      <c r="AS77" s="45"/>
      <c r="AT77" s="45"/>
      <c r="AU77" s="45"/>
      <c r="AV77" s="45"/>
      <c r="AW77" s="45"/>
      <c r="AX77" s="45"/>
      <c r="AY77" s="45"/>
      <c r="AZ77" s="45"/>
      <c r="BA77" s="45"/>
      <c r="BB77" s="45"/>
      <c r="BC77" s="45">
        <f>SUM(Tabla1[[#This Row],[Recursos propios 20242]:[Otros 202415]])</f>
        <v>0</v>
      </c>
      <c r="BD77" s="45" t="e">
        <f>+Tabla1[[#This Row],[Total Comprometido 2024]]/Tabla1[[#This Row],[Total 2024]]</f>
        <v>#DIV/0!</v>
      </c>
      <c r="BE77" s="45"/>
      <c r="BF77" s="45"/>
      <c r="BG77" s="45"/>
      <c r="BH77" s="6"/>
      <c r="BI77" s="6"/>
      <c r="BJ77" s="8"/>
    </row>
    <row r="78" spans="1:62" s="17" customFormat="1" x14ac:dyDescent="0.25">
      <c r="A78" s="8"/>
      <c r="B78" s="6"/>
      <c r="C78" s="6"/>
      <c r="D78" s="6"/>
      <c r="E78" s="6"/>
      <c r="F78" s="6"/>
      <c r="G78" s="6"/>
      <c r="H78" s="6"/>
      <c r="I78" s="6"/>
      <c r="J78" s="6"/>
      <c r="K78" s="6"/>
      <c r="L78" s="6"/>
      <c r="M78" s="6"/>
      <c r="N78" s="6"/>
      <c r="O78" s="25"/>
      <c r="P78" s="6" t="e">
        <f>+(Tabla1[[#This Row],[Meta Ejecutada Vigencia4]]/Tabla1[[#This Row],[Meta Programada Vigencia]])</f>
        <v>#DIV/0!</v>
      </c>
      <c r="Q78" s="6" t="e">
        <f>+Tabla1[[#This Row],[Meta Ejecutada Vigencia4]]/Tabla1[[#This Row],[Meta Programada Cuatrienio3]]/4</f>
        <v>#DIV/0!</v>
      </c>
      <c r="R78" s="6"/>
      <c r="S78" s="6"/>
      <c r="T78" s="6"/>
      <c r="U78" s="6"/>
      <c r="V78" s="6"/>
      <c r="W78" s="6"/>
      <c r="X78" s="6"/>
      <c r="Y78" s="6"/>
      <c r="Z78" s="50"/>
      <c r="AA78" s="50"/>
      <c r="AB78" s="50"/>
      <c r="AC78" s="50"/>
      <c r="AD78" s="50"/>
      <c r="AE78" s="50"/>
      <c r="AF78" s="50"/>
      <c r="AG78" s="50"/>
      <c r="AH78" s="50"/>
      <c r="AI78" s="50"/>
      <c r="AJ78" s="50"/>
      <c r="AK78" s="50"/>
      <c r="AL78" s="50"/>
      <c r="AM78" s="50"/>
      <c r="AN78" s="50">
        <f>SUM(Tabla1[[#This Row],[Recursos propios 2024]:[Otros 2024]])</f>
        <v>0</v>
      </c>
      <c r="AO78" s="50"/>
      <c r="AP78" s="50"/>
      <c r="AQ78" s="50"/>
      <c r="AR78" s="50"/>
      <c r="AS78" s="50"/>
      <c r="AT78" s="50"/>
      <c r="AU78" s="50"/>
      <c r="AV78" s="50"/>
      <c r="AW78" s="50"/>
      <c r="AX78" s="50"/>
      <c r="AY78" s="50"/>
      <c r="AZ78" s="50"/>
      <c r="BA78" s="50"/>
      <c r="BB78" s="50"/>
      <c r="BC78" s="50">
        <f>SUM(Tabla1[[#This Row],[Recursos propios 20242]:[Otros 202415]])</f>
        <v>0</v>
      </c>
      <c r="BD78" s="50" t="e">
        <f>+Tabla1[[#This Row],[Total Comprometido 2024]]/Tabla1[[#This Row],[Total 2024]]</f>
        <v>#DIV/0!</v>
      </c>
      <c r="BE78" s="50"/>
      <c r="BF78" s="50"/>
      <c r="BG78" s="50"/>
      <c r="BH78" s="6"/>
      <c r="BI78" s="6"/>
      <c r="BJ78" s="8"/>
    </row>
    <row r="79" spans="1:62" s="17" customFormat="1" x14ac:dyDescent="0.25">
      <c r="A79" s="8"/>
      <c r="B79" s="8"/>
      <c r="C79" s="6"/>
      <c r="D79" s="8"/>
      <c r="E79" s="6"/>
      <c r="F79" s="8"/>
      <c r="G79" s="6"/>
      <c r="H79" s="8"/>
      <c r="I79" s="6"/>
      <c r="J79" s="18"/>
      <c r="K79" s="8"/>
      <c r="L79" s="8"/>
      <c r="M79" s="8"/>
      <c r="N79" s="8"/>
      <c r="O79" s="24"/>
      <c r="P79" s="8" t="e">
        <f>+(Tabla1[[#This Row],[Meta Ejecutada Vigencia4]]/Tabla1[[#This Row],[Meta Programada Vigencia]])</f>
        <v>#DIV/0!</v>
      </c>
      <c r="Q79" s="6" t="e">
        <f>+Tabla1[[#This Row],[Meta Ejecutada Vigencia4]]/Tabla1[[#This Row],[Meta Programada Cuatrienio3]]/4</f>
        <v>#DIV/0!</v>
      </c>
      <c r="R79" s="8"/>
      <c r="S79" s="8"/>
      <c r="T79" s="8"/>
      <c r="U79" s="8"/>
      <c r="V79" s="8"/>
      <c r="W79" s="8"/>
      <c r="X79" s="8"/>
      <c r="Y79" s="8"/>
      <c r="Z79" s="48"/>
      <c r="AA79" s="45"/>
      <c r="AB79" s="45"/>
      <c r="AC79" s="45"/>
      <c r="AD79" s="45"/>
      <c r="AE79" s="45"/>
      <c r="AF79" s="45"/>
      <c r="AG79" s="45"/>
      <c r="AH79" s="45"/>
      <c r="AI79" s="45"/>
      <c r="AJ79" s="45"/>
      <c r="AK79" s="45"/>
      <c r="AL79" s="45"/>
      <c r="AM79" s="45"/>
      <c r="AN79" s="45">
        <f>SUM(Tabla1[[#This Row],[Recursos propios 2024]:[Otros 2024]])</f>
        <v>0</v>
      </c>
      <c r="AO79" s="45"/>
      <c r="AP79" s="45"/>
      <c r="AQ79" s="45"/>
      <c r="AR79" s="45"/>
      <c r="AS79" s="45"/>
      <c r="AT79" s="45"/>
      <c r="AU79" s="45"/>
      <c r="AV79" s="45"/>
      <c r="AW79" s="45"/>
      <c r="AX79" s="45"/>
      <c r="AY79" s="45"/>
      <c r="AZ79" s="45"/>
      <c r="BA79" s="45"/>
      <c r="BB79" s="45"/>
      <c r="BC79" s="45">
        <f>SUM(Tabla1[[#This Row],[Recursos propios 20242]:[Otros 202415]])</f>
        <v>0</v>
      </c>
      <c r="BD79" s="45" t="e">
        <f>+Tabla1[[#This Row],[Total Comprometido 2024]]/Tabla1[[#This Row],[Total 2024]]</f>
        <v>#DIV/0!</v>
      </c>
      <c r="BE79" s="45"/>
      <c r="BF79" s="45"/>
      <c r="BG79" s="45"/>
      <c r="BH79" s="6"/>
      <c r="BI79" s="6"/>
      <c r="BJ79" s="8"/>
    </row>
    <row r="80" spans="1:62" s="17" customFormat="1" x14ac:dyDescent="0.25">
      <c r="A80" s="8"/>
      <c r="B80" s="6"/>
      <c r="C80" s="6"/>
      <c r="D80" s="6"/>
      <c r="E80" s="6"/>
      <c r="F80" s="6"/>
      <c r="G80" s="6"/>
      <c r="H80" s="6"/>
      <c r="I80" s="6"/>
      <c r="J80" s="6"/>
      <c r="K80" s="6"/>
      <c r="L80" s="6"/>
      <c r="M80" s="6"/>
      <c r="N80" s="6"/>
      <c r="O80" s="25"/>
      <c r="P80" s="8" t="e">
        <f>+(Tabla1[[#This Row],[Meta Ejecutada Vigencia4]]/Tabla1[[#This Row],[Meta Programada Vigencia]])</f>
        <v>#DIV/0!</v>
      </c>
      <c r="Q80" s="6" t="e">
        <f>+Tabla1[[#This Row],[Meta Ejecutada Vigencia4]]/Tabla1[[#This Row],[Meta Programada Cuatrienio3]]/4</f>
        <v>#DIV/0!</v>
      </c>
      <c r="R80" s="6"/>
      <c r="S80" s="6"/>
      <c r="T80" s="6"/>
      <c r="U80" s="6"/>
      <c r="V80" s="6"/>
      <c r="W80" s="6"/>
      <c r="X80" s="6"/>
      <c r="Y80" s="6"/>
      <c r="Z80" s="50"/>
      <c r="AA80" s="50"/>
      <c r="AB80" s="50"/>
      <c r="AC80" s="50"/>
      <c r="AD80" s="50"/>
      <c r="AE80" s="50"/>
      <c r="AF80" s="50"/>
      <c r="AG80" s="50"/>
      <c r="AH80" s="50"/>
      <c r="AI80" s="50"/>
      <c r="AJ80" s="50"/>
      <c r="AK80" s="50"/>
      <c r="AL80" s="50"/>
      <c r="AM80" s="50"/>
      <c r="AN80" s="50">
        <f>SUM(Tabla1[[#This Row],[Recursos propios 2024]:[Otros 2024]])</f>
        <v>0</v>
      </c>
      <c r="AO80" s="50"/>
      <c r="AP80" s="50"/>
      <c r="AQ80" s="50"/>
      <c r="AR80" s="50"/>
      <c r="AS80" s="50"/>
      <c r="AT80" s="50"/>
      <c r="AU80" s="50"/>
      <c r="AV80" s="50"/>
      <c r="AW80" s="50"/>
      <c r="AX80" s="50"/>
      <c r="AY80" s="50"/>
      <c r="AZ80" s="50"/>
      <c r="BA80" s="50"/>
      <c r="BB80" s="50"/>
      <c r="BC80" s="50">
        <f>SUM(Tabla1[[#This Row],[Recursos propios 20242]:[Otros 202415]])</f>
        <v>0</v>
      </c>
      <c r="BD80" s="50" t="e">
        <f>+Tabla1[[#This Row],[Total Comprometido 2024]]/Tabla1[[#This Row],[Total 2024]]</f>
        <v>#DIV/0!</v>
      </c>
      <c r="BE80" s="50"/>
      <c r="BF80" s="50"/>
      <c r="BG80" s="50"/>
      <c r="BH80" s="6"/>
      <c r="BI80" s="6"/>
      <c r="BJ80" s="8"/>
    </row>
    <row r="81" spans="1:62" s="17" customFormat="1" x14ac:dyDescent="0.25">
      <c r="A81" s="8"/>
      <c r="B81" s="8"/>
      <c r="C81" s="7"/>
      <c r="D81" s="8"/>
      <c r="E81" s="6"/>
      <c r="F81" s="8"/>
      <c r="G81" s="6"/>
      <c r="H81" s="8"/>
      <c r="I81" s="6"/>
      <c r="J81" s="8"/>
      <c r="K81" s="8"/>
      <c r="L81" s="8"/>
      <c r="M81" s="8"/>
      <c r="N81" s="8"/>
      <c r="O81" s="24"/>
      <c r="P81" s="8" t="e">
        <f>+(Tabla1[[#This Row],[Meta Ejecutada Vigencia4]]/Tabla1[[#This Row],[Meta Programada Vigencia]])</f>
        <v>#DIV/0!</v>
      </c>
      <c r="Q81" s="6" t="e">
        <f>+Tabla1[[#This Row],[Meta Ejecutada Vigencia4]]/Tabla1[[#This Row],[Meta Programada Cuatrienio3]]/4</f>
        <v>#DIV/0!</v>
      </c>
      <c r="R81" s="8"/>
      <c r="S81" s="8"/>
      <c r="T81" s="8"/>
      <c r="U81" s="8"/>
      <c r="V81" s="8"/>
      <c r="W81" s="8"/>
      <c r="X81" s="8"/>
      <c r="Y81" s="8"/>
      <c r="Z81" s="48"/>
      <c r="AA81" s="45"/>
      <c r="AB81" s="45"/>
      <c r="AC81" s="45"/>
      <c r="AD81" s="45"/>
      <c r="AE81" s="45"/>
      <c r="AF81" s="45"/>
      <c r="AG81" s="45"/>
      <c r="AH81" s="45"/>
      <c r="AI81" s="45"/>
      <c r="AJ81" s="45"/>
      <c r="AK81" s="45"/>
      <c r="AL81" s="45"/>
      <c r="AM81" s="45"/>
      <c r="AN81" s="50">
        <f>SUM(Tabla1[[#This Row],[Recursos propios 2024]:[Otros 2024]])</f>
        <v>0</v>
      </c>
      <c r="AO81" s="45"/>
      <c r="AP81" s="45"/>
      <c r="AQ81" s="45"/>
      <c r="AR81" s="45"/>
      <c r="AS81" s="45"/>
      <c r="AT81" s="45"/>
      <c r="AU81" s="45"/>
      <c r="AV81" s="45"/>
      <c r="AW81" s="45"/>
      <c r="AX81" s="45"/>
      <c r="AY81" s="45"/>
      <c r="AZ81" s="45"/>
      <c r="BA81" s="45"/>
      <c r="BB81" s="45"/>
      <c r="BC81" s="45">
        <f>SUM(Tabla1[[#This Row],[Recursos propios 20242]:[Otros 202415]])</f>
        <v>0</v>
      </c>
      <c r="BD81" s="45" t="e">
        <f>+Tabla1[[#This Row],[Total Comprometido 2024]]/Tabla1[[#This Row],[Total 2024]]</f>
        <v>#DIV/0!</v>
      </c>
      <c r="BE81" s="45"/>
      <c r="BF81" s="45"/>
      <c r="BG81" s="45"/>
      <c r="BH81" s="6"/>
      <c r="BI81" s="6"/>
      <c r="BJ81" s="8"/>
    </row>
    <row r="82" spans="1:62" s="17" customFormat="1" x14ac:dyDescent="0.25">
      <c r="A82" s="8"/>
      <c r="B82" s="6"/>
      <c r="C82" s="6"/>
      <c r="D82" s="6"/>
      <c r="E82" s="6"/>
      <c r="F82" s="6"/>
      <c r="G82" s="6"/>
      <c r="H82" s="6"/>
      <c r="I82" s="6"/>
      <c r="J82" s="6"/>
      <c r="K82" s="6"/>
      <c r="L82" s="6"/>
      <c r="M82" s="6"/>
      <c r="N82" s="6"/>
      <c r="O82" s="25"/>
      <c r="P82" s="6" t="e">
        <f>+(Tabla1[[#This Row],[Meta Ejecutada Vigencia4]]/Tabla1[[#This Row],[Meta Programada Vigencia]])</f>
        <v>#DIV/0!</v>
      </c>
      <c r="Q82" s="6" t="e">
        <f>+Tabla1[[#This Row],[Meta Ejecutada Vigencia4]]/Tabla1[[#This Row],[Meta Programada Cuatrienio3]]/4</f>
        <v>#DIV/0!</v>
      </c>
      <c r="R82" s="6"/>
      <c r="S82" s="6"/>
      <c r="T82" s="6"/>
      <c r="U82" s="6"/>
      <c r="V82" s="6"/>
      <c r="W82" s="6"/>
      <c r="X82" s="6"/>
      <c r="Y82" s="6"/>
      <c r="Z82" s="6"/>
      <c r="AA82" s="6"/>
      <c r="AB82" s="6"/>
      <c r="AC82" s="6"/>
      <c r="AD82" s="6"/>
      <c r="AE82" s="6"/>
      <c r="AF82" s="6"/>
      <c r="AG82" s="6"/>
      <c r="AH82" s="6"/>
      <c r="AI82" s="6"/>
      <c r="AJ82" s="6"/>
      <c r="AK82" s="6"/>
      <c r="AL82" s="6"/>
      <c r="AM82" s="6"/>
      <c r="AN82" s="6">
        <f>SUM(Tabla1[[#This Row],[Recursos propios 2024]:[Otros 2024]])</f>
        <v>0</v>
      </c>
      <c r="AO82" s="6"/>
      <c r="AP82" s="6"/>
      <c r="AQ82" s="6"/>
      <c r="AR82" s="6"/>
      <c r="AS82" s="6"/>
      <c r="AT82" s="6"/>
      <c r="AU82" s="6"/>
      <c r="AV82" s="6"/>
      <c r="AW82" s="6"/>
      <c r="AX82" s="6"/>
      <c r="AY82" s="6"/>
      <c r="AZ82" s="6"/>
      <c r="BA82" s="6"/>
      <c r="BB82" s="6"/>
      <c r="BC82" s="6">
        <f>SUM(Tabla1[[#This Row],[Recursos propios 20242]:[Otros 202415]])</f>
        <v>0</v>
      </c>
      <c r="BD82" s="6" t="e">
        <f>+Tabla1[[#This Row],[Total Comprometido 2024]]/Tabla1[[#This Row],[Total 2024]]</f>
        <v>#DIV/0!</v>
      </c>
      <c r="BE82" s="6"/>
      <c r="BF82" s="6"/>
      <c r="BG82" s="6"/>
      <c r="BH82" s="6"/>
      <c r="BI82" s="6"/>
      <c r="BJ82" s="8"/>
    </row>
    <row r="83" spans="1:62" s="17" customFormat="1" x14ac:dyDescent="0.25">
      <c r="A83" s="8"/>
      <c r="B83" s="8"/>
      <c r="C83" s="8"/>
      <c r="D83" s="8"/>
      <c r="E83" s="6"/>
      <c r="F83" s="8"/>
      <c r="G83" s="8"/>
      <c r="H83" s="8"/>
      <c r="I83" s="8"/>
      <c r="J83" s="8"/>
      <c r="K83" s="8"/>
      <c r="L83" s="8"/>
      <c r="M83" s="8"/>
      <c r="N83" s="8"/>
      <c r="O83" s="24"/>
      <c r="P83" s="8" t="e">
        <f>+(Tabla1[[#This Row],[Meta Ejecutada Vigencia4]]/Tabla1[[#This Row],[Meta Programada Vigencia]])</f>
        <v>#DIV/0!</v>
      </c>
      <c r="Q83" s="8" t="e">
        <f>+Tabla1[[#This Row],[Meta Ejecutada Vigencia4]]/Tabla1[[#This Row],[Meta Programada Cuatrienio3]]/4</f>
        <v>#DIV/0!</v>
      </c>
      <c r="R83" s="8"/>
      <c r="S83" s="8"/>
      <c r="T83" s="8"/>
      <c r="U83" s="8"/>
      <c r="V83" s="8"/>
      <c r="W83" s="8"/>
      <c r="X83" s="8"/>
      <c r="Y83" s="8"/>
      <c r="Z83" s="8"/>
      <c r="AA83" s="8"/>
      <c r="AB83" s="8"/>
      <c r="AC83" s="8"/>
      <c r="AD83" s="8"/>
      <c r="AE83" s="8"/>
      <c r="AF83" s="8"/>
      <c r="AG83" s="8"/>
      <c r="AH83" s="8"/>
      <c r="AI83" s="8"/>
      <c r="AJ83" s="8"/>
      <c r="AK83" s="8"/>
      <c r="AL83" s="8"/>
      <c r="AM83" s="8"/>
      <c r="AN83" s="8">
        <f>SUM(Tabla1[[#This Row],[Recursos propios 2024]:[Otros 2024]])</f>
        <v>0</v>
      </c>
      <c r="AO83" s="8"/>
      <c r="AP83" s="8"/>
      <c r="AQ83" s="8"/>
      <c r="AR83" s="8"/>
      <c r="AS83" s="8"/>
      <c r="AT83" s="8"/>
      <c r="AU83" s="8"/>
      <c r="AV83" s="8"/>
      <c r="AW83" s="8"/>
      <c r="AX83" s="8"/>
      <c r="AY83" s="8"/>
      <c r="AZ83" s="8"/>
      <c r="BA83" s="8"/>
      <c r="BB83" s="8"/>
      <c r="BC83" s="8">
        <f>SUM(Tabla1[[#This Row],[Recursos propios 20242]:[Otros 202415]])</f>
        <v>0</v>
      </c>
      <c r="BD83" s="8" t="e">
        <f>+Tabla1[[#This Row],[Total Comprometido 2024]]/Tabla1[[#This Row],[Total 2024]]</f>
        <v>#DIV/0!</v>
      </c>
      <c r="BE83" s="8"/>
      <c r="BF83" s="8"/>
      <c r="BG83" s="8"/>
      <c r="BH83" s="8"/>
      <c r="BI83" s="8"/>
      <c r="BJ83" s="8"/>
    </row>
    <row r="84" spans="1:62" s="17" customFormat="1" x14ac:dyDescent="0.25">
      <c r="A84" s="8"/>
      <c r="B84" s="6"/>
      <c r="C84" s="6"/>
      <c r="D84" s="6"/>
      <c r="E84" s="6"/>
      <c r="F84" s="6"/>
      <c r="G84" s="6"/>
      <c r="H84" s="6"/>
      <c r="I84" s="6"/>
      <c r="J84" s="6"/>
      <c r="K84" s="6"/>
      <c r="L84" s="6"/>
      <c r="M84" s="6"/>
      <c r="N84" s="6"/>
      <c r="O84" s="25"/>
      <c r="P84" s="6" t="e">
        <f>+(Tabla1[[#This Row],[Meta Ejecutada Vigencia4]]/Tabla1[[#This Row],[Meta Programada Vigencia]])</f>
        <v>#DIV/0!</v>
      </c>
      <c r="Q84" s="6" t="e">
        <f>+Tabla1[[#This Row],[Meta Ejecutada Vigencia4]]/Tabla1[[#This Row],[Meta Programada Cuatrienio3]]/4</f>
        <v>#DIV/0!</v>
      </c>
      <c r="R84" s="6"/>
      <c r="S84" s="6"/>
      <c r="T84" s="6"/>
      <c r="U84" s="6"/>
      <c r="V84" s="6"/>
      <c r="W84" s="6"/>
      <c r="X84" s="6"/>
      <c r="Y84" s="6"/>
      <c r="Z84" s="6"/>
      <c r="AA84" s="6"/>
      <c r="AB84" s="6"/>
      <c r="AC84" s="6"/>
      <c r="AD84" s="6"/>
      <c r="AE84" s="6"/>
      <c r="AF84" s="6"/>
      <c r="AG84" s="6"/>
      <c r="AH84" s="6"/>
      <c r="AI84" s="6"/>
      <c r="AJ84" s="6"/>
      <c r="AK84" s="6"/>
      <c r="AL84" s="6"/>
      <c r="AM84" s="6"/>
      <c r="AN84" s="6">
        <f>SUM(Tabla1[[#This Row],[Recursos propios 2024]:[Otros 2024]])</f>
        <v>0</v>
      </c>
      <c r="AO84" s="6"/>
      <c r="AP84" s="6"/>
      <c r="AQ84" s="6"/>
      <c r="AR84" s="6"/>
      <c r="AS84" s="6"/>
      <c r="AT84" s="6"/>
      <c r="AU84" s="6"/>
      <c r="AV84" s="6"/>
      <c r="AW84" s="6"/>
      <c r="AX84" s="6"/>
      <c r="AY84" s="6"/>
      <c r="AZ84" s="6"/>
      <c r="BA84" s="6"/>
      <c r="BB84" s="6"/>
      <c r="BC84" s="6">
        <f>SUM(Tabla1[[#This Row],[Recursos propios 20242]:[Otros 202415]])</f>
        <v>0</v>
      </c>
      <c r="BD84" s="6" t="e">
        <f>+Tabla1[[#This Row],[Total Comprometido 2024]]/Tabla1[[#This Row],[Total 2024]]</f>
        <v>#DIV/0!</v>
      </c>
      <c r="BE84" s="6"/>
      <c r="BF84" s="6"/>
      <c r="BG84" s="6"/>
      <c r="BH84" s="6"/>
      <c r="BI84" s="6"/>
      <c r="BJ84" s="8"/>
    </row>
    <row r="85" spans="1:62" s="17" customFormat="1" x14ac:dyDescent="0.25">
      <c r="A85" s="8"/>
      <c r="B85" s="8"/>
      <c r="C85" s="8"/>
      <c r="D85" s="8"/>
      <c r="E85" s="6"/>
      <c r="F85" s="8"/>
      <c r="G85" s="8"/>
      <c r="H85" s="8"/>
      <c r="I85" s="8"/>
      <c r="J85" s="8"/>
      <c r="K85" s="8"/>
      <c r="L85" s="8"/>
      <c r="M85" s="8"/>
      <c r="N85" s="8"/>
      <c r="O85" s="24"/>
      <c r="P85" s="8" t="e">
        <f>+(Tabla1[[#This Row],[Meta Ejecutada Vigencia4]]/Tabla1[[#This Row],[Meta Programada Vigencia]])</f>
        <v>#DIV/0!</v>
      </c>
      <c r="Q85" s="8" t="e">
        <f>+Tabla1[[#This Row],[Meta Ejecutada Vigencia4]]/Tabla1[[#This Row],[Meta Programada Cuatrienio3]]/4</f>
        <v>#DIV/0!</v>
      </c>
      <c r="R85" s="8"/>
      <c r="S85" s="8"/>
      <c r="T85" s="8"/>
      <c r="U85" s="8"/>
      <c r="V85" s="8"/>
      <c r="W85" s="8"/>
      <c r="X85" s="8"/>
      <c r="Y85" s="8"/>
      <c r="Z85" s="8"/>
      <c r="AA85" s="8"/>
      <c r="AB85" s="8"/>
      <c r="AC85" s="8"/>
      <c r="AD85" s="8"/>
      <c r="AE85" s="8"/>
      <c r="AF85" s="8"/>
      <c r="AG85" s="8"/>
      <c r="AH85" s="8"/>
      <c r="AI85" s="8"/>
      <c r="AJ85" s="8"/>
      <c r="AK85" s="8"/>
      <c r="AL85" s="8"/>
      <c r="AM85" s="8"/>
      <c r="AN85" s="8">
        <f>SUM(Tabla1[[#This Row],[Recursos propios 2024]:[Otros 2024]])</f>
        <v>0</v>
      </c>
      <c r="AO85" s="8"/>
      <c r="AP85" s="8"/>
      <c r="AQ85" s="8"/>
      <c r="AR85" s="8"/>
      <c r="AS85" s="8"/>
      <c r="AT85" s="8"/>
      <c r="AU85" s="8"/>
      <c r="AV85" s="8"/>
      <c r="AW85" s="8"/>
      <c r="AX85" s="8"/>
      <c r="AY85" s="8"/>
      <c r="AZ85" s="8"/>
      <c r="BA85" s="8"/>
      <c r="BB85" s="8"/>
      <c r="BC85" s="8">
        <f>SUM(Tabla1[[#This Row],[Recursos propios 20242]:[Otros 202415]])</f>
        <v>0</v>
      </c>
      <c r="BD85" s="8" t="e">
        <f>+Tabla1[[#This Row],[Total Comprometido 2024]]/Tabla1[[#This Row],[Total 2024]]</f>
        <v>#DIV/0!</v>
      </c>
      <c r="BE85" s="8"/>
      <c r="BF85" s="8"/>
      <c r="BG85" s="8"/>
      <c r="BH85" s="8"/>
      <c r="BI85" s="8"/>
      <c r="BJ85" s="8"/>
    </row>
    <row r="86" spans="1:62" s="17" customFormat="1" x14ac:dyDescent="0.25">
      <c r="A86" s="8"/>
      <c r="B86" s="6"/>
      <c r="C86" s="6"/>
      <c r="D86" s="6"/>
      <c r="E86" s="6"/>
      <c r="F86" s="6"/>
      <c r="G86" s="6"/>
      <c r="H86" s="6"/>
      <c r="I86" s="6"/>
      <c r="J86" s="6"/>
      <c r="K86" s="6"/>
      <c r="L86" s="6"/>
      <c r="M86" s="6"/>
      <c r="N86" s="6"/>
      <c r="O86" s="25"/>
      <c r="P86" s="6" t="e">
        <f>+(Tabla1[[#This Row],[Meta Ejecutada Vigencia4]]/Tabla1[[#This Row],[Meta Programada Vigencia]])</f>
        <v>#DIV/0!</v>
      </c>
      <c r="Q86" s="6" t="e">
        <f>+Tabla1[[#This Row],[Meta Ejecutada Vigencia4]]/Tabla1[[#This Row],[Meta Programada Cuatrienio3]]/4</f>
        <v>#DIV/0!</v>
      </c>
      <c r="R86" s="6"/>
      <c r="S86" s="6"/>
      <c r="T86" s="6"/>
      <c r="U86" s="6"/>
      <c r="V86" s="6"/>
      <c r="W86" s="6"/>
      <c r="X86" s="6"/>
      <c r="Y86" s="6"/>
      <c r="Z86" s="6"/>
      <c r="AA86" s="6"/>
      <c r="AB86" s="6"/>
      <c r="AC86" s="6"/>
      <c r="AD86" s="6"/>
      <c r="AE86" s="6"/>
      <c r="AF86" s="6"/>
      <c r="AG86" s="6"/>
      <c r="AH86" s="6"/>
      <c r="AI86" s="6"/>
      <c r="AJ86" s="6"/>
      <c r="AK86" s="6"/>
      <c r="AL86" s="6"/>
      <c r="AM86" s="6"/>
      <c r="AN86" s="6">
        <f>SUM(Tabla1[[#This Row],[Recursos propios 2024]:[Otros 2024]])</f>
        <v>0</v>
      </c>
      <c r="AO86" s="6"/>
      <c r="AP86" s="6"/>
      <c r="AQ86" s="6"/>
      <c r="AR86" s="6"/>
      <c r="AS86" s="6"/>
      <c r="AT86" s="6"/>
      <c r="AU86" s="6"/>
      <c r="AV86" s="6"/>
      <c r="AW86" s="6"/>
      <c r="AX86" s="6"/>
      <c r="AY86" s="6"/>
      <c r="AZ86" s="6"/>
      <c r="BA86" s="6"/>
      <c r="BB86" s="6"/>
      <c r="BC86" s="6">
        <f>SUM(Tabla1[[#This Row],[Recursos propios 20242]:[Otros 202415]])</f>
        <v>0</v>
      </c>
      <c r="BD86" s="6" t="e">
        <f>+Tabla1[[#This Row],[Total Comprometido 2024]]/Tabla1[[#This Row],[Total 2024]]</f>
        <v>#DIV/0!</v>
      </c>
      <c r="BE86" s="6"/>
      <c r="BF86" s="6"/>
      <c r="BG86" s="6"/>
      <c r="BH86" s="6"/>
      <c r="BI86" s="6"/>
      <c r="BJ86" s="8"/>
    </row>
    <row r="87" spans="1:62" s="17" customFormat="1" x14ac:dyDescent="0.25">
      <c r="A87" s="8"/>
      <c r="B87" s="8"/>
      <c r="C87" s="8"/>
      <c r="D87" s="8"/>
      <c r="E87" s="6"/>
      <c r="F87" s="8"/>
      <c r="G87" s="8"/>
      <c r="H87" s="8"/>
      <c r="I87" s="8"/>
      <c r="J87" s="8"/>
      <c r="K87" s="8"/>
      <c r="L87" s="8"/>
      <c r="M87" s="8"/>
      <c r="N87" s="8"/>
      <c r="O87" s="24"/>
      <c r="P87" s="8" t="e">
        <f>+(Tabla1[[#This Row],[Meta Ejecutada Vigencia4]]/Tabla1[[#This Row],[Meta Programada Vigencia]])</f>
        <v>#DIV/0!</v>
      </c>
      <c r="Q87" s="8" t="e">
        <f>+Tabla1[[#This Row],[Meta Ejecutada Vigencia4]]/Tabla1[[#This Row],[Meta Programada Cuatrienio3]]/4</f>
        <v>#DIV/0!</v>
      </c>
      <c r="R87" s="8"/>
      <c r="S87" s="8"/>
      <c r="T87" s="8"/>
      <c r="U87" s="8"/>
      <c r="V87" s="8"/>
      <c r="W87" s="8"/>
      <c r="X87" s="8"/>
      <c r="Y87" s="8"/>
      <c r="Z87" s="8"/>
      <c r="AA87" s="8"/>
      <c r="AB87" s="8"/>
      <c r="AC87" s="8"/>
      <c r="AD87" s="8"/>
      <c r="AE87" s="8"/>
      <c r="AF87" s="8"/>
      <c r="AG87" s="8"/>
      <c r="AH87" s="8"/>
      <c r="AI87" s="8"/>
      <c r="AJ87" s="8"/>
      <c r="AK87" s="8"/>
      <c r="AL87" s="8"/>
      <c r="AM87" s="8"/>
      <c r="AN87" s="8">
        <f>SUM(Tabla1[[#This Row],[Recursos propios 2024]:[Otros 2024]])</f>
        <v>0</v>
      </c>
      <c r="AO87" s="8"/>
      <c r="AP87" s="8"/>
      <c r="AQ87" s="8"/>
      <c r="AR87" s="8"/>
      <c r="AS87" s="8"/>
      <c r="AT87" s="8"/>
      <c r="AU87" s="8"/>
      <c r="AV87" s="8"/>
      <c r="AW87" s="8"/>
      <c r="AX87" s="8"/>
      <c r="AY87" s="8"/>
      <c r="AZ87" s="8"/>
      <c r="BA87" s="8"/>
      <c r="BB87" s="8"/>
      <c r="BC87" s="8">
        <f>SUM(Tabla1[[#This Row],[Recursos propios 20242]:[Otros 202415]])</f>
        <v>0</v>
      </c>
      <c r="BD87" s="8" t="e">
        <f>+Tabla1[[#This Row],[Total Comprometido 2024]]/Tabla1[[#This Row],[Total 2024]]</f>
        <v>#DIV/0!</v>
      </c>
      <c r="BE87" s="8"/>
      <c r="BF87" s="8"/>
      <c r="BG87" s="8"/>
      <c r="BH87" s="8"/>
      <c r="BI87" s="8"/>
      <c r="BJ87" s="8"/>
    </row>
    <row r="88" spans="1:62" s="17" customFormat="1" x14ac:dyDescent="0.25">
      <c r="A88" s="8"/>
      <c r="B88" s="6"/>
      <c r="C88" s="6"/>
      <c r="D88" s="6"/>
      <c r="E88" s="6"/>
      <c r="F88" s="6"/>
      <c r="G88" s="6"/>
      <c r="H88" s="6"/>
      <c r="I88" s="6"/>
      <c r="J88" s="6"/>
      <c r="K88" s="6"/>
      <c r="L88" s="6"/>
      <c r="M88" s="6"/>
      <c r="N88" s="6"/>
      <c r="O88" s="25"/>
      <c r="P88" s="6" t="e">
        <f>+(Tabla1[[#This Row],[Meta Ejecutada Vigencia4]]/Tabla1[[#This Row],[Meta Programada Vigencia]])</f>
        <v>#DIV/0!</v>
      </c>
      <c r="Q88" s="6" t="e">
        <f>+Tabla1[[#This Row],[Meta Ejecutada Vigencia4]]/Tabla1[[#This Row],[Meta Programada Cuatrienio3]]/4</f>
        <v>#DIV/0!</v>
      </c>
      <c r="R88" s="6"/>
      <c r="S88" s="6"/>
      <c r="T88" s="6"/>
      <c r="U88" s="6"/>
      <c r="V88" s="6"/>
      <c r="W88" s="6"/>
      <c r="X88" s="6"/>
      <c r="Y88" s="6"/>
      <c r="Z88" s="6"/>
      <c r="AA88" s="6"/>
      <c r="AB88" s="6"/>
      <c r="AC88" s="6"/>
      <c r="AD88" s="6"/>
      <c r="AE88" s="6"/>
      <c r="AF88" s="6"/>
      <c r="AG88" s="6"/>
      <c r="AH88" s="6"/>
      <c r="AI88" s="6"/>
      <c r="AJ88" s="6"/>
      <c r="AK88" s="6"/>
      <c r="AL88" s="6"/>
      <c r="AM88" s="6"/>
      <c r="AN88" s="6">
        <f>SUM(Tabla1[[#This Row],[Recursos propios 2024]:[Otros 2024]])</f>
        <v>0</v>
      </c>
      <c r="AO88" s="6"/>
      <c r="AP88" s="6"/>
      <c r="AQ88" s="6"/>
      <c r="AR88" s="6"/>
      <c r="AS88" s="6"/>
      <c r="AT88" s="6"/>
      <c r="AU88" s="6"/>
      <c r="AV88" s="6"/>
      <c r="AW88" s="6"/>
      <c r="AX88" s="6"/>
      <c r="AY88" s="6"/>
      <c r="AZ88" s="6"/>
      <c r="BA88" s="6"/>
      <c r="BB88" s="6"/>
      <c r="BC88" s="6">
        <f>SUM(Tabla1[[#This Row],[Recursos propios 20242]:[Otros 202415]])</f>
        <v>0</v>
      </c>
      <c r="BD88" s="6" t="e">
        <f>+Tabla1[[#This Row],[Total Comprometido 2024]]/Tabla1[[#This Row],[Total 2024]]</f>
        <v>#DIV/0!</v>
      </c>
      <c r="BE88" s="6"/>
      <c r="BF88" s="6"/>
      <c r="BG88" s="6"/>
      <c r="BH88" s="6"/>
      <c r="BI88" s="6"/>
      <c r="BJ88" s="8"/>
    </row>
    <row r="89" spans="1:62" s="17" customFormat="1" x14ac:dyDescent="0.25">
      <c r="A89" s="8"/>
      <c r="B89" s="8"/>
      <c r="C89" s="8"/>
      <c r="D89" s="8"/>
      <c r="E89" s="6"/>
      <c r="F89" s="8"/>
      <c r="G89" s="8"/>
      <c r="H89" s="8"/>
      <c r="I89" s="8"/>
      <c r="J89" s="8"/>
      <c r="K89" s="8"/>
      <c r="L89" s="8"/>
      <c r="M89" s="8"/>
      <c r="N89" s="8"/>
      <c r="O89" s="24"/>
      <c r="P89" s="8" t="e">
        <f>+(Tabla1[[#This Row],[Meta Ejecutada Vigencia4]]/Tabla1[[#This Row],[Meta Programada Vigencia]])</f>
        <v>#DIV/0!</v>
      </c>
      <c r="Q89" s="8" t="e">
        <f>+Tabla1[[#This Row],[Meta Ejecutada Vigencia4]]/Tabla1[[#This Row],[Meta Programada Cuatrienio3]]/4</f>
        <v>#DIV/0!</v>
      </c>
      <c r="R89" s="8"/>
      <c r="S89" s="8"/>
      <c r="T89" s="8"/>
      <c r="U89" s="8"/>
      <c r="V89" s="8"/>
      <c r="W89" s="8"/>
      <c r="X89" s="8"/>
      <c r="Y89" s="8"/>
      <c r="Z89" s="8"/>
      <c r="AA89" s="8"/>
      <c r="AB89" s="8"/>
      <c r="AC89" s="8"/>
      <c r="AD89" s="8"/>
      <c r="AE89" s="8"/>
      <c r="AF89" s="8"/>
      <c r="AG89" s="8"/>
      <c r="AH89" s="8"/>
      <c r="AI89" s="8"/>
      <c r="AJ89" s="8"/>
      <c r="AK89" s="8"/>
      <c r="AL89" s="8"/>
      <c r="AM89" s="8"/>
      <c r="AN89" s="8">
        <f>SUM(Tabla1[[#This Row],[Recursos propios 2024]:[Otros 2024]])</f>
        <v>0</v>
      </c>
      <c r="AO89" s="8"/>
      <c r="AP89" s="8"/>
      <c r="AQ89" s="8"/>
      <c r="AR89" s="8"/>
      <c r="AS89" s="8"/>
      <c r="AT89" s="8"/>
      <c r="AU89" s="8"/>
      <c r="AV89" s="8"/>
      <c r="AW89" s="8"/>
      <c r="AX89" s="8"/>
      <c r="AY89" s="8"/>
      <c r="AZ89" s="8"/>
      <c r="BA89" s="8"/>
      <c r="BB89" s="8"/>
      <c r="BC89" s="8">
        <f>SUM(Tabla1[[#This Row],[Recursos propios 20242]:[Otros 202415]])</f>
        <v>0</v>
      </c>
      <c r="BD89" s="8" t="e">
        <f>+Tabla1[[#This Row],[Total Comprometido 2024]]/Tabla1[[#This Row],[Total 2024]]</f>
        <v>#DIV/0!</v>
      </c>
      <c r="BE89" s="8"/>
      <c r="BF89" s="8"/>
      <c r="BG89" s="8"/>
      <c r="BH89" s="8"/>
      <c r="BI89" s="8"/>
      <c r="BJ89" s="8"/>
    </row>
    <row r="90" spans="1:62" s="17" customFormat="1" x14ac:dyDescent="0.25">
      <c r="A90" s="8"/>
      <c r="B90" s="6"/>
      <c r="C90" s="6"/>
      <c r="D90" s="6"/>
      <c r="E90" s="6"/>
      <c r="F90" s="6"/>
      <c r="G90" s="6"/>
      <c r="H90" s="6"/>
      <c r="I90" s="6"/>
      <c r="J90" s="6"/>
      <c r="K90" s="6"/>
      <c r="L90" s="6"/>
      <c r="M90" s="6"/>
      <c r="N90" s="6"/>
      <c r="O90" s="25"/>
      <c r="P90" s="6" t="e">
        <f>+(Tabla1[[#This Row],[Meta Ejecutada Vigencia4]]/Tabla1[[#This Row],[Meta Programada Vigencia]])</f>
        <v>#DIV/0!</v>
      </c>
      <c r="Q90" s="6" t="e">
        <f>+Tabla1[[#This Row],[Meta Ejecutada Vigencia4]]/Tabla1[[#This Row],[Meta Programada Cuatrienio3]]/4</f>
        <v>#DIV/0!</v>
      </c>
      <c r="R90" s="6"/>
      <c r="S90" s="6"/>
      <c r="T90" s="6"/>
      <c r="U90" s="6"/>
      <c r="V90" s="6"/>
      <c r="W90" s="6"/>
      <c r="X90" s="6"/>
      <c r="Y90" s="6"/>
      <c r="Z90" s="6"/>
      <c r="AA90" s="6"/>
      <c r="AB90" s="6"/>
      <c r="AC90" s="6"/>
      <c r="AD90" s="6"/>
      <c r="AE90" s="6"/>
      <c r="AF90" s="6"/>
      <c r="AG90" s="6"/>
      <c r="AH90" s="6"/>
      <c r="AI90" s="6"/>
      <c r="AJ90" s="6"/>
      <c r="AK90" s="6"/>
      <c r="AL90" s="6"/>
      <c r="AM90" s="6"/>
      <c r="AN90" s="6">
        <f>SUM(Tabla1[[#This Row],[Recursos propios 2024]:[Otros 2024]])</f>
        <v>0</v>
      </c>
      <c r="AO90" s="6"/>
      <c r="AP90" s="6"/>
      <c r="AQ90" s="6"/>
      <c r="AR90" s="6"/>
      <c r="AS90" s="6"/>
      <c r="AT90" s="6"/>
      <c r="AU90" s="6"/>
      <c r="AV90" s="6"/>
      <c r="AW90" s="6"/>
      <c r="AX90" s="6"/>
      <c r="AY90" s="6"/>
      <c r="AZ90" s="6"/>
      <c r="BA90" s="6"/>
      <c r="BB90" s="6"/>
      <c r="BC90" s="6">
        <f>SUM(Tabla1[[#This Row],[Recursos propios 20242]:[Otros 202415]])</f>
        <v>0</v>
      </c>
      <c r="BD90" s="6" t="e">
        <f>+Tabla1[[#This Row],[Total Comprometido 2024]]/Tabla1[[#This Row],[Total 2024]]</f>
        <v>#DIV/0!</v>
      </c>
      <c r="BE90" s="6"/>
      <c r="BF90" s="6"/>
      <c r="BG90" s="6"/>
      <c r="BH90" s="6"/>
      <c r="BI90" s="6"/>
      <c r="BJ90" s="8"/>
    </row>
    <row r="91" spans="1:62" s="17" customFormat="1" x14ac:dyDescent="0.25">
      <c r="A91" s="8"/>
      <c r="B91" s="8"/>
      <c r="C91" s="8"/>
      <c r="D91" s="8"/>
      <c r="E91" s="6"/>
      <c r="F91" s="8"/>
      <c r="G91" s="8"/>
      <c r="H91" s="8"/>
      <c r="I91" s="8"/>
      <c r="J91" s="8"/>
      <c r="K91" s="8"/>
      <c r="L91" s="8"/>
      <c r="M91" s="8"/>
      <c r="N91" s="8"/>
      <c r="O91" s="24"/>
      <c r="P91" s="8" t="e">
        <f>+(Tabla1[[#This Row],[Meta Ejecutada Vigencia4]]/Tabla1[[#This Row],[Meta Programada Vigencia]])</f>
        <v>#DIV/0!</v>
      </c>
      <c r="Q91" s="8" t="e">
        <f>+Tabla1[[#This Row],[Meta Ejecutada Vigencia4]]/Tabla1[[#This Row],[Meta Programada Cuatrienio3]]/4</f>
        <v>#DIV/0!</v>
      </c>
      <c r="R91" s="8"/>
      <c r="S91" s="8"/>
      <c r="T91" s="8"/>
      <c r="U91" s="8"/>
      <c r="V91" s="8"/>
      <c r="W91" s="8"/>
      <c r="X91" s="8"/>
      <c r="Y91" s="8"/>
      <c r="Z91" s="8"/>
      <c r="AA91" s="8"/>
      <c r="AB91" s="8"/>
      <c r="AC91" s="8"/>
      <c r="AD91" s="8"/>
      <c r="AE91" s="8"/>
      <c r="AF91" s="8"/>
      <c r="AG91" s="8"/>
      <c r="AH91" s="8"/>
      <c r="AI91" s="8"/>
      <c r="AJ91" s="8"/>
      <c r="AK91" s="8"/>
      <c r="AL91" s="8"/>
      <c r="AM91" s="8"/>
      <c r="AN91" s="8">
        <f>SUM(Tabla1[[#This Row],[Recursos propios 2024]:[Otros 2024]])</f>
        <v>0</v>
      </c>
      <c r="AO91" s="8"/>
      <c r="AP91" s="8"/>
      <c r="AQ91" s="8"/>
      <c r="AR91" s="8"/>
      <c r="AS91" s="8"/>
      <c r="AT91" s="8"/>
      <c r="AU91" s="8"/>
      <c r="AV91" s="8"/>
      <c r="AW91" s="8"/>
      <c r="AX91" s="8"/>
      <c r="AY91" s="8"/>
      <c r="AZ91" s="8"/>
      <c r="BA91" s="8"/>
      <c r="BB91" s="8"/>
      <c r="BC91" s="8">
        <f>SUM(Tabla1[[#This Row],[Recursos propios 20242]:[Otros 202415]])</f>
        <v>0</v>
      </c>
      <c r="BD91" s="8" t="e">
        <f>+Tabla1[[#This Row],[Total Comprometido 2024]]/Tabla1[[#This Row],[Total 2024]]</f>
        <v>#DIV/0!</v>
      </c>
      <c r="BE91" s="8"/>
      <c r="BF91" s="8"/>
      <c r="BG91" s="8"/>
      <c r="BH91" s="8"/>
      <c r="BI91" s="8"/>
      <c r="BJ91" s="8"/>
    </row>
    <row r="92" spans="1:62" s="17" customFormat="1" x14ac:dyDescent="0.25">
      <c r="A92" s="8"/>
      <c r="B92" s="6"/>
      <c r="C92" s="6"/>
      <c r="D92" s="6"/>
      <c r="E92" s="6"/>
      <c r="F92" s="6"/>
      <c r="G92" s="6"/>
      <c r="H92" s="6"/>
      <c r="I92" s="6"/>
      <c r="J92" s="6"/>
      <c r="K92" s="6"/>
      <c r="L92" s="6"/>
      <c r="M92" s="6"/>
      <c r="N92" s="6"/>
      <c r="O92" s="25"/>
      <c r="P92" s="6" t="e">
        <f>+(Tabla1[[#This Row],[Meta Ejecutada Vigencia4]]/Tabla1[[#This Row],[Meta Programada Vigencia]])</f>
        <v>#DIV/0!</v>
      </c>
      <c r="Q92" s="6" t="e">
        <f>+Tabla1[[#This Row],[Meta Ejecutada Vigencia4]]/Tabla1[[#This Row],[Meta Programada Cuatrienio3]]/4</f>
        <v>#DIV/0!</v>
      </c>
      <c r="R92" s="6"/>
      <c r="S92" s="6"/>
      <c r="T92" s="6"/>
      <c r="U92" s="6"/>
      <c r="V92" s="6"/>
      <c r="W92" s="6"/>
      <c r="X92" s="6"/>
      <c r="Y92" s="6"/>
      <c r="Z92" s="6"/>
      <c r="AA92" s="6"/>
      <c r="AB92" s="6"/>
      <c r="AC92" s="6"/>
      <c r="AD92" s="6"/>
      <c r="AE92" s="6"/>
      <c r="AF92" s="6"/>
      <c r="AG92" s="6"/>
      <c r="AH92" s="6"/>
      <c r="AI92" s="6"/>
      <c r="AJ92" s="6"/>
      <c r="AK92" s="6"/>
      <c r="AL92" s="6"/>
      <c r="AM92" s="6"/>
      <c r="AN92" s="6">
        <f>SUM(Tabla1[[#This Row],[Recursos propios 2024]:[Otros 2024]])</f>
        <v>0</v>
      </c>
      <c r="AO92" s="6"/>
      <c r="AP92" s="6"/>
      <c r="AQ92" s="6"/>
      <c r="AR92" s="6"/>
      <c r="AS92" s="6"/>
      <c r="AT92" s="6"/>
      <c r="AU92" s="6"/>
      <c r="AV92" s="6"/>
      <c r="AW92" s="6"/>
      <c r="AX92" s="6"/>
      <c r="AY92" s="6"/>
      <c r="AZ92" s="6"/>
      <c r="BA92" s="6"/>
      <c r="BB92" s="6"/>
      <c r="BC92" s="6">
        <f>SUM(Tabla1[[#This Row],[Recursos propios 20242]:[Otros 202415]])</f>
        <v>0</v>
      </c>
      <c r="BD92" s="6" t="e">
        <f>+Tabla1[[#This Row],[Total Comprometido 2024]]/Tabla1[[#This Row],[Total 2024]]</f>
        <v>#DIV/0!</v>
      </c>
      <c r="BE92" s="6"/>
      <c r="BF92" s="6"/>
      <c r="BG92" s="6"/>
      <c r="BH92" s="6"/>
      <c r="BI92" s="6"/>
      <c r="BJ92" s="8"/>
    </row>
    <row r="93" spans="1:62" s="17" customFormat="1" x14ac:dyDescent="0.25">
      <c r="A93" s="8"/>
      <c r="B93" s="8"/>
      <c r="C93" s="8"/>
      <c r="D93" s="8"/>
      <c r="E93" s="6"/>
      <c r="F93" s="8"/>
      <c r="G93" s="8"/>
      <c r="H93" s="8"/>
      <c r="I93" s="8"/>
      <c r="J93" s="8"/>
      <c r="K93" s="8"/>
      <c r="L93" s="8"/>
      <c r="M93" s="8"/>
      <c r="N93" s="8"/>
      <c r="O93" s="24"/>
      <c r="P93" s="8" t="e">
        <f>+(Tabla1[[#This Row],[Meta Ejecutada Vigencia4]]/Tabla1[[#This Row],[Meta Programada Vigencia]])</f>
        <v>#DIV/0!</v>
      </c>
      <c r="Q93" s="8" t="e">
        <f>+Tabla1[[#This Row],[Meta Ejecutada Vigencia4]]/Tabla1[[#This Row],[Meta Programada Cuatrienio3]]/4</f>
        <v>#DIV/0!</v>
      </c>
      <c r="R93" s="8"/>
      <c r="S93" s="8"/>
      <c r="T93" s="8"/>
      <c r="U93" s="8"/>
      <c r="V93" s="8"/>
      <c r="W93" s="8"/>
      <c r="X93" s="8"/>
      <c r="Y93" s="8"/>
      <c r="Z93" s="8"/>
      <c r="AA93" s="8"/>
      <c r="AB93" s="8"/>
      <c r="AC93" s="8"/>
      <c r="AD93" s="8"/>
      <c r="AE93" s="8"/>
      <c r="AF93" s="8"/>
      <c r="AG93" s="8"/>
      <c r="AH93" s="8"/>
      <c r="AI93" s="8"/>
      <c r="AJ93" s="8"/>
      <c r="AK93" s="8"/>
      <c r="AL93" s="8"/>
      <c r="AM93" s="8"/>
      <c r="AN93" s="8">
        <f>SUM(Tabla1[[#This Row],[Recursos propios 2024]:[Otros 2024]])</f>
        <v>0</v>
      </c>
      <c r="AO93" s="8"/>
      <c r="AP93" s="8"/>
      <c r="AQ93" s="8"/>
      <c r="AR93" s="8"/>
      <c r="AS93" s="8"/>
      <c r="AT93" s="8"/>
      <c r="AU93" s="8"/>
      <c r="AV93" s="8"/>
      <c r="AW93" s="8"/>
      <c r="AX93" s="8"/>
      <c r="AY93" s="8"/>
      <c r="AZ93" s="8"/>
      <c r="BA93" s="8"/>
      <c r="BB93" s="8"/>
      <c r="BC93" s="8">
        <f>SUM(Tabla1[[#This Row],[Recursos propios 20242]:[Otros 202415]])</f>
        <v>0</v>
      </c>
      <c r="BD93" s="8" t="e">
        <f>+Tabla1[[#This Row],[Total Comprometido 2024]]/Tabla1[[#This Row],[Total 2024]]</f>
        <v>#DIV/0!</v>
      </c>
      <c r="BE93" s="8"/>
      <c r="BF93" s="8"/>
      <c r="BG93" s="8"/>
      <c r="BH93" s="8"/>
      <c r="BI93" s="8"/>
      <c r="BJ93" s="8"/>
    </row>
    <row r="94" spans="1:62" s="17" customFormat="1" x14ac:dyDescent="0.25">
      <c r="A94" s="8"/>
      <c r="B94" s="6"/>
      <c r="C94" s="6"/>
      <c r="D94" s="6"/>
      <c r="E94" s="6"/>
      <c r="F94" s="6"/>
      <c r="G94" s="6"/>
      <c r="H94" s="6"/>
      <c r="I94" s="6"/>
      <c r="J94" s="6"/>
      <c r="K94" s="6"/>
      <c r="L94" s="6"/>
      <c r="M94" s="6"/>
      <c r="N94" s="6"/>
      <c r="O94" s="25"/>
      <c r="P94" s="6" t="e">
        <f>+(Tabla1[[#This Row],[Meta Ejecutada Vigencia4]]/Tabla1[[#This Row],[Meta Programada Vigencia]])</f>
        <v>#DIV/0!</v>
      </c>
      <c r="Q94" s="6" t="e">
        <f>+Tabla1[[#This Row],[Meta Ejecutada Vigencia4]]/Tabla1[[#This Row],[Meta Programada Cuatrienio3]]/4</f>
        <v>#DIV/0!</v>
      </c>
      <c r="R94" s="6"/>
      <c r="S94" s="6"/>
      <c r="T94" s="6"/>
      <c r="U94" s="6"/>
      <c r="V94" s="6"/>
      <c r="W94" s="6"/>
      <c r="X94" s="6"/>
      <c r="Y94" s="6"/>
      <c r="Z94" s="6"/>
      <c r="AA94" s="6"/>
      <c r="AB94" s="6"/>
      <c r="AC94" s="6"/>
      <c r="AD94" s="6"/>
      <c r="AE94" s="6"/>
      <c r="AF94" s="6"/>
      <c r="AG94" s="6"/>
      <c r="AH94" s="6"/>
      <c r="AI94" s="6"/>
      <c r="AJ94" s="6"/>
      <c r="AK94" s="6"/>
      <c r="AL94" s="6"/>
      <c r="AM94" s="6"/>
      <c r="AN94" s="6">
        <f>SUM(Tabla1[[#This Row],[Recursos propios 2024]:[Otros 2024]])</f>
        <v>0</v>
      </c>
      <c r="AO94" s="6"/>
      <c r="AP94" s="6"/>
      <c r="AQ94" s="6"/>
      <c r="AR94" s="6"/>
      <c r="AS94" s="6"/>
      <c r="AT94" s="6"/>
      <c r="AU94" s="6"/>
      <c r="AV94" s="6"/>
      <c r="AW94" s="6"/>
      <c r="AX94" s="6"/>
      <c r="AY94" s="6"/>
      <c r="AZ94" s="6"/>
      <c r="BA94" s="6"/>
      <c r="BB94" s="6"/>
      <c r="BC94" s="6">
        <f>SUM(Tabla1[[#This Row],[Recursos propios 20242]:[Otros 202415]])</f>
        <v>0</v>
      </c>
      <c r="BD94" s="6" t="e">
        <f>+Tabla1[[#This Row],[Total Comprometido 2024]]/Tabla1[[#This Row],[Total 2024]]</f>
        <v>#DIV/0!</v>
      </c>
      <c r="BE94" s="6"/>
      <c r="BF94" s="6"/>
      <c r="BG94" s="6"/>
      <c r="BH94" s="6"/>
      <c r="BI94" s="6"/>
      <c r="BJ94" s="8"/>
    </row>
    <row r="95" spans="1:62" s="17" customFormat="1" x14ac:dyDescent="0.25">
      <c r="A95" s="8"/>
      <c r="B95" s="8"/>
      <c r="C95" s="8"/>
      <c r="D95" s="8"/>
      <c r="E95" s="6"/>
      <c r="F95" s="8"/>
      <c r="G95" s="8"/>
      <c r="H95" s="8"/>
      <c r="I95" s="8"/>
      <c r="J95" s="8"/>
      <c r="K95" s="8"/>
      <c r="L95" s="8"/>
      <c r="M95" s="8"/>
      <c r="N95" s="8"/>
      <c r="O95" s="24"/>
      <c r="P95" s="8" t="e">
        <f>+(Tabla1[[#This Row],[Meta Ejecutada Vigencia4]]/Tabla1[[#This Row],[Meta Programada Vigencia]])</f>
        <v>#DIV/0!</v>
      </c>
      <c r="Q95" s="8" t="e">
        <f>+Tabla1[[#This Row],[Meta Ejecutada Vigencia4]]/Tabla1[[#This Row],[Meta Programada Cuatrienio3]]/4</f>
        <v>#DIV/0!</v>
      </c>
      <c r="R95" s="8"/>
      <c r="S95" s="8"/>
      <c r="T95" s="8"/>
      <c r="U95" s="8"/>
      <c r="V95" s="8"/>
      <c r="W95" s="8"/>
      <c r="X95" s="8"/>
      <c r="Y95" s="8"/>
      <c r="Z95" s="8"/>
      <c r="AA95" s="8"/>
      <c r="AB95" s="8"/>
      <c r="AC95" s="8"/>
      <c r="AD95" s="8"/>
      <c r="AE95" s="8"/>
      <c r="AF95" s="8"/>
      <c r="AG95" s="8"/>
      <c r="AH95" s="8"/>
      <c r="AI95" s="8"/>
      <c r="AJ95" s="8"/>
      <c r="AK95" s="8"/>
      <c r="AL95" s="8"/>
      <c r="AM95" s="8"/>
      <c r="AN95" s="8">
        <f>SUM(Tabla1[[#This Row],[Recursos propios 2024]:[Otros 2024]])</f>
        <v>0</v>
      </c>
      <c r="AO95" s="8"/>
      <c r="AP95" s="8"/>
      <c r="AQ95" s="8"/>
      <c r="AR95" s="8"/>
      <c r="AS95" s="8"/>
      <c r="AT95" s="8"/>
      <c r="AU95" s="8"/>
      <c r="AV95" s="8"/>
      <c r="AW95" s="8"/>
      <c r="AX95" s="8"/>
      <c r="AY95" s="8"/>
      <c r="AZ95" s="8"/>
      <c r="BA95" s="8"/>
      <c r="BB95" s="8"/>
      <c r="BC95" s="8">
        <f>SUM(Tabla1[[#This Row],[Recursos propios 20242]:[Otros 202415]])</f>
        <v>0</v>
      </c>
      <c r="BD95" s="8" t="e">
        <f>+Tabla1[[#This Row],[Total Comprometido 2024]]/Tabla1[[#This Row],[Total 2024]]</f>
        <v>#DIV/0!</v>
      </c>
      <c r="BE95" s="8"/>
      <c r="BF95" s="8"/>
      <c r="BG95" s="8"/>
      <c r="BH95" s="8"/>
      <c r="BI95" s="8"/>
      <c r="BJ95" s="8"/>
    </row>
    <row r="96" spans="1:62" s="17" customFormat="1" x14ac:dyDescent="0.25">
      <c r="A96" s="8"/>
      <c r="B96" s="6"/>
      <c r="C96" s="6"/>
      <c r="D96" s="6"/>
      <c r="E96" s="6"/>
      <c r="F96" s="6"/>
      <c r="G96" s="6"/>
      <c r="H96" s="6"/>
      <c r="I96" s="6"/>
      <c r="J96" s="6"/>
      <c r="K96" s="6"/>
      <c r="L96" s="6"/>
      <c r="M96" s="6"/>
      <c r="N96" s="6"/>
      <c r="O96" s="25"/>
      <c r="P96" s="6" t="e">
        <f>+(Tabla1[[#This Row],[Meta Ejecutada Vigencia4]]/Tabla1[[#This Row],[Meta Programada Vigencia]])</f>
        <v>#DIV/0!</v>
      </c>
      <c r="Q96" s="6" t="e">
        <f>+Tabla1[[#This Row],[Meta Ejecutada Vigencia4]]/Tabla1[[#This Row],[Meta Programada Cuatrienio3]]/4</f>
        <v>#DIV/0!</v>
      </c>
      <c r="R96" s="6"/>
      <c r="S96" s="6"/>
      <c r="T96" s="6"/>
      <c r="U96" s="6"/>
      <c r="V96" s="6"/>
      <c r="W96" s="6"/>
      <c r="X96" s="6"/>
      <c r="Y96" s="6"/>
      <c r="Z96" s="6"/>
      <c r="AA96" s="6"/>
      <c r="AB96" s="6"/>
      <c r="AC96" s="6"/>
      <c r="AD96" s="6"/>
      <c r="AE96" s="6"/>
      <c r="AF96" s="6"/>
      <c r="AG96" s="6"/>
      <c r="AH96" s="6"/>
      <c r="AI96" s="6"/>
      <c r="AJ96" s="6"/>
      <c r="AK96" s="6"/>
      <c r="AL96" s="6"/>
      <c r="AM96" s="6"/>
      <c r="AN96" s="6">
        <f>SUM(Tabla1[[#This Row],[Recursos propios 2024]:[Otros 2024]])</f>
        <v>0</v>
      </c>
      <c r="AO96" s="6"/>
      <c r="AP96" s="6"/>
      <c r="AQ96" s="6"/>
      <c r="AR96" s="6"/>
      <c r="AS96" s="6"/>
      <c r="AT96" s="6"/>
      <c r="AU96" s="6"/>
      <c r="AV96" s="6"/>
      <c r="AW96" s="6"/>
      <c r="AX96" s="6"/>
      <c r="AY96" s="6"/>
      <c r="AZ96" s="6"/>
      <c r="BA96" s="6"/>
      <c r="BB96" s="6"/>
      <c r="BC96" s="6">
        <f>SUM(Tabla1[[#This Row],[Recursos propios 20242]:[Otros 202415]])</f>
        <v>0</v>
      </c>
      <c r="BD96" s="6" t="e">
        <f>+Tabla1[[#This Row],[Total Comprometido 2024]]/Tabla1[[#This Row],[Total 2024]]</f>
        <v>#DIV/0!</v>
      </c>
      <c r="BE96" s="6"/>
      <c r="BF96" s="6"/>
      <c r="BG96" s="6"/>
      <c r="BH96" s="6"/>
      <c r="BI96" s="6"/>
      <c r="BJ96" s="8"/>
    </row>
    <row r="97" spans="1:62" s="17" customFormat="1" x14ac:dyDescent="0.25">
      <c r="A97" s="8"/>
      <c r="B97" s="8"/>
      <c r="C97" s="8"/>
      <c r="D97" s="8"/>
      <c r="E97" s="6"/>
      <c r="F97" s="8"/>
      <c r="G97" s="8"/>
      <c r="H97" s="8"/>
      <c r="I97" s="8"/>
      <c r="J97" s="8"/>
      <c r="K97" s="8"/>
      <c r="L97" s="8"/>
      <c r="M97" s="8"/>
      <c r="N97" s="8"/>
      <c r="O97" s="24"/>
      <c r="P97" s="8" t="e">
        <f>+(Tabla1[[#This Row],[Meta Ejecutada Vigencia4]]/Tabla1[[#This Row],[Meta Programada Vigencia]])</f>
        <v>#DIV/0!</v>
      </c>
      <c r="Q97" s="8" t="e">
        <f>+Tabla1[[#This Row],[Meta Ejecutada Vigencia4]]/Tabla1[[#This Row],[Meta Programada Cuatrienio3]]/4</f>
        <v>#DIV/0!</v>
      </c>
      <c r="R97" s="8"/>
      <c r="S97" s="8"/>
      <c r="T97" s="8"/>
      <c r="U97" s="8"/>
      <c r="V97" s="8"/>
      <c r="W97" s="8"/>
      <c r="X97" s="8"/>
      <c r="Y97" s="8"/>
      <c r="Z97" s="8"/>
      <c r="AA97" s="8"/>
      <c r="AB97" s="8"/>
      <c r="AC97" s="8"/>
      <c r="AD97" s="8"/>
      <c r="AE97" s="8"/>
      <c r="AF97" s="8"/>
      <c r="AG97" s="8"/>
      <c r="AH97" s="8"/>
      <c r="AI97" s="8"/>
      <c r="AJ97" s="8"/>
      <c r="AK97" s="8"/>
      <c r="AL97" s="8"/>
      <c r="AM97" s="8"/>
      <c r="AN97" s="8">
        <f>SUM(Tabla1[[#This Row],[Recursos propios 2024]:[Otros 2024]])</f>
        <v>0</v>
      </c>
      <c r="AO97" s="8"/>
      <c r="AP97" s="8"/>
      <c r="AQ97" s="8"/>
      <c r="AR97" s="8"/>
      <c r="AS97" s="8"/>
      <c r="AT97" s="8"/>
      <c r="AU97" s="8"/>
      <c r="AV97" s="8"/>
      <c r="AW97" s="8"/>
      <c r="AX97" s="8"/>
      <c r="AY97" s="8"/>
      <c r="AZ97" s="8"/>
      <c r="BA97" s="8"/>
      <c r="BB97" s="8"/>
      <c r="BC97" s="8">
        <f>SUM(Tabla1[[#This Row],[Recursos propios 20242]:[Otros 202415]])</f>
        <v>0</v>
      </c>
      <c r="BD97" s="8" t="e">
        <f>+Tabla1[[#This Row],[Total Comprometido 2024]]/Tabla1[[#This Row],[Total 2024]]</f>
        <v>#DIV/0!</v>
      </c>
      <c r="BE97" s="8"/>
      <c r="BF97" s="8"/>
      <c r="BG97" s="8"/>
      <c r="BH97" s="8"/>
      <c r="BI97" s="8"/>
      <c r="BJ97" s="8"/>
    </row>
    <row r="98" spans="1:62" s="17" customFormat="1" x14ac:dyDescent="0.25">
      <c r="A98" s="8"/>
      <c r="B98" s="6"/>
      <c r="C98" s="6"/>
      <c r="D98" s="6"/>
      <c r="E98" s="6"/>
      <c r="F98" s="6"/>
      <c r="G98" s="6"/>
      <c r="H98" s="6"/>
      <c r="I98" s="6"/>
      <c r="J98" s="6"/>
      <c r="K98" s="6"/>
      <c r="L98" s="6"/>
      <c r="M98" s="6"/>
      <c r="N98" s="6"/>
      <c r="O98" s="25"/>
      <c r="P98" s="6" t="e">
        <f>+(Tabla1[[#This Row],[Meta Ejecutada Vigencia4]]/Tabla1[[#This Row],[Meta Programada Vigencia]])</f>
        <v>#DIV/0!</v>
      </c>
      <c r="Q98" s="6" t="e">
        <f>+Tabla1[[#This Row],[Meta Ejecutada Vigencia4]]/Tabla1[[#This Row],[Meta Programada Cuatrienio3]]/4</f>
        <v>#DIV/0!</v>
      </c>
      <c r="R98" s="6"/>
      <c r="S98" s="6"/>
      <c r="T98" s="6"/>
      <c r="U98" s="6"/>
      <c r="V98" s="6"/>
      <c r="W98" s="6"/>
      <c r="X98" s="6"/>
      <c r="Y98" s="6"/>
      <c r="Z98" s="6"/>
      <c r="AA98" s="6"/>
      <c r="AB98" s="6"/>
      <c r="AC98" s="6"/>
      <c r="AD98" s="6"/>
      <c r="AE98" s="6"/>
      <c r="AF98" s="6"/>
      <c r="AG98" s="6"/>
      <c r="AH98" s="6"/>
      <c r="AI98" s="6"/>
      <c r="AJ98" s="6"/>
      <c r="AK98" s="6"/>
      <c r="AL98" s="6"/>
      <c r="AM98" s="6"/>
      <c r="AN98" s="6">
        <f>SUM(Tabla1[[#This Row],[Recursos propios 2024]:[Otros 2024]])</f>
        <v>0</v>
      </c>
      <c r="AO98" s="6"/>
      <c r="AP98" s="6"/>
      <c r="AQ98" s="6"/>
      <c r="AR98" s="6"/>
      <c r="AS98" s="6"/>
      <c r="AT98" s="6"/>
      <c r="AU98" s="6"/>
      <c r="AV98" s="6"/>
      <c r="AW98" s="6"/>
      <c r="AX98" s="6"/>
      <c r="AY98" s="6"/>
      <c r="AZ98" s="6"/>
      <c r="BA98" s="6"/>
      <c r="BB98" s="6"/>
      <c r="BC98" s="6">
        <f>SUM(Tabla1[[#This Row],[Recursos propios 20242]:[Otros 202415]])</f>
        <v>0</v>
      </c>
      <c r="BD98" s="6" t="e">
        <f>+Tabla1[[#This Row],[Total Comprometido 2024]]/Tabla1[[#This Row],[Total 2024]]</f>
        <v>#DIV/0!</v>
      </c>
      <c r="BE98" s="6"/>
      <c r="BF98" s="6"/>
      <c r="BG98" s="6"/>
      <c r="BH98" s="6"/>
      <c r="BI98" s="6"/>
      <c r="BJ98" s="8"/>
    </row>
    <row r="99" spans="1:62" s="17" customFormat="1" x14ac:dyDescent="0.25">
      <c r="A99" s="8"/>
      <c r="B99" s="8"/>
      <c r="C99" s="8"/>
      <c r="D99" s="8"/>
      <c r="E99" s="6"/>
      <c r="F99" s="8"/>
      <c r="G99" s="8"/>
      <c r="H99" s="8"/>
      <c r="I99" s="8"/>
      <c r="J99" s="8"/>
      <c r="K99" s="8"/>
      <c r="L99" s="8"/>
      <c r="M99" s="8"/>
      <c r="N99" s="8"/>
      <c r="O99" s="24"/>
      <c r="P99" s="8" t="e">
        <f>+(Tabla1[[#This Row],[Meta Ejecutada Vigencia4]]/Tabla1[[#This Row],[Meta Programada Vigencia]])</f>
        <v>#DIV/0!</v>
      </c>
      <c r="Q99" s="8" t="e">
        <f>+Tabla1[[#This Row],[Meta Ejecutada Vigencia4]]/Tabla1[[#This Row],[Meta Programada Cuatrienio3]]/4</f>
        <v>#DIV/0!</v>
      </c>
      <c r="R99" s="8"/>
      <c r="S99" s="8"/>
      <c r="T99" s="8"/>
      <c r="U99" s="8"/>
      <c r="V99" s="8"/>
      <c r="W99" s="8"/>
      <c r="X99" s="8"/>
      <c r="Y99" s="8"/>
      <c r="Z99" s="8"/>
      <c r="AA99" s="8"/>
      <c r="AB99" s="8"/>
      <c r="AC99" s="8"/>
      <c r="AD99" s="8"/>
      <c r="AE99" s="8"/>
      <c r="AF99" s="8"/>
      <c r="AG99" s="8"/>
      <c r="AH99" s="8"/>
      <c r="AI99" s="8"/>
      <c r="AJ99" s="8"/>
      <c r="AK99" s="8"/>
      <c r="AL99" s="8"/>
      <c r="AM99" s="8"/>
      <c r="AN99" s="8">
        <f>SUM(Tabla1[[#This Row],[Recursos propios 2024]:[Otros 2024]])</f>
        <v>0</v>
      </c>
      <c r="AO99" s="8"/>
      <c r="AP99" s="8"/>
      <c r="AQ99" s="8"/>
      <c r="AR99" s="8"/>
      <c r="AS99" s="8"/>
      <c r="AT99" s="8"/>
      <c r="AU99" s="8"/>
      <c r="AV99" s="8"/>
      <c r="AW99" s="8"/>
      <c r="AX99" s="8"/>
      <c r="AY99" s="8"/>
      <c r="AZ99" s="8"/>
      <c r="BA99" s="8"/>
      <c r="BB99" s="8"/>
      <c r="BC99" s="8">
        <f>SUM(Tabla1[[#This Row],[Recursos propios 20242]:[Otros 202415]])</f>
        <v>0</v>
      </c>
      <c r="BD99" s="8" t="e">
        <f>+Tabla1[[#This Row],[Total Comprometido 2024]]/Tabla1[[#This Row],[Total 2024]]</f>
        <v>#DIV/0!</v>
      </c>
      <c r="BE99" s="8"/>
      <c r="BF99" s="8"/>
      <c r="BG99" s="8"/>
      <c r="BH99" s="8"/>
      <c r="BI99" s="8"/>
      <c r="BJ99" s="8"/>
    </row>
    <row r="100" spans="1:62" s="17" customFormat="1" x14ac:dyDescent="0.25">
      <c r="A100" s="8"/>
      <c r="B100" s="6"/>
      <c r="C100" s="6"/>
      <c r="D100" s="6"/>
      <c r="E100" s="6"/>
      <c r="F100" s="6"/>
      <c r="G100" s="6"/>
      <c r="H100" s="6"/>
      <c r="I100" s="6"/>
      <c r="J100" s="6"/>
      <c r="K100" s="6"/>
      <c r="L100" s="6"/>
      <c r="M100" s="6"/>
      <c r="N100" s="6"/>
      <c r="O100" s="25"/>
      <c r="P100" s="6" t="e">
        <f>+(Tabla1[[#This Row],[Meta Ejecutada Vigencia4]]/Tabla1[[#This Row],[Meta Programada Vigencia]])</f>
        <v>#DIV/0!</v>
      </c>
      <c r="Q100" s="6" t="e">
        <f>+Tabla1[[#This Row],[Meta Ejecutada Vigencia4]]/Tabla1[[#This Row],[Meta Programada Cuatrienio3]]/4</f>
        <v>#DIV/0!</v>
      </c>
      <c r="R100" s="6"/>
      <c r="S100" s="6"/>
      <c r="T100" s="6"/>
      <c r="U100" s="6"/>
      <c r="V100" s="6"/>
      <c r="W100" s="6"/>
      <c r="X100" s="6"/>
      <c r="Y100" s="6"/>
      <c r="Z100" s="6"/>
      <c r="AA100" s="6"/>
      <c r="AB100" s="6"/>
      <c r="AC100" s="6"/>
      <c r="AD100" s="6"/>
      <c r="AE100" s="6"/>
      <c r="AF100" s="6"/>
      <c r="AG100" s="6"/>
      <c r="AH100" s="6"/>
      <c r="AI100" s="6"/>
      <c r="AJ100" s="6"/>
      <c r="AK100" s="6"/>
      <c r="AL100" s="6"/>
      <c r="AM100" s="6"/>
      <c r="AN100" s="6">
        <f>SUM(Tabla1[[#This Row],[Recursos propios 2024]:[Otros 2024]])</f>
        <v>0</v>
      </c>
      <c r="AO100" s="6"/>
      <c r="AP100" s="6"/>
      <c r="AQ100" s="6"/>
      <c r="AR100" s="6"/>
      <c r="AS100" s="6"/>
      <c r="AT100" s="6"/>
      <c r="AU100" s="6"/>
      <c r="AV100" s="6"/>
      <c r="AW100" s="6"/>
      <c r="AX100" s="6"/>
      <c r="AY100" s="6"/>
      <c r="AZ100" s="6"/>
      <c r="BA100" s="6"/>
      <c r="BB100" s="6"/>
      <c r="BC100" s="6">
        <f>SUM(Tabla1[[#This Row],[Recursos propios 20242]:[Otros 202415]])</f>
        <v>0</v>
      </c>
      <c r="BD100" s="6" t="e">
        <f>+Tabla1[[#This Row],[Total Comprometido 2024]]/Tabla1[[#This Row],[Total 2024]]</f>
        <v>#DIV/0!</v>
      </c>
      <c r="BE100" s="6"/>
      <c r="BF100" s="6"/>
      <c r="BG100" s="6"/>
      <c r="BH100" s="6"/>
      <c r="BI100" s="6"/>
      <c r="BJ100" s="8"/>
    </row>
    <row r="101" spans="1:62" s="17" customFormat="1" x14ac:dyDescent="0.25">
      <c r="A101" s="8"/>
      <c r="B101" s="8"/>
      <c r="C101" s="8"/>
      <c r="D101" s="8"/>
      <c r="E101" s="6"/>
      <c r="F101" s="8"/>
      <c r="G101" s="8"/>
      <c r="H101" s="8"/>
      <c r="I101" s="8"/>
      <c r="J101" s="8"/>
      <c r="K101" s="8"/>
      <c r="L101" s="8"/>
      <c r="M101" s="8"/>
      <c r="N101" s="8"/>
      <c r="O101" s="24"/>
      <c r="P101" s="8" t="e">
        <f>+(Tabla1[[#This Row],[Meta Ejecutada Vigencia4]]/Tabla1[[#This Row],[Meta Programada Vigencia]])</f>
        <v>#DIV/0!</v>
      </c>
      <c r="Q101" s="8" t="e">
        <f>+Tabla1[[#This Row],[Meta Ejecutada Vigencia4]]/Tabla1[[#This Row],[Meta Programada Cuatrienio3]]/4</f>
        <v>#DIV/0!</v>
      </c>
      <c r="R101" s="8"/>
      <c r="S101" s="8"/>
      <c r="T101" s="8"/>
      <c r="U101" s="8"/>
      <c r="V101" s="8"/>
      <c r="W101" s="8"/>
      <c r="X101" s="8"/>
      <c r="Y101" s="8"/>
      <c r="Z101" s="8"/>
      <c r="AA101" s="8"/>
      <c r="AB101" s="8"/>
      <c r="AC101" s="8"/>
      <c r="AD101" s="8"/>
      <c r="AE101" s="8"/>
      <c r="AF101" s="8"/>
      <c r="AG101" s="8"/>
      <c r="AH101" s="8"/>
      <c r="AI101" s="8"/>
      <c r="AJ101" s="8"/>
      <c r="AK101" s="8"/>
      <c r="AL101" s="8"/>
      <c r="AM101" s="8"/>
      <c r="AN101" s="8">
        <f>SUM(Tabla1[[#This Row],[Recursos propios 2024]:[Otros 2024]])</f>
        <v>0</v>
      </c>
      <c r="AO101" s="8"/>
      <c r="AP101" s="8"/>
      <c r="AQ101" s="8"/>
      <c r="AR101" s="8"/>
      <c r="AS101" s="8"/>
      <c r="AT101" s="8"/>
      <c r="AU101" s="8"/>
      <c r="AV101" s="8"/>
      <c r="AW101" s="8"/>
      <c r="AX101" s="8"/>
      <c r="AY101" s="8"/>
      <c r="AZ101" s="8"/>
      <c r="BA101" s="8"/>
      <c r="BB101" s="8"/>
      <c r="BC101" s="8">
        <f>SUM(Tabla1[[#This Row],[Recursos propios 20242]:[Otros 202415]])</f>
        <v>0</v>
      </c>
      <c r="BD101" s="8" t="e">
        <f>+Tabla1[[#This Row],[Total Comprometido 2024]]/Tabla1[[#This Row],[Total 2024]]</f>
        <v>#DIV/0!</v>
      </c>
      <c r="BE101" s="8"/>
      <c r="BF101" s="8"/>
      <c r="BG101" s="8"/>
      <c r="BH101" s="8"/>
      <c r="BI101" s="8"/>
      <c r="BJ101" s="8"/>
    </row>
    <row r="102" spans="1:62" s="17" customFormat="1" x14ac:dyDescent="0.25">
      <c r="A102" s="8"/>
      <c r="B102" s="6"/>
      <c r="C102" s="6"/>
      <c r="D102" s="6"/>
      <c r="E102" s="6"/>
      <c r="F102" s="6"/>
      <c r="G102" s="6"/>
      <c r="H102" s="6"/>
      <c r="I102" s="6"/>
      <c r="J102" s="6"/>
      <c r="K102" s="6"/>
      <c r="L102" s="6"/>
      <c r="M102" s="6"/>
      <c r="N102" s="6"/>
      <c r="O102" s="25"/>
      <c r="P102" s="6" t="e">
        <f>+(Tabla1[[#This Row],[Meta Ejecutada Vigencia4]]/Tabla1[[#This Row],[Meta Programada Vigencia]])</f>
        <v>#DIV/0!</v>
      </c>
      <c r="Q102" s="6" t="e">
        <f>+Tabla1[[#This Row],[Meta Ejecutada Vigencia4]]/Tabla1[[#This Row],[Meta Programada Cuatrienio3]]/4</f>
        <v>#DIV/0!</v>
      </c>
      <c r="R102" s="6"/>
      <c r="S102" s="6"/>
      <c r="T102" s="6"/>
      <c r="U102" s="6"/>
      <c r="V102" s="6"/>
      <c r="W102" s="6"/>
      <c r="X102" s="6"/>
      <c r="Y102" s="6"/>
      <c r="Z102" s="6"/>
      <c r="AA102" s="6"/>
      <c r="AB102" s="6"/>
      <c r="AC102" s="6"/>
      <c r="AD102" s="6"/>
      <c r="AE102" s="6"/>
      <c r="AF102" s="6"/>
      <c r="AG102" s="6"/>
      <c r="AH102" s="6"/>
      <c r="AI102" s="6"/>
      <c r="AJ102" s="6"/>
      <c r="AK102" s="6"/>
      <c r="AL102" s="6"/>
      <c r="AM102" s="6"/>
      <c r="AN102" s="6">
        <f>SUM(Tabla1[[#This Row],[Recursos propios 2024]:[Otros 2024]])</f>
        <v>0</v>
      </c>
      <c r="AO102" s="6"/>
      <c r="AP102" s="6"/>
      <c r="AQ102" s="6"/>
      <c r="AR102" s="6"/>
      <c r="AS102" s="6"/>
      <c r="AT102" s="6"/>
      <c r="AU102" s="6"/>
      <c r="AV102" s="6"/>
      <c r="AW102" s="6"/>
      <c r="AX102" s="6"/>
      <c r="AY102" s="6"/>
      <c r="AZ102" s="6"/>
      <c r="BA102" s="6"/>
      <c r="BB102" s="6"/>
      <c r="BC102" s="6">
        <f>SUM(Tabla1[[#This Row],[Recursos propios 20242]:[Otros 202415]])</f>
        <v>0</v>
      </c>
      <c r="BD102" s="6" t="e">
        <f>+Tabla1[[#This Row],[Total Comprometido 2024]]/Tabla1[[#This Row],[Total 2024]]</f>
        <v>#DIV/0!</v>
      </c>
      <c r="BE102" s="6"/>
      <c r="BF102" s="6"/>
      <c r="BG102" s="6"/>
      <c r="BH102" s="6"/>
      <c r="BI102" s="6"/>
      <c r="BJ102" s="8"/>
    </row>
    <row r="103" spans="1:62" s="17" customFormat="1" x14ac:dyDescent="0.25">
      <c r="A103" s="8"/>
      <c r="B103" s="8"/>
      <c r="C103" s="8"/>
      <c r="D103" s="8"/>
      <c r="E103" s="6"/>
      <c r="F103" s="8"/>
      <c r="G103" s="8"/>
      <c r="H103" s="8"/>
      <c r="I103" s="8"/>
      <c r="J103" s="8"/>
      <c r="K103" s="8"/>
      <c r="L103" s="8"/>
      <c r="M103" s="8"/>
      <c r="N103" s="8"/>
      <c r="O103" s="24"/>
      <c r="P103" s="8" t="e">
        <f>+(Tabla1[[#This Row],[Meta Ejecutada Vigencia4]]/Tabla1[[#This Row],[Meta Programada Vigencia]])</f>
        <v>#DIV/0!</v>
      </c>
      <c r="Q103" s="8" t="e">
        <f>+Tabla1[[#This Row],[Meta Ejecutada Vigencia4]]/Tabla1[[#This Row],[Meta Programada Cuatrienio3]]/4</f>
        <v>#DIV/0!</v>
      </c>
      <c r="R103" s="8"/>
      <c r="S103" s="8"/>
      <c r="T103" s="8"/>
      <c r="U103" s="8"/>
      <c r="V103" s="8"/>
      <c r="W103" s="8"/>
      <c r="X103" s="8"/>
      <c r="Y103" s="8"/>
      <c r="Z103" s="8"/>
      <c r="AA103" s="8"/>
      <c r="AB103" s="8"/>
      <c r="AC103" s="8"/>
      <c r="AD103" s="8"/>
      <c r="AE103" s="8"/>
      <c r="AF103" s="8"/>
      <c r="AG103" s="8"/>
      <c r="AH103" s="8"/>
      <c r="AI103" s="8"/>
      <c r="AJ103" s="8"/>
      <c r="AK103" s="8"/>
      <c r="AL103" s="8"/>
      <c r="AM103" s="8"/>
      <c r="AN103" s="8">
        <f>SUM(Tabla1[[#This Row],[Recursos propios 2024]:[Otros 2024]])</f>
        <v>0</v>
      </c>
      <c r="AO103" s="8"/>
      <c r="AP103" s="8"/>
      <c r="AQ103" s="8"/>
      <c r="AR103" s="8"/>
      <c r="AS103" s="8"/>
      <c r="AT103" s="8"/>
      <c r="AU103" s="8"/>
      <c r="AV103" s="8"/>
      <c r="AW103" s="8"/>
      <c r="AX103" s="8"/>
      <c r="AY103" s="8"/>
      <c r="AZ103" s="8"/>
      <c r="BA103" s="8"/>
      <c r="BB103" s="8"/>
      <c r="BC103" s="8">
        <f>SUM(Tabla1[[#This Row],[Recursos propios 20242]:[Otros 202415]])</f>
        <v>0</v>
      </c>
      <c r="BD103" s="8" t="e">
        <f>+Tabla1[[#This Row],[Total Comprometido 2024]]/Tabla1[[#This Row],[Total 2024]]</f>
        <v>#DIV/0!</v>
      </c>
      <c r="BE103" s="8"/>
      <c r="BF103" s="8"/>
      <c r="BG103" s="8"/>
      <c r="BH103" s="8"/>
      <c r="BI103" s="8"/>
      <c r="BJ103" s="8"/>
    </row>
    <row r="104" spans="1:62" s="17" customFormat="1" x14ac:dyDescent="0.25">
      <c r="A104" s="8"/>
      <c r="B104" s="6"/>
      <c r="C104" s="6"/>
      <c r="D104" s="6"/>
      <c r="E104" s="6"/>
      <c r="F104" s="6"/>
      <c r="G104" s="6"/>
      <c r="H104" s="6"/>
      <c r="I104" s="6"/>
      <c r="J104" s="6"/>
      <c r="K104" s="6"/>
      <c r="L104" s="6"/>
      <c r="M104" s="6"/>
      <c r="N104" s="6"/>
      <c r="O104" s="25"/>
      <c r="P104" s="6" t="e">
        <f>+(Tabla1[[#This Row],[Meta Ejecutada Vigencia4]]/Tabla1[[#This Row],[Meta Programada Vigencia]])</f>
        <v>#DIV/0!</v>
      </c>
      <c r="Q104" s="6" t="e">
        <f>+Tabla1[[#This Row],[Meta Ejecutada Vigencia4]]/Tabla1[[#This Row],[Meta Programada Cuatrienio3]]/4</f>
        <v>#DIV/0!</v>
      </c>
      <c r="R104" s="6"/>
      <c r="S104" s="6"/>
      <c r="T104" s="6"/>
      <c r="U104" s="6"/>
      <c r="V104" s="6"/>
      <c r="W104" s="6"/>
      <c r="X104" s="6"/>
      <c r="Y104" s="6"/>
      <c r="Z104" s="6"/>
      <c r="AA104" s="6"/>
      <c r="AB104" s="6"/>
      <c r="AC104" s="6"/>
      <c r="AD104" s="6"/>
      <c r="AE104" s="6"/>
      <c r="AF104" s="6"/>
      <c r="AG104" s="6"/>
      <c r="AH104" s="6"/>
      <c r="AI104" s="6"/>
      <c r="AJ104" s="6"/>
      <c r="AK104" s="6"/>
      <c r="AL104" s="6"/>
      <c r="AM104" s="6"/>
      <c r="AN104" s="6">
        <f>SUM(Tabla1[[#This Row],[Recursos propios 2024]:[Otros 2024]])</f>
        <v>0</v>
      </c>
      <c r="AO104" s="6"/>
      <c r="AP104" s="6"/>
      <c r="AQ104" s="6"/>
      <c r="AR104" s="6"/>
      <c r="AS104" s="6"/>
      <c r="AT104" s="6"/>
      <c r="AU104" s="6"/>
      <c r="AV104" s="6"/>
      <c r="AW104" s="6"/>
      <c r="AX104" s="6"/>
      <c r="AY104" s="6"/>
      <c r="AZ104" s="6"/>
      <c r="BA104" s="6"/>
      <c r="BB104" s="6"/>
      <c r="BC104" s="6">
        <f>SUM(Tabla1[[#This Row],[Recursos propios 20242]:[Otros 202415]])</f>
        <v>0</v>
      </c>
      <c r="BD104" s="6" t="e">
        <f>+Tabla1[[#This Row],[Total Comprometido 2024]]/Tabla1[[#This Row],[Total 2024]]</f>
        <v>#DIV/0!</v>
      </c>
      <c r="BE104" s="6"/>
      <c r="BF104" s="6"/>
      <c r="BG104" s="6"/>
      <c r="BH104" s="6"/>
      <c r="BI104" s="6"/>
      <c r="BJ104" s="8"/>
    </row>
    <row r="105" spans="1:62" s="17" customFormat="1" x14ac:dyDescent="0.25">
      <c r="A105" s="8"/>
      <c r="B105" s="8"/>
      <c r="C105" s="8"/>
      <c r="D105" s="8"/>
      <c r="E105" s="6"/>
      <c r="F105" s="8"/>
      <c r="G105" s="8"/>
      <c r="H105" s="8"/>
      <c r="I105" s="8"/>
      <c r="J105" s="8"/>
      <c r="K105" s="8"/>
      <c r="L105" s="8"/>
      <c r="M105" s="8"/>
      <c r="N105" s="8"/>
      <c r="O105" s="24"/>
      <c r="P105" s="8" t="e">
        <f>+(Tabla1[[#This Row],[Meta Ejecutada Vigencia4]]/Tabla1[[#This Row],[Meta Programada Vigencia]])</f>
        <v>#DIV/0!</v>
      </c>
      <c r="Q105" s="8" t="e">
        <f>+Tabla1[[#This Row],[Meta Ejecutada Vigencia4]]/Tabla1[[#This Row],[Meta Programada Cuatrienio3]]/4</f>
        <v>#DIV/0!</v>
      </c>
      <c r="R105" s="8"/>
      <c r="S105" s="8"/>
      <c r="T105" s="8"/>
      <c r="U105" s="8"/>
      <c r="V105" s="8"/>
      <c r="W105" s="8"/>
      <c r="X105" s="8"/>
      <c r="Y105" s="8"/>
      <c r="Z105" s="8"/>
      <c r="AA105" s="8"/>
      <c r="AB105" s="8"/>
      <c r="AC105" s="8"/>
      <c r="AD105" s="8"/>
      <c r="AE105" s="8"/>
      <c r="AF105" s="8"/>
      <c r="AG105" s="8"/>
      <c r="AH105" s="8"/>
      <c r="AI105" s="8"/>
      <c r="AJ105" s="8"/>
      <c r="AK105" s="8"/>
      <c r="AL105" s="8"/>
      <c r="AM105" s="8"/>
      <c r="AN105" s="8">
        <f>SUM(Tabla1[[#This Row],[Recursos propios 2024]:[Otros 2024]])</f>
        <v>0</v>
      </c>
      <c r="AO105" s="8"/>
      <c r="AP105" s="8"/>
      <c r="AQ105" s="8"/>
      <c r="AR105" s="8"/>
      <c r="AS105" s="8"/>
      <c r="AT105" s="8"/>
      <c r="AU105" s="8"/>
      <c r="AV105" s="8"/>
      <c r="AW105" s="8"/>
      <c r="AX105" s="8"/>
      <c r="AY105" s="8"/>
      <c r="AZ105" s="8"/>
      <c r="BA105" s="8"/>
      <c r="BB105" s="8"/>
      <c r="BC105" s="8">
        <f>SUM(Tabla1[[#This Row],[Recursos propios 20242]:[Otros 202415]])</f>
        <v>0</v>
      </c>
      <c r="BD105" s="8" t="e">
        <f>+Tabla1[[#This Row],[Total Comprometido 2024]]/Tabla1[[#This Row],[Total 2024]]</f>
        <v>#DIV/0!</v>
      </c>
      <c r="BE105" s="8"/>
      <c r="BF105" s="8"/>
      <c r="BG105" s="8"/>
      <c r="BH105" s="8"/>
      <c r="BI105" s="8"/>
      <c r="BJ105" s="8"/>
    </row>
    <row r="106" spans="1:62" s="17" customFormat="1" x14ac:dyDescent="0.25">
      <c r="A106" s="8"/>
      <c r="B106" s="6"/>
      <c r="C106" s="6"/>
      <c r="D106" s="6"/>
      <c r="E106" s="6"/>
      <c r="F106" s="6"/>
      <c r="G106" s="6"/>
      <c r="H106" s="6"/>
      <c r="I106" s="6"/>
      <c r="J106" s="6"/>
      <c r="K106" s="6"/>
      <c r="L106" s="6"/>
      <c r="M106" s="6"/>
      <c r="N106" s="6"/>
      <c r="O106" s="25"/>
      <c r="P106" s="6" t="e">
        <f>+(Tabla1[[#This Row],[Meta Ejecutada Vigencia4]]/Tabla1[[#This Row],[Meta Programada Vigencia]])</f>
        <v>#DIV/0!</v>
      </c>
      <c r="Q106" s="6" t="e">
        <f>+Tabla1[[#This Row],[Meta Ejecutada Vigencia4]]/Tabla1[[#This Row],[Meta Programada Cuatrienio3]]/4</f>
        <v>#DIV/0!</v>
      </c>
      <c r="R106" s="6"/>
      <c r="S106" s="6"/>
      <c r="T106" s="6"/>
      <c r="U106" s="6"/>
      <c r="V106" s="6"/>
      <c r="W106" s="6"/>
      <c r="X106" s="6"/>
      <c r="Y106" s="6"/>
      <c r="Z106" s="6"/>
      <c r="AA106" s="6"/>
      <c r="AB106" s="6"/>
      <c r="AC106" s="6"/>
      <c r="AD106" s="6"/>
      <c r="AE106" s="6"/>
      <c r="AF106" s="6"/>
      <c r="AG106" s="6"/>
      <c r="AH106" s="6"/>
      <c r="AI106" s="6"/>
      <c r="AJ106" s="6"/>
      <c r="AK106" s="6"/>
      <c r="AL106" s="6"/>
      <c r="AM106" s="6"/>
      <c r="AN106" s="6">
        <f>SUM(Tabla1[[#This Row],[Recursos propios 2024]:[Otros 2024]])</f>
        <v>0</v>
      </c>
      <c r="AO106" s="6"/>
      <c r="AP106" s="6"/>
      <c r="AQ106" s="6"/>
      <c r="AR106" s="6"/>
      <c r="AS106" s="6"/>
      <c r="AT106" s="6"/>
      <c r="AU106" s="6"/>
      <c r="AV106" s="6"/>
      <c r="AW106" s="6"/>
      <c r="AX106" s="6"/>
      <c r="AY106" s="6"/>
      <c r="AZ106" s="6"/>
      <c r="BA106" s="6"/>
      <c r="BB106" s="6"/>
      <c r="BC106" s="6">
        <f>SUM(Tabla1[[#This Row],[Recursos propios 20242]:[Otros 202415]])</f>
        <v>0</v>
      </c>
      <c r="BD106" s="6" t="e">
        <f>+Tabla1[[#This Row],[Total Comprometido 2024]]/Tabla1[[#This Row],[Total 2024]]</f>
        <v>#DIV/0!</v>
      </c>
      <c r="BE106" s="6"/>
      <c r="BF106" s="6"/>
      <c r="BG106" s="6"/>
      <c r="BH106" s="6"/>
      <c r="BI106" s="6"/>
      <c r="BJ106" s="8"/>
    </row>
    <row r="107" spans="1:62" s="17" customFormat="1" x14ac:dyDescent="0.25">
      <c r="A107" s="8"/>
      <c r="B107" s="8"/>
      <c r="C107" s="8"/>
      <c r="D107" s="8"/>
      <c r="E107" s="6"/>
      <c r="F107" s="8"/>
      <c r="G107" s="8"/>
      <c r="H107" s="8"/>
      <c r="I107" s="8"/>
      <c r="J107" s="8"/>
      <c r="K107" s="8"/>
      <c r="L107" s="8"/>
      <c r="M107" s="8"/>
      <c r="N107" s="8"/>
      <c r="O107" s="24"/>
      <c r="P107" s="8" t="e">
        <f>+(Tabla1[[#This Row],[Meta Ejecutada Vigencia4]]/Tabla1[[#This Row],[Meta Programada Vigencia]])</f>
        <v>#DIV/0!</v>
      </c>
      <c r="Q107" s="8" t="e">
        <f>+Tabla1[[#This Row],[Meta Ejecutada Vigencia4]]/Tabla1[[#This Row],[Meta Programada Cuatrienio3]]/4</f>
        <v>#DIV/0!</v>
      </c>
      <c r="R107" s="8"/>
      <c r="S107" s="8"/>
      <c r="T107" s="8"/>
      <c r="U107" s="8"/>
      <c r="V107" s="8"/>
      <c r="W107" s="8"/>
      <c r="X107" s="8"/>
      <c r="Y107" s="8"/>
      <c r="Z107" s="8"/>
      <c r="AA107" s="8"/>
      <c r="AB107" s="8"/>
      <c r="AC107" s="8"/>
      <c r="AD107" s="8"/>
      <c r="AE107" s="8"/>
      <c r="AF107" s="8"/>
      <c r="AG107" s="8"/>
      <c r="AH107" s="8"/>
      <c r="AI107" s="8"/>
      <c r="AJ107" s="8"/>
      <c r="AK107" s="8"/>
      <c r="AL107" s="8"/>
      <c r="AM107" s="8"/>
      <c r="AN107" s="8">
        <f>SUM(Tabla1[[#This Row],[Recursos propios 2024]:[Otros 2024]])</f>
        <v>0</v>
      </c>
      <c r="AO107" s="8"/>
      <c r="AP107" s="8"/>
      <c r="AQ107" s="8"/>
      <c r="AR107" s="8"/>
      <c r="AS107" s="8"/>
      <c r="AT107" s="8"/>
      <c r="AU107" s="8"/>
      <c r="AV107" s="8"/>
      <c r="AW107" s="8"/>
      <c r="AX107" s="8"/>
      <c r="AY107" s="8"/>
      <c r="AZ107" s="8"/>
      <c r="BA107" s="8"/>
      <c r="BB107" s="8"/>
      <c r="BC107" s="8">
        <f>SUM(Tabla1[[#This Row],[Recursos propios 20242]:[Otros 202415]])</f>
        <v>0</v>
      </c>
      <c r="BD107" s="8" t="e">
        <f>+Tabla1[[#This Row],[Total Comprometido 2024]]/Tabla1[[#This Row],[Total 2024]]</f>
        <v>#DIV/0!</v>
      </c>
      <c r="BE107" s="8"/>
      <c r="BF107" s="8"/>
      <c r="BG107" s="8"/>
      <c r="BH107" s="8"/>
      <c r="BI107" s="8"/>
      <c r="BJ107" s="8"/>
    </row>
    <row r="108" spans="1:62" s="17" customFormat="1" x14ac:dyDescent="0.25">
      <c r="A108" s="8"/>
      <c r="B108" s="6"/>
      <c r="C108" s="6"/>
      <c r="D108" s="6"/>
      <c r="E108" s="6"/>
      <c r="F108" s="6"/>
      <c r="G108" s="6"/>
      <c r="H108" s="6"/>
      <c r="I108" s="6"/>
      <c r="J108" s="6"/>
      <c r="K108" s="6"/>
      <c r="L108" s="6"/>
      <c r="M108" s="6"/>
      <c r="N108" s="6"/>
      <c r="O108" s="25"/>
      <c r="P108" s="6" t="e">
        <f>+(Tabla1[[#This Row],[Meta Ejecutada Vigencia4]]/Tabla1[[#This Row],[Meta Programada Vigencia]])</f>
        <v>#DIV/0!</v>
      </c>
      <c r="Q108" s="6" t="e">
        <f>+Tabla1[[#This Row],[Meta Ejecutada Vigencia4]]/Tabla1[[#This Row],[Meta Programada Cuatrienio3]]/4</f>
        <v>#DIV/0!</v>
      </c>
      <c r="R108" s="6"/>
      <c r="S108" s="6"/>
      <c r="T108" s="6"/>
      <c r="U108" s="6"/>
      <c r="V108" s="6"/>
      <c r="W108" s="6"/>
      <c r="X108" s="6"/>
      <c r="Y108" s="6"/>
      <c r="Z108" s="6"/>
      <c r="AA108" s="6"/>
      <c r="AB108" s="6"/>
      <c r="AC108" s="6"/>
      <c r="AD108" s="6"/>
      <c r="AE108" s="6"/>
      <c r="AF108" s="6"/>
      <c r="AG108" s="6"/>
      <c r="AH108" s="6"/>
      <c r="AI108" s="6"/>
      <c r="AJ108" s="6"/>
      <c r="AK108" s="6"/>
      <c r="AL108" s="6"/>
      <c r="AM108" s="6"/>
      <c r="AN108" s="6">
        <f>SUM(Tabla1[[#This Row],[Recursos propios 2024]:[Otros 2024]])</f>
        <v>0</v>
      </c>
      <c r="AO108" s="6"/>
      <c r="AP108" s="6"/>
      <c r="AQ108" s="6"/>
      <c r="AR108" s="6"/>
      <c r="AS108" s="6"/>
      <c r="AT108" s="6"/>
      <c r="AU108" s="6"/>
      <c r="AV108" s="6"/>
      <c r="AW108" s="6"/>
      <c r="AX108" s="6"/>
      <c r="AY108" s="6"/>
      <c r="AZ108" s="6"/>
      <c r="BA108" s="6"/>
      <c r="BB108" s="6"/>
      <c r="BC108" s="6">
        <f>SUM(Tabla1[[#This Row],[Recursos propios 20242]:[Otros 202415]])</f>
        <v>0</v>
      </c>
      <c r="BD108" s="6" t="e">
        <f>+Tabla1[[#This Row],[Total Comprometido 2024]]/Tabla1[[#This Row],[Total 2024]]</f>
        <v>#DIV/0!</v>
      </c>
      <c r="BE108" s="6"/>
      <c r="BF108" s="6"/>
      <c r="BG108" s="6"/>
      <c r="BH108" s="6"/>
      <c r="BI108" s="6"/>
      <c r="BJ108" s="8"/>
    </row>
    <row r="109" spans="1:62" s="17" customFormat="1" x14ac:dyDescent="0.25">
      <c r="A109" s="8"/>
      <c r="B109" s="8"/>
      <c r="C109" s="8"/>
      <c r="D109" s="8"/>
      <c r="E109" s="6"/>
      <c r="F109" s="8"/>
      <c r="G109" s="8"/>
      <c r="H109" s="8"/>
      <c r="I109" s="8"/>
      <c r="J109" s="8"/>
      <c r="K109" s="8"/>
      <c r="L109" s="8"/>
      <c r="M109" s="8"/>
      <c r="N109" s="8"/>
      <c r="O109" s="24"/>
      <c r="P109" s="8" t="e">
        <f>+(Tabla1[[#This Row],[Meta Ejecutada Vigencia4]]/Tabla1[[#This Row],[Meta Programada Vigencia]])</f>
        <v>#DIV/0!</v>
      </c>
      <c r="Q109" s="8" t="e">
        <f>+Tabla1[[#This Row],[Meta Ejecutada Vigencia4]]/Tabla1[[#This Row],[Meta Programada Cuatrienio3]]/4</f>
        <v>#DIV/0!</v>
      </c>
      <c r="R109" s="8"/>
      <c r="S109" s="8"/>
      <c r="T109" s="8"/>
      <c r="U109" s="8"/>
      <c r="V109" s="8"/>
      <c r="W109" s="8"/>
      <c r="X109" s="8"/>
      <c r="Y109" s="8"/>
      <c r="Z109" s="8"/>
      <c r="AA109" s="8"/>
      <c r="AB109" s="8"/>
      <c r="AC109" s="8"/>
      <c r="AD109" s="8"/>
      <c r="AE109" s="8"/>
      <c r="AF109" s="8"/>
      <c r="AG109" s="8"/>
      <c r="AH109" s="8"/>
      <c r="AI109" s="8"/>
      <c r="AJ109" s="8"/>
      <c r="AK109" s="8"/>
      <c r="AL109" s="8"/>
      <c r="AM109" s="8"/>
      <c r="AN109" s="8">
        <f>SUM(Tabla1[[#This Row],[Recursos propios 2024]:[Otros 2024]])</f>
        <v>0</v>
      </c>
      <c r="AO109" s="8"/>
      <c r="AP109" s="8"/>
      <c r="AQ109" s="8"/>
      <c r="AR109" s="8"/>
      <c r="AS109" s="8"/>
      <c r="AT109" s="8"/>
      <c r="AU109" s="8"/>
      <c r="AV109" s="8"/>
      <c r="AW109" s="8"/>
      <c r="AX109" s="8"/>
      <c r="AY109" s="8"/>
      <c r="AZ109" s="8"/>
      <c r="BA109" s="8"/>
      <c r="BB109" s="8"/>
      <c r="BC109" s="8">
        <f>SUM(Tabla1[[#This Row],[Recursos propios 20242]:[Otros 202415]])</f>
        <v>0</v>
      </c>
      <c r="BD109" s="8" t="e">
        <f>+Tabla1[[#This Row],[Total Comprometido 2024]]/Tabla1[[#This Row],[Total 2024]]</f>
        <v>#DIV/0!</v>
      </c>
      <c r="BE109" s="8"/>
      <c r="BF109" s="8"/>
      <c r="BG109" s="8"/>
      <c r="BH109" s="8"/>
      <c r="BI109" s="8"/>
      <c r="BJ109" s="8"/>
    </row>
    <row r="110" spans="1:62" s="17" customFormat="1" x14ac:dyDescent="0.25">
      <c r="A110" s="8"/>
      <c r="B110" s="6"/>
      <c r="C110" s="6"/>
      <c r="D110" s="6"/>
      <c r="E110" s="6"/>
      <c r="F110" s="6"/>
      <c r="G110" s="6"/>
      <c r="H110" s="6"/>
      <c r="I110" s="6"/>
      <c r="J110" s="6"/>
      <c r="K110" s="6"/>
      <c r="L110" s="6"/>
      <c r="M110" s="6"/>
      <c r="N110" s="6"/>
      <c r="O110" s="25"/>
      <c r="P110" s="6" t="e">
        <f>+(Tabla1[[#This Row],[Meta Ejecutada Vigencia4]]/Tabla1[[#This Row],[Meta Programada Vigencia]])</f>
        <v>#DIV/0!</v>
      </c>
      <c r="Q110" s="6" t="e">
        <f>+Tabla1[[#This Row],[Meta Ejecutada Vigencia4]]/Tabla1[[#This Row],[Meta Programada Cuatrienio3]]/4</f>
        <v>#DIV/0!</v>
      </c>
      <c r="R110" s="6"/>
      <c r="S110" s="6"/>
      <c r="T110" s="6"/>
      <c r="U110" s="6"/>
      <c r="V110" s="6"/>
      <c r="W110" s="6"/>
      <c r="X110" s="6"/>
      <c r="Y110" s="6"/>
      <c r="Z110" s="6"/>
      <c r="AA110" s="6"/>
      <c r="AB110" s="6"/>
      <c r="AC110" s="6"/>
      <c r="AD110" s="6"/>
      <c r="AE110" s="6"/>
      <c r="AF110" s="6"/>
      <c r="AG110" s="6"/>
      <c r="AH110" s="6"/>
      <c r="AI110" s="6"/>
      <c r="AJ110" s="6"/>
      <c r="AK110" s="6"/>
      <c r="AL110" s="6"/>
      <c r="AM110" s="6"/>
      <c r="AN110" s="6">
        <f>SUM(Tabla1[[#This Row],[Recursos propios 2024]:[Otros 2024]])</f>
        <v>0</v>
      </c>
      <c r="AO110" s="6"/>
      <c r="AP110" s="6"/>
      <c r="AQ110" s="6"/>
      <c r="AR110" s="6"/>
      <c r="AS110" s="6"/>
      <c r="AT110" s="6"/>
      <c r="AU110" s="6"/>
      <c r="AV110" s="6"/>
      <c r="AW110" s="6"/>
      <c r="AX110" s="6"/>
      <c r="AY110" s="6"/>
      <c r="AZ110" s="6"/>
      <c r="BA110" s="6"/>
      <c r="BB110" s="6"/>
      <c r="BC110" s="6">
        <f>SUM(Tabla1[[#This Row],[Recursos propios 20242]:[Otros 202415]])</f>
        <v>0</v>
      </c>
      <c r="BD110" s="6" t="e">
        <f>+Tabla1[[#This Row],[Total Comprometido 2024]]/Tabla1[[#This Row],[Total 2024]]</f>
        <v>#DIV/0!</v>
      </c>
      <c r="BE110" s="6"/>
      <c r="BF110" s="6"/>
      <c r="BG110" s="6"/>
      <c r="BH110" s="6"/>
      <c r="BI110" s="6"/>
      <c r="BJ110" s="8"/>
    </row>
    <row r="111" spans="1:62" s="17" customFormat="1" x14ac:dyDescent="0.25">
      <c r="A111" s="8"/>
      <c r="B111" s="8"/>
      <c r="C111" s="8"/>
      <c r="D111" s="8"/>
      <c r="E111" s="6"/>
      <c r="F111" s="8"/>
      <c r="G111" s="8"/>
      <c r="H111" s="8"/>
      <c r="I111" s="8"/>
      <c r="J111" s="8"/>
      <c r="K111" s="8"/>
      <c r="L111" s="8"/>
      <c r="M111" s="8"/>
      <c r="N111" s="8"/>
      <c r="O111" s="24"/>
      <c r="P111" s="8" t="e">
        <f>+(Tabla1[[#This Row],[Meta Ejecutada Vigencia4]]/Tabla1[[#This Row],[Meta Programada Vigencia]])</f>
        <v>#DIV/0!</v>
      </c>
      <c r="Q111" s="8" t="e">
        <f>+Tabla1[[#This Row],[Meta Ejecutada Vigencia4]]/Tabla1[[#This Row],[Meta Programada Cuatrienio3]]/4</f>
        <v>#DIV/0!</v>
      </c>
      <c r="R111" s="8"/>
      <c r="S111" s="8"/>
      <c r="T111" s="8"/>
      <c r="U111" s="8"/>
      <c r="V111" s="8"/>
      <c r="W111" s="8"/>
      <c r="X111" s="8"/>
      <c r="Y111" s="8"/>
      <c r="Z111" s="8"/>
      <c r="AA111" s="8"/>
      <c r="AB111" s="8"/>
      <c r="AC111" s="8"/>
      <c r="AD111" s="8"/>
      <c r="AE111" s="8"/>
      <c r="AF111" s="8"/>
      <c r="AG111" s="8"/>
      <c r="AH111" s="8"/>
      <c r="AI111" s="8"/>
      <c r="AJ111" s="8"/>
      <c r="AK111" s="8"/>
      <c r="AL111" s="8"/>
      <c r="AM111" s="8"/>
      <c r="AN111" s="8">
        <f>SUM(Tabla1[[#This Row],[Recursos propios 2024]:[Otros 2024]])</f>
        <v>0</v>
      </c>
      <c r="AO111" s="8"/>
      <c r="AP111" s="8"/>
      <c r="AQ111" s="8"/>
      <c r="AR111" s="8"/>
      <c r="AS111" s="8"/>
      <c r="AT111" s="8"/>
      <c r="AU111" s="8"/>
      <c r="AV111" s="8"/>
      <c r="AW111" s="8"/>
      <c r="AX111" s="8"/>
      <c r="AY111" s="8"/>
      <c r="AZ111" s="8"/>
      <c r="BA111" s="8"/>
      <c r="BB111" s="8"/>
      <c r="BC111" s="8">
        <f>SUM(Tabla1[[#This Row],[Recursos propios 20242]:[Otros 202415]])</f>
        <v>0</v>
      </c>
      <c r="BD111" s="8" t="e">
        <f>+Tabla1[[#This Row],[Total Comprometido 2024]]/Tabla1[[#This Row],[Total 2024]]</f>
        <v>#DIV/0!</v>
      </c>
      <c r="BE111" s="8"/>
      <c r="BF111" s="8"/>
      <c r="BG111" s="8"/>
      <c r="BH111" s="8"/>
      <c r="BI111" s="8"/>
      <c r="BJ111" s="8"/>
    </row>
    <row r="112" spans="1:62" s="17" customFormat="1" x14ac:dyDescent="0.25">
      <c r="A112" s="8"/>
      <c r="B112" s="6"/>
      <c r="C112" s="6"/>
      <c r="D112" s="6"/>
      <c r="E112" s="6"/>
      <c r="F112" s="6"/>
      <c r="G112" s="6"/>
      <c r="H112" s="6"/>
      <c r="I112" s="6"/>
      <c r="J112" s="6"/>
      <c r="K112" s="6"/>
      <c r="L112" s="6"/>
      <c r="M112" s="6"/>
      <c r="N112" s="6"/>
      <c r="O112" s="25"/>
      <c r="P112" s="6" t="e">
        <f>+(Tabla1[[#This Row],[Meta Ejecutada Vigencia4]]/Tabla1[[#This Row],[Meta Programada Vigencia]])</f>
        <v>#DIV/0!</v>
      </c>
      <c r="Q112" s="6" t="e">
        <f>+Tabla1[[#This Row],[Meta Ejecutada Vigencia4]]/Tabla1[[#This Row],[Meta Programada Cuatrienio3]]/4</f>
        <v>#DIV/0!</v>
      </c>
      <c r="R112" s="6"/>
      <c r="S112" s="6"/>
      <c r="T112" s="6"/>
      <c r="U112" s="6"/>
      <c r="V112" s="6"/>
      <c r="W112" s="6"/>
      <c r="X112" s="6"/>
      <c r="Y112" s="6"/>
      <c r="Z112" s="6"/>
      <c r="AA112" s="6"/>
      <c r="AB112" s="6"/>
      <c r="AC112" s="6"/>
      <c r="AD112" s="6"/>
      <c r="AE112" s="6"/>
      <c r="AF112" s="6"/>
      <c r="AG112" s="6"/>
      <c r="AH112" s="6"/>
      <c r="AI112" s="6"/>
      <c r="AJ112" s="6"/>
      <c r="AK112" s="6"/>
      <c r="AL112" s="6"/>
      <c r="AM112" s="6"/>
      <c r="AN112" s="6">
        <f>SUM(Tabla1[[#This Row],[Recursos propios 2024]:[Otros 2024]])</f>
        <v>0</v>
      </c>
      <c r="AO112" s="6"/>
      <c r="AP112" s="6"/>
      <c r="AQ112" s="6"/>
      <c r="AR112" s="6"/>
      <c r="AS112" s="6"/>
      <c r="AT112" s="6"/>
      <c r="AU112" s="6"/>
      <c r="AV112" s="6"/>
      <c r="AW112" s="6"/>
      <c r="AX112" s="6"/>
      <c r="AY112" s="6"/>
      <c r="AZ112" s="6"/>
      <c r="BA112" s="6"/>
      <c r="BB112" s="6"/>
      <c r="BC112" s="6">
        <f>SUM(Tabla1[[#This Row],[Recursos propios 20242]:[Otros 202415]])</f>
        <v>0</v>
      </c>
      <c r="BD112" s="6" t="e">
        <f>+Tabla1[[#This Row],[Total Comprometido 2024]]/Tabla1[[#This Row],[Total 2024]]</f>
        <v>#DIV/0!</v>
      </c>
      <c r="BE112" s="6"/>
      <c r="BF112" s="6"/>
      <c r="BG112" s="6"/>
      <c r="BH112" s="6"/>
      <c r="BI112" s="6"/>
      <c r="BJ112" s="8"/>
    </row>
    <row r="113" spans="1:62" s="47" customFormat="1" x14ac:dyDescent="0.25">
      <c r="A113" s="7"/>
      <c r="B113" s="7"/>
      <c r="C113" s="7"/>
      <c r="D113" s="7"/>
      <c r="E113" s="7"/>
      <c r="F113" s="7"/>
      <c r="G113" s="7"/>
      <c r="H113" s="7"/>
      <c r="I113" s="7"/>
      <c r="J113" s="7"/>
      <c r="K113" s="7"/>
      <c r="L113" s="7"/>
      <c r="M113" s="7"/>
      <c r="N113" s="7"/>
      <c r="O113" s="65"/>
      <c r="P113" s="43" t="e">
        <f>+(Tabla1[[#This Row],[Meta Ejecutada Vigencia4]]/Tabla1[[#This Row],[Meta Programada Vigencia]])</f>
        <v>#DIV/0!</v>
      </c>
      <c r="Q113" s="7" t="e">
        <f>+Tabla1[[#This Row],[Meta Ejecutada Vigencia4]]/Tabla1[[#This Row],[Meta Programada Cuatrienio3]]/4</f>
        <v>#DIV/0!</v>
      </c>
      <c r="R113" s="7"/>
      <c r="S113" s="7"/>
      <c r="T113" s="44"/>
      <c r="U113" s="44"/>
      <c r="V113" s="7"/>
      <c r="W113" s="7"/>
      <c r="X113" s="7"/>
      <c r="Y113" s="7"/>
      <c r="Z113" s="44"/>
      <c r="AA113" s="44"/>
      <c r="AB113" s="44"/>
      <c r="AC113" s="44"/>
      <c r="AD113" s="44"/>
      <c r="AE113" s="44"/>
      <c r="AF113" s="44"/>
      <c r="AG113" s="44"/>
      <c r="AH113" s="44"/>
      <c r="AI113" s="44"/>
      <c r="AJ113" s="44"/>
      <c r="AK113" s="44"/>
      <c r="AL113" s="44"/>
      <c r="AM113" s="44"/>
      <c r="AN113" s="44">
        <f>SUM(Tabla1[[#This Row],[Recursos propios 2024]:[Otros 2024]])</f>
        <v>0</v>
      </c>
      <c r="AO113" s="45"/>
      <c r="AP113" s="44"/>
      <c r="AQ113" s="44"/>
      <c r="AR113" s="44"/>
      <c r="AS113" s="44"/>
      <c r="AT113" s="44"/>
      <c r="AU113" s="44"/>
      <c r="AV113" s="44"/>
      <c r="AW113" s="44"/>
      <c r="AX113" s="44"/>
      <c r="AY113" s="44"/>
      <c r="AZ113" s="44"/>
      <c r="BA113" s="44"/>
      <c r="BB113" s="44"/>
      <c r="BC113" s="44">
        <f>SUM(Tabla1[[#This Row],[Recursos propios 20242]:[Otros 202415]])</f>
        <v>0</v>
      </c>
      <c r="BD113" s="46" t="e">
        <f>+Tabla1[[#This Row],[Total Comprometido 2024]]/Tabla1[[#This Row],[Total 2024]]</f>
        <v>#DIV/0!</v>
      </c>
      <c r="BE113" s="46"/>
      <c r="BF113" s="46"/>
      <c r="BG113" s="44"/>
      <c r="BH113" s="7"/>
      <c r="BI113" s="7"/>
      <c r="BJ113" s="7"/>
    </row>
    <row r="114" spans="1:62" s="17" customFormat="1" x14ac:dyDescent="0.25">
      <c r="A114" s="8"/>
      <c r="B114" s="8"/>
      <c r="C114" s="6"/>
      <c r="D114" s="8"/>
      <c r="E114" s="6"/>
      <c r="F114" s="8"/>
      <c r="G114" s="6"/>
      <c r="H114" s="8"/>
      <c r="I114" s="6"/>
      <c r="J114" s="18"/>
      <c r="K114" s="8"/>
      <c r="L114" s="8"/>
      <c r="M114" s="8"/>
      <c r="N114" s="8"/>
      <c r="O114" s="24"/>
      <c r="P114" s="8" t="e">
        <f>+(Tabla1[[#This Row],[Meta Ejecutada Vigencia4]]/Tabla1[[#This Row],[Meta Programada Vigencia]])</f>
        <v>#DIV/0!</v>
      </c>
      <c r="Q114" s="8" t="e">
        <f>+Tabla1[[#This Row],[Meta Ejecutada Vigencia4]]/Tabla1[[#This Row],[Meta Programada Cuatrienio3]]/4</f>
        <v>#DIV/0!</v>
      </c>
      <c r="R114" s="8"/>
      <c r="S114" s="8"/>
      <c r="T114" s="8"/>
      <c r="U114" s="8"/>
      <c r="V114" s="8"/>
      <c r="W114" s="8"/>
      <c r="X114" s="8"/>
      <c r="Y114" s="7"/>
      <c r="Z114" s="48"/>
      <c r="AA114" s="45"/>
      <c r="AB114" s="45"/>
      <c r="AC114" s="45"/>
      <c r="AD114" s="45"/>
      <c r="AE114" s="45"/>
      <c r="AF114" s="45"/>
      <c r="AG114" s="45"/>
      <c r="AH114" s="45"/>
      <c r="AI114" s="45"/>
      <c r="AJ114" s="45"/>
      <c r="AK114" s="45"/>
      <c r="AL114" s="45"/>
      <c r="AM114" s="45"/>
      <c r="AN114" s="45">
        <f>SUM(Tabla1[[#This Row],[Recursos propios 2024]:[Otros 2024]])</f>
        <v>0</v>
      </c>
      <c r="AO114" s="45"/>
      <c r="AP114" s="45"/>
      <c r="AQ114" s="45"/>
      <c r="AR114" s="45"/>
      <c r="AS114" s="45"/>
      <c r="AT114" s="45"/>
      <c r="AU114" s="45"/>
      <c r="AV114" s="45"/>
      <c r="AW114" s="45"/>
      <c r="AX114" s="45"/>
      <c r="AY114" s="45"/>
      <c r="AZ114" s="45"/>
      <c r="BA114" s="45"/>
      <c r="BB114" s="45"/>
      <c r="BC114" s="45">
        <f>SUM(Tabla1[[#This Row],[Recursos propios 20242]:[Otros 202415]])</f>
        <v>0</v>
      </c>
      <c r="BD114" s="45" t="e">
        <f>+Tabla1[[#This Row],[Total Comprometido 2024]]/Tabla1[[#This Row],[Total 2024]]</f>
        <v>#DIV/0!</v>
      </c>
      <c r="BE114" s="45"/>
      <c r="BF114" s="45"/>
      <c r="BG114" s="45"/>
      <c r="BH114" s="6"/>
      <c r="BI114" s="6"/>
      <c r="BJ114" s="8"/>
    </row>
    <row r="115" spans="1:62" s="17" customFormat="1" x14ac:dyDescent="0.25">
      <c r="A115" s="8"/>
      <c r="B115" s="8"/>
      <c r="C115" s="7"/>
      <c r="D115" s="8"/>
      <c r="E115" s="6"/>
      <c r="F115" s="8"/>
      <c r="G115" s="6"/>
      <c r="H115" s="8"/>
      <c r="I115" s="6"/>
      <c r="J115" s="8"/>
      <c r="K115" s="8"/>
      <c r="L115" s="8"/>
      <c r="M115" s="7"/>
      <c r="N115" s="7"/>
      <c r="O115" s="65"/>
      <c r="P115" s="49" t="e">
        <f>+(Tabla1[[#This Row],[Meta Ejecutada Vigencia4]]/Tabla1[[#This Row],[Meta Programada Vigencia]])</f>
        <v>#DIV/0!</v>
      </c>
      <c r="Q115" s="49" t="e">
        <f>+Tabla1[[#This Row],[Meta Ejecutada Vigencia4]]/Tabla1[[#This Row],[Meta Programada Cuatrienio3]]/4</f>
        <v>#DIV/0!</v>
      </c>
      <c r="R115" s="8"/>
      <c r="S115" s="8"/>
      <c r="T115" s="8"/>
      <c r="U115" s="8"/>
      <c r="V115" s="8"/>
      <c r="W115" s="8"/>
      <c r="X115" s="8"/>
      <c r="Y115" s="7"/>
      <c r="Z115" s="45"/>
      <c r="AA115" s="45"/>
      <c r="AB115" s="45"/>
      <c r="AC115" s="45"/>
      <c r="AD115" s="45"/>
      <c r="AE115" s="45"/>
      <c r="AF115" s="45"/>
      <c r="AG115" s="45"/>
      <c r="AH115" s="45"/>
      <c r="AI115" s="45"/>
      <c r="AJ115" s="45"/>
      <c r="AK115" s="45"/>
      <c r="AL115" s="45"/>
      <c r="AM115" s="45"/>
      <c r="AN115" s="45">
        <f>SUM(Tabla1[[#This Row],[Recursos propios 2024]:[Otros 2024]])</f>
        <v>0</v>
      </c>
      <c r="AO115" s="45"/>
      <c r="AP115" s="45"/>
      <c r="AQ115" s="45"/>
      <c r="AR115" s="45"/>
      <c r="AS115" s="45"/>
      <c r="AT115" s="45"/>
      <c r="AU115" s="45"/>
      <c r="AV115" s="45"/>
      <c r="AW115" s="45"/>
      <c r="AX115" s="45"/>
      <c r="AY115" s="45"/>
      <c r="AZ115" s="45"/>
      <c r="BA115" s="45"/>
      <c r="BB115" s="45"/>
      <c r="BC115" s="45">
        <f>SUM(Tabla1[[#This Row],[Recursos propios 20242]:[Otros 202415]])</f>
        <v>0</v>
      </c>
      <c r="BD115" s="46" t="e">
        <f>+Tabla1[[#This Row],[Total Comprometido 2024]]/Tabla1[[#This Row],[Total 2024]]</f>
        <v>#DIV/0!</v>
      </c>
      <c r="BE115" s="46"/>
      <c r="BF115" s="46"/>
      <c r="BG115" s="45"/>
      <c r="BH115" s="6"/>
      <c r="BI115" s="6"/>
      <c r="BJ115" s="8"/>
    </row>
    <row r="116" spans="1:62" s="17" customFormat="1" x14ac:dyDescent="0.25">
      <c r="A116" s="8"/>
      <c r="B116" s="8"/>
      <c r="C116" s="7"/>
      <c r="D116" s="8"/>
      <c r="E116" s="6"/>
      <c r="F116" s="8"/>
      <c r="G116" s="6"/>
      <c r="H116" s="8"/>
      <c r="I116" s="6"/>
      <c r="J116" s="18"/>
      <c r="K116" s="8"/>
      <c r="L116" s="8"/>
      <c r="M116" s="7"/>
      <c r="N116" s="7"/>
      <c r="O116" s="65"/>
      <c r="P116" s="49" t="e">
        <f>+(Tabla1[[#This Row],[Meta Ejecutada Vigencia4]]/Tabla1[[#This Row],[Meta Programada Vigencia]])</f>
        <v>#DIV/0!</v>
      </c>
      <c r="Q116" s="49" t="e">
        <f>+Tabla1[[#This Row],[Meta Ejecutada Vigencia4]]/Tabla1[[#This Row],[Meta Programada Cuatrienio3]]/4</f>
        <v>#DIV/0!</v>
      </c>
      <c r="R116" s="8"/>
      <c r="S116" s="8"/>
      <c r="T116" s="8"/>
      <c r="U116" s="8"/>
      <c r="V116" s="8"/>
      <c r="W116" s="8"/>
      <c r="X116" s="8"/>
      <c r="Y116" s="7"/>
      <c r="Z116" s="45"/>
      <c r="AA116" s="45"/>
      <c r="AB116" s="45"/>
      <c r="AC116" s="45"/>
      <c r="AD116" s="45"/>
      <c r="AE116" s="45"/>
      <c r="AF116" s="45"/>
      <c r="AG116" s="45"/>
      <c r="AH116" s="45"/>
      <c r="AI116" s="45"/>
      <c r="AJ116" s="45"/>
      <c r="AK116" s="45"/>
      <c r="AL116" s="45"/>
      <c r="AM116" s="45"/>
      <c r="AN116" s="45">
        <f>SUM(Tabla1[[#This Row],[Recursos propios 2024]:[Otros 2024]])</f>
        <v>0</v>
      </c>
      <c r="AO116" s="45"/>
      <c r="AP116" s="45"/>
      <c r="AQ116" s="45"/>
      <c r="AR116" s="45"/>
      <c r="AS116" s="45"/>
      <c r="AT116" s="45"/>
      <c r="AU116" s="45"/>
      <c r="AV116" s="45"/>
      <c r="AW116" s="45"/>
      <c r="AX116" s="45"/>
      <c r="AY116" s="45"/>
      <c r="AZ116" s="45"/>
      <c r="BA116" s="45"/>
      <c r="BB116" s="45"/>
      <c r="BC116" s="45">
        <f>SUM(Tabla1[[#This Row],[Recursos propios 20242]:[Otros 202415]])</f>
        <v>0</v>
      </c>
      <c r="BD116" s="45" t="e">
        <f>+Tabla1[[#This Row],[Total Comprometido 2024]]/Tabla1[[#This Row],[Total 2024]]</f>
        <v>#DIV/0!</v>
      </c>
      <c r="BE116" s="45"/>
      <c r="BF116" s="45"/>
      <c r="BG116" s="45"/>
      <c r="BH116" s="6"/>
      <c r="BI116" s="6"/>
      <c r="BJ116" s="8"/>
    </row>
    <row r="117" spans="1:62" s="17" customFormat="1" x14ac:dyDescent="0.25">
      <c r="A117" s="8"/>
      <c r="B117" s="6"/>
      <c r="C117" s="7"/>
      <c r="D117" s="6"/>
      <c r="E117" s="6"/>
      <c r="F117" s="6"/>
      <c r="G117" s="6"/>
      <c r="H117" s="6"/>
      <c r="I117" s="6"/>
      <c r="J117" s="6"/>
      <c r="K117" s="6"/>
      <c r="L117" s="6"/>
      <c r="M117" s="6"/>
      <c r="N117" s="6"/>
      <c r="O117" s="25"/>
      <c r="P117" s="6" t="e">
        <f>+(Tabla1[[#This Row],[Meta Ejecutada Vigencia4]]/Tabla1[[#This Row],[Meta Programada Vigencia]])</f>
        <v>#DIV/0!</v>
      </c>
      <c r="Q117" s="6" t="e">
        <f>+Tabla1[[#This Row],[Meta Ejecutada Vigencia4]]/Tabla1[[#This Row],[Meta Programada Cuatrienio3]]/4</f>
        <v>#DIV/0!</v>
      </c>
      <c r="R117" s="6"/>
      <c r="S117" s="6"/>
      <c r="T117" s="6"/>
      <c r="U117" s="6"/>
      <c r="V117" s="6"/>
      <c r="W117" s="6"/>
      <c r="X117" s="6"/>
      <c r="Y117" s="7"/>
      <c r="Z117" s="50"/>
      <c r="AA117" s="50"/>
      <c r="AB117" s="50"/>
      <c r="AC117" s="50"/>
      <c r="AD117" s="50"/>
      <c r="AE117" s="50"/>
      <c r="AF117" s="50"/>
      <c r="AG117" s="50"/>
      <c r="AH117" s="50"/>
      <c r="AI117" s="50"/>
      <c r="AJ117" s="50"/>
      <c r="AK117" s="50"/>
      <c r="AL117" s="50"/>
      <c r="AM117" s="50"/>
      <c r="AN117" s="50">
        <f>SUM(Tabla1[[#This Row],[Recursos propios 2024]:[Otros 2024]])</f>
        <v>0</v>
      </c>
      <c r="AO117" s="50"/>
      <c r="AP117" s="50"/>
      <c r="AQ117" s="50"/>
      <c r="AR117" s="50"/>
      <c r="AS117" s="50"/>
      <c r="AT117" s="50"/>
      <c r="AU117" s="50"/>
      <c r="AV117" s="50"/>
      <c r="AW117" s="50"/>
      <c r="AX117" s="50"/>
      <c r="AY117" s="50"/>
      <c r="AZ117" s="50"/>
      <c r="BA117" s="50"/>
      <c r="BB117" s="50"/>
      <c r="BC117" s="50">
        <f>SUM(Tabla1[[#This Row],[Recursos propios 20242]:[Otros 202415]])</f>
        <v>0</v>
      </c>
      <c r="BD117" s="46" t="e">
        <f>+Tabla1[[#This Row],[Total Comprometido 2024]]/Tabla1[[#This Row],[Total 2024]]</f>
        <v>#DIV/0!</v>
      </c>
      <c r="BE117" s="46"/>
      <c r="BF117" s="46"/>
      <c r="BG117" s="50"/>
      <c r="BH117" s="6"/>
      <c r="BI117" s="6"/>
      <c r="BJ117" s="8"/>
    </row>
    <row r="118" spans="1:62" s="17" customFormat="1" x14ac:dyDescent="0.25">
      <c r="A118" s="8"/>
      <c r="B118" s="8"/>
      <c r="C118" s="7"/>
      <c r="D118" s="8"/>
      <c r="E118" s="6"/>
      <c r="F118" s="8"/>
      <c r="G118" s="6"/>
      <c r="H118" s="8"/>
      <c r="I118" s="6"/>
      <c r="J118" s="18"/>
      <c r="K118" s="8"/>
      <c r="L118" s="8"/>
      <c r="M118" s="8"/>
      <c r="N118" s="8"/>
      <c r="O118" s="24"/>
      <c r="P118" s="8" t="e">
        <f>+(Tabla1[[#This Row],[Meta Ejecutada Vigencia4]]/Tabla1[[#This Row],[Meta Programada Vigencia]])</f>
        <v>#DIV/0!</v>
      </c>
      <c r="Q118" s="8" t="e">
        <f>+Tabla1[[#This Row],[Meta Ejecutada Vigencia4]]/Tabla1[[#This Row],[Meta Programada Cuatrienio3]]/4</f>
        <v>#DIV/0!</v>
      </c>
      <c r="R118" s="8"/>
      <c r="S118" s="8"/>
      <c r="T118" s="8"/>
      <c r="U118" s="8"/>
      <c r="V118" s="8"/>
      <c r="W118" s="8"/>
      <c r="X118" s="8"/>
      <c r="Y118" s="8"/>
      <c r="Z118" s="48"/>
      <c r="AA118" s="45"/>
      <c r="AB118" s="45"/>
      <c r="AC118" s="45"/>
      <c r="AD118" s="45"/>
      <c r="AE118" s="45"/>
      <c r="AF118" s="45"/>
      <c r="AG118" s="45"/>
      <c r="AH118" s="45"/>
      <c r="AI118" s="45"/>
      <c r="AJ118" s="45"/>
      <c r="AK118" s="45"/>
      <c r="AL118" s="45"/>
      <c r="AM118" s="45"/>
      <c r="AN118" s="45">
        <f>SUM(Tabla1[[#This Row],[Recursos propios 2024]:[Otros 2024]])</f>
        <v>0</v>
      </c>
      <c r="AO118" s="45"/>
      <c r="AP118" s="45"/>
      <c r="AQ118" s="45"/>
      <c r="AR118" s="45"/>
      <c r="AS118" s="45"/>
      <c r="AT118" s="45"/>
      <c r="AU118" s="45"/>
      <c r="AV118" s="45"/>
      <c r="AW118" s="45"/>
      <c r="AX118" s="45"/>
      <c r="AY118" s="45"/>
      <c r="AZ118" s="45"/>
      <c r="BA118" s="45"/>
      <c r="BB118" s="45"/>
      <c r="BC118" s="45">
        <f>SUM(Tabla1[[#This Row],[Recursos propios 20242]:[Otros 202415]])</f>
        <v>0</v>
      </c>
      <c r="BD118" s="45" t="e">
        <f>+Tabla1[[#This Row],[Total Comprometido 2024]]/Tabla1[[#This Row],[Total 2024]]</f>
        <v>#DIV/0!</v>
      </c>
      <c r="BE118" s="45"/>
      <c r="BF118" s="45"/>
      <c r="BG118" s="45"/>
      <c r="BH118" s="6"/>
      <c r="BI118" s="6"/>
      <c r="BJ118" s="8"/>
    </row>
    <row r="119" spans="1:62" s="17" customFormat="1" x14ac:dyDescent="0.25">
      <c r="A119" s="8"/>
      <c r="B119" s="6"/>
      <c r="C119" s="7"/>
      <c r="D119" s="6"/>
      <c r="E119" s="6"/>
      <c r="F119" s="6"/>
      <c r="G119" s="6"/>
      <c r="H119" s="6"/>
      <c r="I119" s="6"/>
      <c r="J119" s="6"/>
      <c r="K119" s="6"/>
      <c r="L119" s="6"/>
      <c r="M119" s="6"/>
      <c r="N119" s="6"/>
      <c r="O119" s="25"/>
      <c r="P119" s="6" t="e">
        <f>+(Tabla1[[#This Row],[Meta Ejecutada Vigencia4]]/Tabla1[[#This Row],[Meta Programada Vigencia]])</f>
        <v>#DIV/0!</v>
      </c>
      <c r="Q119" s="6" t="e">
        <f>+Tabla1[[#This Row],[Meta Ejecutada Vigencia4]]/Tabla1[[#This Row],[Meta Programada Cuatrienio3]]/4</f>
        <v>#DIV/0!</v>
      </c>
      <c r="R119" s="6"/>
      <c r="S119" s="6"/>
      <c r="T119" s="6"/>
      <c r="U119" s="6"/>
      <c r="V119" s="6"/>
      <c r="W119" s="6"/>
      <c r="X119" s="6"/>
      <c r="Y119" s="6"/>
      <c r="Z119" s="50"/>
      <c r="AA119" s="50"/>
      <c r="AB119" s="50"/>
      <c r="AC119" s="50"/>
      <c r="AD119" s="50"/>
      <c r="AE119" s="50"/>
      <c r="AF119" s="50"/>
      <c r="AG119" s="50"/>
      <c r="AH119" s="50"/>
      <c r="AI119" s="50"/>
      <c r="AJ119" s="50"/>
      <c r="AK119" s="50"/>
      <c r="AL119" s="50"/>
      <c r="AM119" s="50"/>
      <c r="AN119" s="50">
        <f>SUM(Tabla1[[#This Row],[Recursos propios 2024]:[Otros 2024]])</f>
        <v>0</v>
      </c>
      <c r="AO119" s="50"/>
      <c r="AP119" s="50"/>
      <c r="AQ119" s="50"/>
      <c r="AR119" s="50"/>
      <c r="AS119" s="50"/>
      <c r="AT119" s="50"/>
      <c r="AU119" s="50"/>
      <c r="AV119" s="50"/>
      <c r="AW119" s="50"/>
      <c r="AX119" s="50"/>
      <c r="AY119" s="50"/>
      <c r="AZ119" s="50"/>
      <c r="BA119" s="50"/>
      <c r="BB119" s="50"/>
      <c r="BC119" s="50">
        <f>SUM(Tabla1[[#This Row],[Recursos propios 20242]:[Otros 202415]])</f>
        <v>0</v>
      </c>
      <c r="BD119" s="50" t="e">
        <f>+Tabla1[[#This Row],[Total Comprometido 2024]]/Tabla1[[#This Row],[Total 2024]]</f>
        <v>#DIV/0!</v>
      </c>
      <c r="BE119" s="50"/>
      <c r="BF119" s="50"/>
      <c r="BG119" s="50"/>
      <c r="BH119" s="6"/>
      <c r="BI119" s="6"/>
      <c r="BJ119" s="8"/>
    </row>
    <row r="120" spans="1:62" s="17" customFormat="1" x14ac:dyDescent="0.25">
      <c r="A120" s="8"/>
      <c r="B120" s="8"/>
      <c r="C120" s="7"/>
      <c r="D120" s="8"/>
      <c r="E120" s="6"/>
      <c r="F120" s="8"/>
      <c r="G120" s="6"/>
      <c r="H120" s="8"/>
      <c r="I120" s="6"/>
      <c r="J120" s="18"/>
      <c r="K120" s="8"/>
      <c r="L120" s="8"/>
      <c r="M120" s="8"/>
      <c r="N120" s="8"/>
      <c r="O120" s="24"/>
      <c r="P120" s="8" t="e">
        <f>+(Tabla1[[#This Row],[Meta Ejecutada Vigencia4]]/Tabla1[[#This Row],[Meta Programada Vigencia]])</f>
        <v>#DIV/0!</v>
      </c>
      <c r="Q120" s="8" t="e">
        <f>+Tabla1[[#This Row],[Meta Ejecutada Vigencia4]]/Tabla1[[#This Row],[Meta Programada Cuatrienio3]]/4</f>
        <v>#DIV/0!</v>
      </c>
      <c r="R120" s="8"/>
      <c r="S120" s="8"/>
      <c r="T120" s="8"/>
      <c r="U120" s="8"/>
      <c r="V120" s="8"/>
      <c r="W120" s="8"/>
      <c r="X120" s="8"/>
      <c r="Y120" s="8"/>
      <c r="Z120" s="48"/>
      <c r="AA120" s="45"/>
      <c r="AB120" s="45"/>
      <c r="AC120" s="45"/>
      <c r="AD120" s="45"/>
      <c r="AE120" s="45"/>
      <c r="AF120" s="45"/>
      <c r="AG120" s="45"/>
      <c r="AH120" s="45"/>
      <c r="AI120" s="45"/>
      <c r="AJ120" s="45"/>
      <c r="AK120" s="45"/>
      <c r="AL120" s="45"/>
      <c r="AM120" s="45"/>
      <c r="AN120" s="45">
        <f>SUM(Tabla1[[#This Row],[Recursos propios 2024]:[Otros 2024]])</f>
        <v>0</v>
      </c>
      <c r="AO120" s="45"/>
      <c r="AP120" s="45"/>
      <c r="AQ120" s="45"/>
      <c r="AR120" s="45"/>
      <c r="AS120" s="45"/>
      <c r="AT120" s="45"/>
      <c r="AU120" s="45"/>
      <c r="AV120" s="45"/>
      <c r="AW120" s="45"/>
      <c r="AX120" s="45"/>
      <c r="AY120" s="45"/>
      <c r="AZ120" s="45"/>
      <c r="BA120" s="45"/>
      <c r="BB120" s="45"/>
      <c r="BC120" s="45">
        <f>SUM(Tabla1[[#This Row],[Recursos propios 20242]:[Otros 202415]])</f>
        <v>0</v>
      </c>
      <c r="BD120" s="45" t="e">
        <f>+Tabla1[[#This Row],[Total Comprometido 2024]]/Tabla1[[#This Row],[Total 2024]]</f>
        <v>#DIV/0!</v>
      </c>
      <c r="BE120" s="45"/>
      <c r="BF120" s="45"/>
      <c r="BG120" s="45"/>
      <c r="BH120" s="6"/>
      <c r="BI120" s="6"/>
      <c r="BJ120" s="8"/>
    </row>
    <row r="121" spans="1:62" s="17" customFormat="1" x14ac:dyDescent="0.25">
      <c r="A121" s="8"/>
      <c r="B121" s="6"/>
      <c r="C121" s="7"/>
      <c r="D121" s="6"/>
      <c r="E121" s="6"/>
      <c r="F121" s="6"/>
      <c r="G121" s="6"/>
      <c r="H121" s="6"/>
      <c r="I121" s="6"/>
      <c r="J121" s="6"/>
      <c r="K121" s="6"/>
      <c r="L121" s="6"/>
      <c r="M121" s="6"/>
      <c r="N121" s="6"/>
      <c r="O121" s="25"/>
      <c r="P121" s="6" t="e">
        <f>+(Tabla1[[#This Row],[Meta Ejecutada Vigencia4]]/Tabla1[[#This Row],[Meta Programada Vigencia]])</f>
        <v>#DIV/0!</v>
      </c>
      <c r="Q121" s="6" t="e">
        <f>+Tabla1[[#This Row],[Meta Ejecutada Vigencia4]]/Tabla1[[#This Row],[Meta Programada Cuatrienio3]]/4</f>
        <v>#DIV/0!</v>
      </c>
      <c r="R121" s="6"/>
      <c r="S121" s="6"/>
      <c r="T121" s="6"/>
      <c r="U121" s="6"/>
      <c r="V121" s="6"/>
      <c r="W121" s="6"/>
      <c r="X121" s="6"/>
      <c r="Y121" s="6"/>
      <c r="Z121" s="50"/>
      <c r="AA121" s="50"/>
      <c r="AB121" s="50"/>
      <c r="AC121" s="50"/>
      <c r="AD121" s="50"/>
      <c r="AE121" s="50"/>
      <c r="AF121" s="50"/>
      <c r="AG121" s="50"/>
      <c r="AH121" s="50"/>
      <c r="AI121" s="50"/>
      <c r="AJ121" s="50"/>
      <c r="AK121" s="50"/>
      <c r="AL121" s="50"/>
      <c r="AM121" s="50"/>
      <c r="AN121" s="50">
        <f>SUM(Tabla1[[#This Row],[Recursos propios 2024]:[Otros 2024]])</f>
        <v>0</v>
      </c>
      <c r="AO121" s="50"/>
      <c r="AP121" s="50"/>
      <c r="AQ121" s="50"/>
      <c r="AR121" s="50"/>
      <c r="AS121" s="50"/>
      <c r="AT121" s="50"/>
      <c r="AU121" s="50"/>
      <c r="AV121" s="50"/>
      <c r="AW121" s="50"/>
      <c r="AX121" s="50"/>
      <c r="AY121" s="50"/>
      <c r="AZ121" s="50"/>
      <c r="BA121" s="50"/>
      <c r="BB121" s="50"/>
      <c r="BC121" s="50">
        <f>SUM(Tabla1[[#This Row],[Recursos propios 20242]:[Otros 202415]])</f>
        <v>0</v>
      </c>
      <c r="BD121" s="50" t="e">
        <f>+Tabla1[[#This Row],[Total Comprometido 2024]]/Tabla1[[#This Row],[Total 2024]]</f>
        <v>#DIV/0!</v>
      </c>
      <c r="BE121" s="50"/>
      <c r="BF121" s="50"/>
      <c r="BG121" s="50"/>
      <c r="BH121" s="6"/>
      <c r="BI121" s="6"/>
      <c r="BJ121" s="8"/>
    </row>
    <row r="122" spans="1:62" s="17" customFormat="1" x14ac:dyDescent="0.25">
      <c r="A122" s="8"/>
      <c r="B122" s="8"/>
      <c r="C122" s="7"/>
      <c r="D122" s="8"/>
      <c r="E122" s="6"/>
      <c r="F122" s="8"/>
      <c r="G122" s="6"/>
      <c r="H122" s="8"/>
      <c r="I122" s="6"/>
      <c r="J122" s="18"/>
      <c r="K122" s="8"/>
      <c r="L122" s="8"/>
      <c r="M122" s="8"/>
      <c r="N122" s="8"/>
      <c r="O122" s="24"/>
      <c r="P122" s="8" t="e">
        <f>+(Tabla1[[#This Row],[Meta Ejecutada Vigencia4]]/Tabla1[[#This Row],[Meta Programada Vigencia]])</f>
        <v>#DIV/0!</v>
      </c>
      <c r="Q122" s="8" t="e">
        <f>+Tabla1[[#This Row],[Meta Ejecutada Vigencia4]]/Tabla1[[#This Row],[Meta Programada Cuatrienio3]]/4</f>
        <v>#DIV/0!</v>
      </c>
      <c r="R122" s="8"/>
      <c r="S122" s="8"/>
      <c r="T122" s="8"/>
      <c r="U122" s="8"/>
      <c r="V122" s="8"/>
      <c r="W122" s="8"/>
      <c r="X122" s="8"/>
      <c r="Y122" s="8"/>
      <c r="Z122" s="48"/>
      <c r="AA122" s="45"/>
      <c r="AB122" s="45"/>
      <c r="AC122" s="45"/>
      <c r="AD122" s="45"/>
      <c r="AE122" s="45"/>
      <c r="AF122" s="45"/>
      <c r="AG122" s="45"/>
      <c r="AH122" s="45"/>
      <c r="AI122" s="45"/>
      <c r="AJ122" s="45"/>
      <c r="AK122" s="45"/>
      <c r="AL122" s="45"/>
      <c r="AM122" s="45"/>
      <c r="AN122" s="45">
        <f>SUM(Tabla1[[#This Row],[Recursos propios 2024]:[Otros 2024]])</f>
        <v>0</v>
      </c>
      <c r="AO122" s="45"/>
      <c r="AP122" s="45"/>
      <c r="AQ122" s="45"/>
      <c r="AR122" s="45"/>
      <c r="AS122" s="45"/>
      <c r="AT122" s="45"/>
      <c r="AU122" s="45"/>
      <c r="AV122" s="45"/>
      <c r="AW122" s="45"/>
      <c r="AX122" s="45"/>
      <c r="AY122" s="45"/>
      <c r="AZ122" s="45"/>
      <c r="BA122" s="45"/>
      <c r="BB122" s="45"/>
      <c r="BC122" s="45">
        <f>SUM(Tabla1[[#This Row],[Recursos propios 20242]:[Otros 202415]])</f>
        <v>0</v>
      </c>
      <c r="BD122" s="45" t="e">
        <f>+Tabla1[[#This Row],[Total Comprometido 2024]]/Tabla1[[#This Row],[Total 2024]]</f>
        <v>#DIV/0!</v>
      </c>
      <c r="BE122" s="45"/>
      <c r="BF122" s="45"/>
      <c r="BG122" s="45"/>
      <c r="BH122" s="6"/>
      <c r="BI122" s="6"/>
      <c r="BJ122" s="8"/>
    </row>
    <row r="123" spans="1:62" s="17" customFormat="1" x14ac:dyDescent="0.25">
      <c r="A123" s="8"/>
      <c r="B123" s="6"/>
      <c r="C123" s="7"/>
      <c r="D123" s="6"/>
      <c r="E123" s="6"/>
      <c r="F123" s="6"/>
      <c r="G123" s="6"/>
      <c r="H123" s="6"/>
      <c r="I123" s="6"/>
      <c r="J123" s="6"/>
      <c r="K123" s="6"/>
      <c r="L123" s="6"/>
      <c r="M123" s="6"/>
      <c r="N123" s="6"/>
      <c r="O123" s="25"/>
      <c r="P123" s="6" t="e">
        <f>+(Tabla1[[#This Row],[Meta Ejecutada Vigencia4]]/Tabla1[[#This Row],[Meta Programada Vigencia]])</f>
        <v>#DIV/0!</v>
      </c>
      <c r="Q123" s="6" t="e">
        <f>+Tabla1[[#This Row],[Meta Ejecutada Vigencia4]]/Tabla1[[#This Row],[Meta Programada Cuatrienio3]]/4</f>
        <v>#DIV/0!</v>
      </c>
      <c r="R123" s="6"/>
      <c r="S123" s="6"/>
      <c r="T123" s="6"/>
      <c r="U123" s="6"/>
      <c r="V123" s="6"/>
      <c r="W123" s="6"/>
      <c r="X123" s="6"/>
      <c r="Y123" s="6"/>
      <c r="Z123" s="50"/>
      <c r="AA123" s="50"/>
      <c r="AB123" s="50"/>
      <c r="AC123" s="50"/>
      <c r="AD123" s="50"/>
      <c r="AE123" s="50"/>
      <c r="AF123" s="50"/>
      <c r="AG123" s="50"/>
      <c r="AH123" s="50"/>
      <c r="AI123" s="50"/>
      <c r="AJ123" s="50"/>
      <c r="AK123" s="50"/>
      <c r="AL123" s="50"/>
      <c r="AM123" s="50"/>
      <c r="AN123" s="50">
        <f>SUM(Tabla1[[#This Row],[Recursos propios 2024]:[Otros 2024]])</f>
        <v>0</v>
      </c>
      <c r="AO123" s="50"/>
      <c r="AP123" s="50"/>
      <c r="AQ123" s="50"/>
      <c r="AR123" s="50"/>
      <c r="AS123" s="50"/>
      <c r="AT123" s="50"/>
      <c r="AU123" s="50"/>
      <c r="AV123" s="50"/>
      <c r="AW123" s="50"/>
      <c r="AX123" s="50"/>
      <c r="AY123" s="50"/>
      <c r="AZ123" s="50"/>
      <c r="BA123" s="50"/>
      <c r="BB123" s="50"/>
      <c r="BC123" s="50">
        <f>SUM(Tabla1[[#This Row],[Recursos propios 20242]:[Otros 202415]])</f>
        <v>0</v>
      </c>
      <c r="BD123" s="50" t="e">
        <f>+Tabla1[[#This Row],[Total Comprometido 2024]]/Tabla1[[#This Row],[Total 2024]]</f>
        <v>#DIV/0!</v>
      </c>
      <c r="BE123" s="50"/>
      <c r="BF123" s="50"/>
      <c r="BG123" s="50"/>
      <c r="BH123" s="6"/>
      <c r="BI123" s="6"/>
      <c r="BJ123" s="8"/>
    </row>
    <row r="124" spans="1:62" s="17" customFormat="1" x14ac:dyDescent="0.25">
      <c r="A124" s="8"/>
      <c r="B124" s="8"/>
      <c r="C124" s="6"/>
      <c r="D124" s="8"/>
      <c r="E124" s="6"/>
      <c r="F124" s="8"/>
      <c r="G124" s="6"/>
      <c r="H124" s="8"/>
      <c r="I124" s="6"/>
      <c r="J124" s="8"/>
      <c r="K124" s="8"/>
      <c r="L124" s="8"/>
      <c r="M124" s="8"/>
      <c r="N124" s="8"/>
      <c r="O124" s="24"/>
      <c r="P124" s="8" t="e">
        <f>+(Tabla1[[#This Row],[Meta Ejecutada Vigencia4]]/Tabla1[[#This Row],[Meta Programada Vigencia]])</f>
        <v>#DIV/0!</v>
      </c>
      <c r="Q124" s="8" t="e">
        <f>+Tabla1[[#This Row],[Meta Ejecutada Vigencia4]]/Tabla1[[#This Row],[Meta Programada Cuatrienio3]]/4</f>
        <v>#DIV/0!</v>
      </c>
      <c r="R124" s="8"/>
      <c r="S124" s="8"/>
      <c r="T124" s="8"/>
      <c r="U124" s="8"/>
      <c r="V124" s="8"/>
      <c r="W124" s="8"/>
      <c r="X124" s="8"/>
      <c r="Y124" s="8"/>
      <c r="Z124" s="51"/>
      <c r="AA124" s="45"/>
      <c r="AB124" s="45"/>
      <c r="AC124" s="45"/>
      <c r="AD124" s="45"/>
      <c r="AE124" s="45"/>
      <c r="AF124" s="45"/>
      <c r="AG124" s="45"/>
      <c r="AH124" s="45"/>
      <c r="AI124" s="45"/>
      <c r="AJ124" s="45"/>
      <c r="AK124" s="45"/>
      <c r="AL124" s="45"/>
      <c r="AM124" s="45"/>
      <c r="AN124" s="45">
        <f>SUM(Tabla1[[#This Row],[Recursos propios 2024]:[Otros 2024]])</f>
        <v>0</v>
      </c>
      <c r="AO124" s="45"/>
      <c r="AP124" s="45"/>
      <c r="AQ124" s="45"/>
      <c r="AR124" s="45"/>
      <c r="AS124" s="45"/>
      <c r="AT124" s="45"/>
      <c r="AU124" s="45"/>
      <c r="AV124" s="45"/>
      <c r="AW124" s="45"/>
      <c r="AX124" s="45"/>
      <c r="AY124" s="45"/>
      <c r="AZ124" s="45"/>
      <c r="BA124" s="45"/>
      <c r="BB124" s="45"/>
      <c r="BC124" s="45">
        <f>SUM(Tabla1[[#This Row],[Recursos propios 20242]:[Otros 202415]])</f>
        <v>0</v>
      </c>
      <c r="BD124" s="45" t="e">
        <f>+Tabla1[[#This Row],[Total Comprometido 2024]]/Tabla1[[#This Row],[Total 2024]]</f>
        <v>#DIV/0!</v>
      </c>
      <c r="BE124" s="45"/>
      <c r="BF124" s="45"/>
      <c r="BG124" s="45"/>
      <c r="BH124" s="6"/>
      <c r="BI124" s="6"/>
      <c r="BJ124" s="8"/>
    </row>
    <row r="125" spans="1:62" s="17" customFormat="1" x14ac:dyDescent="0.25">
      <c r="A125" s="8"/>
      <c r="B125" s="6"/>
      <c r="C125" s="6"/>
      <c r="D125" s="6"/>
      <c r="E125" s="6"/>
      <c r="F125" s="6"/>
      <c r="G125" s="6"/>
      <c r="H125" s="6"/>
      <c r="I125" s="6"/>
      <c r="J125" s="19"/>
      <c r="K125" s="6"/>
      <c r="L125" s="6"/>
      <c r="M125" s="6"/>
      <c r="N125" s="6"/>
      <c r="O125" s="25"/>
      <c r="P125" s="6" t="e">
        <f>+(Tabla1[[#This Row],[Meta Ejecutada Vigencia4]]/Tabla1[[#This Row],[Meta Programada Vigencia]])</f>
        <v>#DIV/0!</v>
      </c>
      <c r="Q125" s="6" t="e">
        <f>+Tabla1[[#This Row],[Meta Ejecutada Vigencia4]]/Tabla1[[#This Row],[Meta Programada Cuatrienio3]]/4</f>
        <v>#DIV/0!</v>
      </c>
      <c r="R125" s="6"/>
      <c r="S125" s="6"/>
      <c r="T125" s="6"/>
      <c r="U125" s="6"/>
      <c r="V125" s="6"/>
      <c r="W125" s="6"/>
      <c r="X125" s="6"/>
      <c r="Y125" s="6"/>
      <c r="Z125" s="52"/>
      <c r="AA125" s="50"/>
      <c r="AB125" s="50"/>
      <c r="AC125" s="50"/>
      <c r="AD125" s="50"/>
      <c r="AE125" s="50"/>
      <c r="AF125" s="50"/>
      <c r="AG125" s="50"/>
      <c r="AH125" s="50"/>
      <c r="AI125" s="50"/>
      <c r="AJ125" s="50"/>
      <c r="AK125" s="50"/>
      <c r="AL125" s="50"/>
      <c r="AM125" s="50"/>
      <c r="AN125" s="50">
        <f>SUM(Tabla1[[#This Row],[Recursos propios 2024]:[Otros 2024]])</f>
        <v>0</v>
      </c>
      <c r="AO125" s="50"/>
      <c r="AP125" s="50"/>
      <c r="AQ125" s="50"/>
      <c r="AR125" s="50"/>
      <c r="AS125" s="50"/>
      <c r="AT125" s="50"/>
      <c r="AU125" s="50"/>
      <c r="AV125" s="50"/>
      <c r="AW125" s="50"/>
      <c r="AX125" s="50"/>
      <c r="AY125" s="50"/>
      <c r="AZ125" s="50"/>
      <c r="BA125" s="50"/>
      <c r="BB125" s="50"/>
      <c r="BC125" s="50">
        <f>SUM(Tabla1[[#This Row],[Recursos propios 20242]:[Otros 202415]])</f>
        <v>0</v>
      </c>
      <c r="BD125" s="50" t="e">
        <f>+Tabla1[[#This Row],[Total Comprometido 2024]]/Tabla1[[#This Row],[Total 2024]]</f>
        <v>#DIV/0!</v>
      </c>
      <c r="BE125" s="50"/>
      <c r="BF125" s="50"/>
      <c r="BG125" s="50"/>
      <c r="BH125" s="6"/>
      <c r="BI125" s="6"/>
      <c r="BJ125" s="8"/>
    </row>
    <row r="126" spans="1:62" s="17" customFormat="1" x14ac:dyDescent="0.25">
      <c r="A126" s="8"/>
      <c r="B126" s="8"/>
      <c r="C126" s="6"/>
      <c r="D126" s="8"/>
      <c r="E126" s="6"/>
      <c r="F126" s="8"/>
      <c r="G126" s="6"/>
      <c r="H126" s="8"/>
      <c r="I126" s="6"/>
      <c r="J126" s="8"/>
      <c r="K126" s="8"/>
      <c r="L126" s="8"/>
      <c r="M126" s="8"/>
      <c r="N126" s="8"/>
      <c r="O126" s="24"/>
      <c r="P126" s="8" t="e">
        <f>+(Tabla1[[#This Row],[Meta Ejecutada Vigencia4]]/Tabla1[[#This Row],[Meta Programada Vigencia]])</f>
        <v>#DIV/0!</v>
      </c>
      <c r="Q126" s="8" t="e">
        <f>+Tabla1[[#This Row],[Meta Ejecutada Vigencia4]]/Tabla1[[#This Row],[Meta Programada Cuatrienio3]]/4</f>
        <v>#DIV/0!</v>
      </c>
      <c r="R126" s="8"/>
      <c r="S126" s="8"/>
      <c r="T126" s="8"/>
      <c r="U126" s="8"/>
      <c r="V126" s="8"/>
      <c r="W126" s="8"/>
      <c r="X126" s="8"/>
      <c r="Y126" s="8"/>
      <c r="Z126" s="51"/>
      <c r="AA126" s="45"/>
      <c r="AB126" s="45"/>
      <c r="AC126" s="45"/>
      <c r="AD126" s="45"/>
      <c r="AE126" s="45"/>
      <c r="AF126" s="45"/>
      <c r="AG126" s="45"/>
      <c r="AH126" s="45"/>
      <c r="AI126" s="45"/>
      <c r="AJ126" s="45"/>
      <c r="AK126" s="45"/>
      <c r="AL126" s="45"/>
      <c r="AM126" s="45"/>
      <c r="AN126" s="45">
        <f>SUM(Tabla1[[#This Row],[Recursos propios 2024]:[Otros 2024]])</f>
        <v>0</v>
      </c>
      <c r="AO126" s="45"/>
      <c r="AP126" s="45"/>
      <c r="AQ126" s="45"/>
      <c r="AR126" s="45"/>
      <c r="AS126" s="45"/>
      <c r="AT126" s="45"/>
      <c r="AU126" s="45"/>
      <c r="AV126" s="45"/>
      <c r="AW126" s="45"/>
      <c r="AX126" s="45"/>
      <c r="AY126" s="45"/>
      <c r="AZ126" s="45"/>
      <c r="BA126" s="45"/>
      <c r="BB126" s="45"/>
      <c r="BC126" s="45">
        <f>SUM(Tabla1[[#This Row],[Recursos propios 20242]:[Otros 202415]])</f>
        <v>0</v>
      </c>
      <c r="BD126" s="45" t="e">
        <f>+Tabla1[[#This Row],[Total Comprometido 2024]]/Tabla1[[#This Row],[Total 2024]]</f>
        <v>#DIV/0!</v>
      </c>
      <c r="BE126" s="45"/>
      <c r="BF126" s="45"/>
      <c r="BG126" s="45"/>
      <c r="BH126" s="6"/>
      <c r="BI126" s="6"/>
      <c r="BJ126" s="8"/>
    </row>
    <row r="127" spans="1:62" s="17" customFormat="1" x14ac:dyDescent="0.25">
      <c r="A127" s="8"/>
      <c r="B127" s="6"/>
      <c r="C127" s="6"/>
      <c r="D127" s="6"/>
      <c r="E127" s="6"/>
      <c r="F127" s="6"/>
      <c r="G127" s="6"/>
      <c r="H127" s="6"/>
      <c r="I127" s="6"/>
      <c r="J127" s="19"/>
      <c r="K127" s="6"/>
      <c r="L127" s="6"/>
      <c r="M127" s="6"/>
      <c r="N127" s="6"/>
      <c r="O127" s="25"/>
      <c r="P127" s="6" t="e">
        <f>+(Tabla1[[#This Row],[Meta Ejecutada Vigencia4]]/Tabla1[[#This Row],[Meta Programada Vigencia]])</f>
        <v>#DIV/0!</v>
      </c>
      <c r="Q127" s="6" t="e">
        <f>+Tabla1[[#This Row],[Meta Ejecutada Vigencia4]]/Tabla1[[#This Row],[Meta Programada Cuatrienio3]]/4</f>
        <v>#DIV/0!</v>
      </c>
      <c r="R127" s="6"/>
      <c r="S127" s="6"/>
      <c r="T127" s="6"/>
      <c r="U127" s="6"/>
      <c r="V127" s="6"/>
      <c r="W127" s="6"/>
      <c r="X127" s="6"/>
      <c r="Y127" s="6"/>
      <c r="Z127" s="50"/>
      <c r="AA127" s="50"/>
      <c r="AB127" s="50"/>
      <c r="AC127" s="50"/>
      <c r="AD127" s="50"/>
      <c r="AE127" s="50"/>
      <c r="AF127" s="50"/>
      <c r="AG127" s="50"/>
      <c r="AH127" s="50"/>
      <c r="AI127" s="50"/>
      <c r="AJ127" s="50"/>
      <c r="AK127" s="50"/>
      <c r="AL127" s="50"/>
      <c r="AM127" s="50"/>
      <c r="AN127" s="50">
        <f>SUM(Tabla1[[#This Row],[Recursos propios 2024]:[Otros 2024]])</f>
        <v>0</v>
      </c>
      <c r="AO127" s="50"/>
      <c r="AP127" s="50"/>
      <c r="AQ127" s="50"/>
      <c r="AR127" s="50"/>
      <c r="AS127" s="50"/>
      <c r="AT127" s="50"/>
      <c r="AU127" s="50"/>
      <c r="AV127" s="50"/>
      <c r="AW127" s="50"/>
      <c r="AX127" s="50"/>
      <c r="AY127" s="50"/>
      <c r="AZ127" s="50"/>
      <c r="BA127" s="50"/>
      <c r="BB127" s="50"/>
      <c r="BC127" s="50">
        <f>SUM(Tabla1[[#This Row],[Recursos propios 20242]:[Otros 202415]])</f>
        <v>0</v>
      </c>
      <c r="BD127" s="50" t="e">
        <f>+Tabla1[[#This Row],[Total Comprometido 2024]]/Tabla1[[#This Row],[Total 2024]]</f>
        <v>#DIV/0!</v>
      </c>
      <c r="BE127" s="50"/>
      <c r="BF127" s="50"/>
      <c r="BG127" s="50"/>
      <c r="BH127" s="6"/>
      <c r="BI127" s="6"/>
      <c r="BJ127" s="8"/>
    </row>
    <row r="128" spans="1:62" s="17" customFormat="1" x14ac:dyDescent="0.25">
      <c r="A128" s="8"/>
      <c r="B128" s="8"/>
      <c r="C128" s="6"/>
      <c r="D128" s="8"/>
      <c r="E128" s="6"/>
      <c r="F128" s="8"/>
      <c r="G128" s="6"/>
      <c r="H128" s="8"/>
      <c r="I128" s="6"/>
      <c r="J128" s="8"/>
      <c r="K128" s="8"/>
      <c r="L128" s="8"/>
      <c r="M128" s="8"/>
      <c r="N128" s="8"/>
      <c r="O128" s="24"/>
      <c r="P128" s="8" t="e">
        <f>+(Tabla1[[#This Row],[Meta Ejecutada Vigencia4]]/Tabla1[[#This Row],[Meta Programada Vigencia]])</f>
        <v>#DIV/0!</v>
      </c>
      <c r="Q128" s="8" t="e">
        <f>+Tabla1[[#This Row],[Meta Ejecutada Vigencia4]]/Tabla1[[#This Row],[Meta Programada Cuatrienio3]]/4</f>
        <v>#DIV/0!</v>
      </c>
      <c r="R128" s="8"/>
      <c r="S128" s="8"/>
      <c r="T128" s="8"/>
      <c r="U128" s="8"/>
      <c r="V128" s="8"/>
      <c r="W128" s="8"/>
      <c r="X128" s="8"/>
      <c r="Y128" s="8"/>
      <c r="Z128" s="48"/>
      <c r="AA128" s="45"/>
      <c r="AB128" s="45"/>
      <c r="AC128" s="45"/>
      <c r="AD128" s="45"/>
      <c r="AE128" s="45"/>
      <c r="AF128" s="45"/>
      <c r="AG128" s="45"/>
      <c r="AH128" s="45"/>
      <c r="AI128" s="45"/>
      <c r="AJ128" s="45"/>
      <c r="AK128" s="45"/>
      <c r="AL128" s="45"/>
      <c r="AM128" s="45"/>
      <c r="AN128" s="45">
        <f>SUM(Tabla1[[#This Row],[Recursos propios 2024]:[Otros 2024]])</f>
        <v>0</v>
      </c>
      <c r="AO128" s="45"/>
      <c r="AP128" s="45"/>
      <c r="AQ128" s="45"/>
      <c r="AR128" s="45"/>
      <c r="AS128" s="45"/>
      <c r="AT128" s="45"/>
      <c r="AU128" s="45"/>
      <c r="AV128" s="45"/>
      <c r="AW128" s="45"/>
      <c r="AX128" s="45"/>
      <c r="AY128" s="45"/>
      <c r="AZ128" s="45"/>
      <c r="BA128" s="45"/>
      <c r="BB128" s="45"/>
      <c r="BC128" s="45">
        <f>SUM(Tabla1[[#This Row],[Recursos propios 20242]:[Otros 202415]])</f>
        <v>0</v>
      </c>
      <c r="BD128" s="45" t="e">
        <f>+Tabla1[[#This Row],[Total Comprometido 2024]]/Tabla1[[#This Row],[Total 2024]]</f>
        <v>#DIV/0!</v>
      </c>
      <c r="BE128" s="45"/>
      <c r="BF128" s="45"/>
      <c r="BG128" s="45"/>
      <c r="BH128" s="6"/>
      <c r="BI128" s="6"/>
      <c r="BJ128" s="8"/>
    </row>
    <row r="129" spans="1:62" s="17" customFormat="1" x14ac:dyDescent="0.25">
      <c r="A129" s="8"/>
      <c r="B129" s="6"/>
      <c r="C129" s="6"/>
      <c r="D129" s="6"/>
      <c r="E129" s="6"/>
      <c r="F129" s="6"/>
      <c r="G129" s="6"/>
      <c r="H129" s="6"/>
      <c r="I129" s="6"/>
      <c r="J129" s="6"/>
      <c r="K129" s="6"/>
      <c r="L129" s="6"/>
      <c r="M129" s="6"/>
      <c r="N129" s="6"/>
      <c r="O129" s="25"/>
      <c r="P129" s="6" t="e">
        <f>+(Tabla1[[#This Row],[Meta Ejecutada Vigencia4]]/Tabla1[[#This Row],[Meta Programada Vigencia]])</f>
        <v>#DIV/0!</v>
      </c>
      <c r="Q129" s="6" t="e">
        <f>+Tabla1[[#This Row],[Meta Ejecutada Vigencia4]]/Tabla1[[#This Row],[Meta Programada Cuatrienio3]]/4</f>
        <v>#DIV/0!</v>
      </c>
      <c r="R129" s="6"/>
      <c r="S129" s="6"/>
      <c r="T129" s="6"/>
      <c r="U129" s="6"/>
      <c r="V129" s="6"/>
      <c r="W129" s="6"/>
      <c r="X129" s="6"/>
      <c r="Y129" s="6"/>
      <c r="Z129" s="50"/>
      <c r="AA129" s="50"/>
      <c r="AB129" s="50"/>
      <c r="AC129" s="50"/>
      <c r="AD129" s="50"/>
      <c r="AE129" s="50"/>
      <c r="AF129" s="50"/>
      <c r="AG129" s="50"/>
      <c r="AH129" s="50"/>
      <c r="AI129" s="50"/>
      <c r="AJ129" s="50"/>
      <c r="AK129" s="50"/>
      <c r="AL129" s="50"/>
      <c r="AM129" s="50"/>
      <c r="AN129" s="50">
        <f>SUM(Tabla1[[#This Row],[Recursos propios 2024]:[Otros 2024]])</f>
        <v>0</v>
      </c>
      <c r="AO129" s="50"/>
      <c r="AP129" s="50"/>
      <c r="AQ129" s="50"/>
      <c r="AR129" s="50"/>
      <c r="AS129" s="50"/>
      <c r="AT129" s="50"/>
      <c r="AU129" s="50"/>
      <c r="AV129" s="50"/>
      <c r="AW129" s="50"/>
      <c r="AX129" s="50"/>
      <c r="AY129" s="50"/>
      <c r="AZ129" s="50"/>
      <c r="BA129" s="50"/>
      <c r="BB129" s="50"/>
      <c r="BC129" s="50">
        <f>SUM(Tabla1[[#This Row],[Recursos propios 20242]:[Otros 202415]])</f>
        <v>0</v>
      </c>
      <c r="BD129" s="50" t="e">
        <f>+Tabla1[[#This Row],[Total Comprometido 2024]]/Tabla1[[#This Row],[Total 2024]]</f>
        <v>#DIV/0!</v>
      </c>
      <c r="BE129" s="50"/>
      <c r="BF129" s="50"/>
      <c r="BG129" s="50"/>
      <c r="BH129" s="6"/>
      <c r="BI129" s="6"/>
      <c r="BJ129" s="8"/>
    </row>
    <row r="130" spans="1:62" s="17" customFormat="1" x14ac:dyDescent="0.25">
      <c r="A130" s="8"/>
      <c r="B130" s="8"/>
      <c r="C130" s="6"/>
      <c r="D130" s="8"/>
      <c r="E130" s="6"/>
      <c r="F130" s="8"/>
      <c r="G130" s="6"/>
      <c r="H130" s="8"/>
      <c r="I130" s="6"/>
      <c r="J130" s="18"/>
      <c r="K130" s="8"/>
      <c r="L130" s="8"/>
      <c r="M130" s="8"/>
      <c r="N130" s="8"/>
      <c r="O130" s="24"/>
      <c r="P130" s="8" t="e">
        <f>+(Tabla1[[#This Row],[Meta Ejecutada Vigencia4]]/Tabla1[[#This Row],[Meta Programada Vigencia]])</f>
        <v>#DIV/0!</v>
      </c>
      <c r="Q130" s="6" t="e">
        <f>+Tabla1[[#This Row],[Meta Ejecutada Vigencia4]]/Tabla1[[#This Row],[Meta Programada Cuatrienio3]]/4</f>
        <v>#DIV/0!</v>
      </c>
      <c r="R130" s="8"/>
      <c r="S130" s="8"/>
      <c r="T130" s="8"/>
      <c r="U130" s="8"/>
      <c r="V130" s="8"/>
      <c r="W130" s="8"/>
      <c r="X130" s="8"/>
      <c r="Y130" s="8"/>
      <c r="Z130" s="48"/>
      <c r="AA130" s="45"/>
      <c r="AB130" s="45"/>
      <c r="AC130" s="45"/>
      <c r="AD130" s="45"/>
      <c r="AE130" s="45"/>
      <c r="AF130" s="45"/>
      <c r="AG130" s="45"/>
      <c r="AH130" s="45"/>
      <c r="AI130" s="45"/>
      <c r="AJ130" s="45"/>
      <c r="AK130" s="45"/>
      <c r="AL130" s="45"/>
      <c r="AM130" s="45"/>
      <c r="AN130" s="45">
        <f>SUM(Tabla1[[#This Row],[Recursos propios 2024]:[Otros 2024]])</f>
        <v>0</v>
      </c>
      <c r="AO130" s="45"/>
      <c r="AP130" s="45"/>
      <c r="AQ130" s="45"/>
      <c r="AR130" s="45"/>
      <c r="AS130" s="45"/>
      <c r="AT130" s="45"/>
      <c r="AU130" s="45"/>
      <c r="AV130" s="45"/>
      <c r="AW130" s="45"/>
      <c r="AX130" s="45"/>
      <c r="AY130" s="45"/>
      <c r="AZ130" s="45"/>
      <c r="BA130" s="45"/>
      <c r="BB130" s="45"/>
      <c r="BC130" s="45">
        <f>SUM(Tabla1[[#This Row],[Recursos propios 20242]:[Otros 202415]])</f>
        <v>0</v>
      </c>
      <c r="BD130" s="45" t="e">
        <f>+Tabla1[[#This Row],[Total Comprometido 2024]]/Tabla1[[#This Row],[Total 2024]]</f>
        <v>#DIV/0!</v>
      </c>
      <c r="BE130" s="45"/>
      <c r="BF130" s="45"/>
      <c r="BG130" s="45"/>
      <c r="BH130" s="6"/>
      <c r="BI130" s="6"/>
      <c r="BJ130" s="8"/>
    </row>
    <row r="131" spans="1:62" s="17" customFormat="1" x14ac:dyDescent="0.25">
      <c r="A131" s="8"/>
      <c r="B131" s="6"/>
      <c r="C131" s="6"/>
      <c r="D131" s="6"/>
      <c r="E131" s="6"/>
      <c r="F131" s="6"/>
      <c r="G131" s="6"/>
      <c r="H131" s="6"/>
      <c r="I131" s="6"/>
      <c r="J131" s="6"/>
      <c r="K131" s="6"/>
      <c r="L131" s="6"/>
      <c r="M131" s="6"/>
      <c r="N131" s="6"/>
      <c r="O131" s="25"/>
      <c r="P131" s="8" t="e">
        <f>+(Tabla1[[#This Row],[Meta Ejecutada Vigencia4]]/Tabla1[[#This Row],[Meta Programada Vigencia]])</f>
        <v>#DIV/0!</v>
      </c>
      <c r="Q131" s="6" t="e">
        <f>+Tabla1[[#This Row],[Meta Ejecutada Vigencia4]]/Tabla1[[#This Row],[Meta Programada Cuatrienio3]]/4</f>
        <v>#DIV/0!</v>
      </c>
      <c r="R131" s="6"/>
      <c r="S131" s="6"/>
      <c r="T131" s="6"/>
      <c r="U131" s="6"/>
      <c r="V131" s="6"/>
      <c r="W131" s="6"/>
      <c r="X131" s="6"/>
      <c r="Y131" s="6"/>
      <c r="Z131" s="50"/>
      <c r="AA131" s="50"/>
      <c r="AB131" s="50"/>
      <c r="AC131" s="50"/>
      <c r="AD131" s="50"/>
      <c r="AE131" s="50"/>
      <c r="AF131" s="50"/>
      <c r="AG131" s="50"/>
      <c r="AH131" s="50"/>
      <c r="AI131" s="50"/>
      <c r="AJ131" s="50"/>
      <c r="AK131" s="50"/>
      <c r="AL131" s="50"/>
      <c r="AM131" s="50"/>
      <c r="AN131" s="50">
        <f>SUM(Tabla1[[#This Row],[Recursos propios 2024]:[Otros 2024]])</f>
        <v>0</v>
      </c>
      <c r="AO131" s="50"/>
      <c r="AP131" s="50"/>
      <c r="AQ131" s="50"/>
      <c r="AR131" s="50"/>
      <c r="AS131" s="50"/>
      <c r="AT131" s="50"/>
      <c r="AU131" s="50"/>
      <c r="AV131" s="50"/>
      <c r="AW131" s="50"/>
      <c r="AX131" s="50"/>
      <c r="AY131" s="50"/>
      <c r="AZ131" s="50"/>
      <c r="BA131" s="50"/>
      <c r="BB131" s="50"/>
      <c r="BC131" s="50">
        <f>SUM(Tabla1[[#This Row],[Recursos propios 20242]:[Otros 202415]])</f>
        <v>0</v>
      </c>
      <c r="BD131" s="50" t="e">
        <f>+Tabla1[[#This Row],[Total Comprometido 2024]]/Tabla1[[#This Row],[Total 2024]]</f>
        <v>#DIV/0!</v>
      </c>
      <c r="BE131" s="50"/>
      <c r="BF131" s="50"/>
      <c r="BG131" s="50"/>
      <c r="BH131" s="6"/>
      <c r="BI131" s="6"/>
      <c r="BJ131" s="8"/>
    </row>
    <row r="132" spans="1:62" s="17" customFormat="1" x14ac:dyDescent="0.25">
      <c r="A132" s="8"/>
      <c r="B132" s="8"/>
      <c r="C132" s="7"/>
      <c r="D132" s="8"/>
      <c r="E132" s="6"/>
      <c r="F132" s="8"/>
      <c r="G132" s="6"/>
      <c r="H132" s="8"/>
      <c r="I132" s="6"/>
      <c r="J132" s="8"/>
      <c r="K132" s="8"/>
      <c r="L132" s="8"/>
      <c r="M132" s="8"/>
      <c r="N132" s="8"/>
      <c r="O132" s="24"/>
      <c r="P132" s="8" t="e">
        <f>+(Tabla1[[#This Row],[Meta Ejecutada Vigencia4]]/Tabla1[[#This Row],[Meta Programada Vigencia]])</f>
        <v>#DIV/0!</v>
      </c>
      <c r="Q132" s="6" t="e">
        <f>+Tabla1[[#This Row],[Meta Ejecutada Vigencia4]]/Tabla1[[#This Row],[Meta Programada Cuatrienio3]]/4</f>
        <v>#DIV/0!</v>
      </c>
      <c r="R132" s="8"/>
      <c r="S132" s="8"/>
      <c r="T132" s="8"/>
      <c r="U132" s="8"/>
      <c r="V132" s="8"/>
      <c r="W132" s="8"/>
      <c r="X132" s="8"/>
      <c r="Y132" s="8"/>
      <c r="Z132" s="48"/>
      <c r="AA132" s="45"/>
      <c r="AB132" s="45"/>
      <c r="AC132" s="45"/>
      <c r="AD132" s="45"/>
      <c r="AE132" s="45"/>
      <c r="AF132" s="45"/>
      <c r="AG132" s="45"/>
      <c r="AH132" s="45"/>
      <c r="AI132" s="45"/>
      <c r="AJ132" s="45"/>
      <c r="AK132" s="45"/>
      <c r="AL132" s="45"/>
      <c r="AM132" s="45"/>
      <c r="AN132" s="50">
        <f>SUM(Tabla1[[#This Row],[Recursos propios 2024]:[Otros 2024]])</f>
        <v>0</v>
      </c>
      <c r="AO132" s="45"/>
      <c r="AP132" s="45"/>
      <c r="AQ132" s="45"/>
      <c r="AR132" s="45"/>
      <c r="AS132" s="45"/>
      <c r="AT132" s="45"/>
      <c r="AU132" s="45"/>
      <c r="AV132" s="45"/>
      <c r="AW132" s="45"/>
      <c r="AX132" s="45"/>
      <c r="AY132" s="45"/>
      <c r="AZ132" s="45"/>
      <c r="BA132" s="45"/>
      <c r="BB132" s="45"/>
      <c r="BC132" s="45">
        <f>SUM(Tabla1[[#This Row],[Recursos propios 20242]:[Otros 202415]])</f>
        <v>0</v>
      </c>
      <c r="BD132" s="45" t="e">
        <f>+Tabla1[[#This Row],[Total Comprometido 2024]]/Tabla1[[#This Row],[Total 2024]]</f>
        <v>#DIV/0!</v>
      </c>
      <c r="BE132" s="45"/>
      <c r="BF132" s="45"/>
      <c r="BG132" s="45"/>
      <c r="BH132" s="6"/>
      <c r="BI132" s="6"/>
      <c r="BJ132" s="8"/>
    </row>
    <row r="133" spans="1:62" s="17" customFormat="1" x14ac:dyDescent="0.25">
      <c r="A133" s="8"/>
      <c r="B133" s="6"/>
      <c r="C133" s="6"/>
      <c r="D133" s="6"/>
      <c r="E133" s="6"/>
      <c r="F133" s="6"/>
      <c r="G133" s="6"/>
      <c r="H133" s="6"/>
      <c r="I133" s="6"/>
      <c r="J133" s="6"/>
      <c r="K133" s="6"/>
      <c r="L133" s="6"/>
      <c r="M133" s="6"/>
      <c r="N133" s="6"/>
      <c r="O133" s="25"/>
      <c r="P133" s="30" t="e">
        <f>+(Tabla1[[#This Row],[Meta Ejecutada Vigencia4]]/Tabla1[[#This Row],[Meta Programada Vigencia]])</f>
        <v>#DIV/0!</v>
      </c>
      <c r="Q133" s="30" t="e">
        <f>+Tabla1[[#This Row],[Meta Ejecutada Vigencia4]]/Tabla1[[#This Row],[Meta Programada Cuatrienio3]]/4</f>
        <v>#DIV/0!</v>
      </c>
      <c r="R133" s="25"/>
      <c r="S133" s="25"/>
      <c r="T133" s="25"/>
      <c r="U133" s="25"/>
      <c r="V133" s="25"/>
      <c r="W133" s="25"/>
      <c r="X133" s="25"/>
      <c r="Y133" s="25"/>
      <c r="Z133" s="25"/>
      <c r="AA133" s="25"/>
      <c r="AB133" s="25"/>
      <c r="AC133" s="25"/>
      <c r="AD133" s="25"/>
      <c r="AE133" s="25"/>
      <c r="AF133" s="25"/>
      <c r="AG133" s="25"/>
      <c r="AH133" s="25"/>
      <c r="AI133" s="25"/>
      <c r="AJ133" s="25"/>
      <c r="AK133" s="25"/>
      <c r="AL133" s="25"/>
      <c r="AM133" s="25"/>
      <c r="AN133" s="27">
        <f>SUM(Tabla1[[#This Row],[Recursos propios 2024]:[Otros 2024]])</f>
        <v>0</v>
      </c>
      <c r="AO133" s="25"/>
      <c r="AP133" s="25"/>
      <c r="AQ133" s="25"/>
      <c r="AR133" s="25"/>
      <c r="AS133" s="25"/>
      <c r="AT133" s="25"/>
      <c r="AU133" s="25"/>
      <c r="AV133" s="25"/>
      <c r="AW133" s="25"/>
      <c r="AX133" s="25"/>
      <c r="AY133" s="25"/>
      <c r="AZ133" s="25"/>
      <c r="BA133" s="25"/>
      <c r="BB133" s="25"/>
      <c r="BC133" s="27">
        <f>SUM(Tabla1[[#This Row],[Recursos propios 20242]:[Otros 202415]])</f>
        <v>0</v>
      </c>
      <c r="BD133" s="33" t="e">
        <f>+Tabla1[[#This Row],[Total Comprometido 2024]]/Tabla1[[#This Row],[Total 2024]]</f>
        <v>#DIV/0!</v>
      </c>
      <c r="BE133" s="25"/>
      <c r="BF133" s="25"/>
      <c r="BG133" s="25"/>
      <c r="BH133" s="6"/>
      <c r="BI133" s="6"/>
      <c r="BJ133" s="8"/>
    </row>
    <row r="134" spans="1:62" s="17" customFormat="1" x14ac:dyDescent="0.25">
      <c r="A134" s="8"/>
      <c r="B134" s="8"/>
      <c r="C134" s="8"/>
      <c r="D134" s="8"/>
      <c r="E134" s="6"/>
      <c r="F134" s="8"/>
      <c r="G134" s="8"/>
      <c r="H134" s="8"/>
      <c r="I134" s="8"/>
      <c r="J134" s="8"/>
      <c r="K134" s="8"/>
      <c r="L134" s="8"/>
      <c r="M134" s="8"/>
      <c r="N134" s="8"/>
      <c r="O134" s="24"/>
      <c r="P134" s="29" t="e">
        <f>+(Tabla1[[#This Row],[Meta Ejecutada Vigencia4]]/Tabla1[[#This Row],[Meta Programada Vigencia]])</f>
        <v>#DIV/0!</v>
      </c>
      <c r="Q134" s="29" t="e">
        <f>+Tabla1[[#This Row],[Meta Ejecutada Vigencia4]]/Tabla1[[#This Row],[Meta Programada Cuatrienio3]]/4</f>
        <v>#DIV/0!</v>
      </c>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6">
        <f>SUM(Tabla1[[#This Row],[Recursos propios 2024]:[Otros 2024]])</f>
        <v>0</v>
      </c>
      <c r="AO134" s="24"/>
      <c r="AP134" s="24"/>
      <c r="AQ134" s="24"/>
      <c r="AR134" s="24"/>
      <c r="AS134" s="24"/>
      <c r="AT134" s="24"/>
      <c r="AU134" s="24"/>
      <c r="AV134" s="24"/>
      <c r="AW134" s="24"/>
      <c r="AX134" s="24"/>
      <c r="AY134" s="24"/>
      <c r="AZ134" s="24"/>
      <c r="BA134" s="24"/>
      <c r="BB134" s="24"/>
      <c r="BC134" s="26">
        <f>SUM(Tabla1[[#This Row],[Recursos propios 20242]:[Otros 202415]])</f>
        <v>0</v>
      </c>
      <c r="BD134" s="34" t="e">
        <f>+Tabla1[[#This Row],[Total Comprometido 2024]]/Tabla1[[#This Row],[Total 2024]]</f>
        <v>#DIV/0!</v>
      </c>
      <c r="BE134" s="24"/>
      <c r="BF134" s="24"/>
      <c r="BG134" s="24"/>
      <c r="BH134" s="8"/>
      <c r="BI134" s="8"/>
      <c r="BJ134" s="8"/>
    </row>
    <row r="135" spans="1:62" s="17" customFormat="1" x14ac:dyDescent="0.25">
      <c r="A135" s="8"/>
      <c r="B135" s="6"/>
      <c r="C135" s="6"/>
      <c r="D135" s="6"/>
      <c r="E135" s="6"/>
      <c r="F135" s="6"/>
      <c r="G135" s="6"/>
      <c r="H135" s="6"/>
      <c r="I135" s="6"/>
      <c r="J135" s="6"/>
      <c r="K135" s="6"/>
      <c r="L135" s="6"/>
      <c r="M135" s="6"/>
      <c r="N135" s="6"/>
      <c r="O135" s="25"/>
      <c r="P135" s="30" t="e">
        <f>+(Tabla1[[#This Row],[Meta Ejecutada Vigencia4]]/Tabla1[[#This Row],[Meta Programada Vigencia]])</f>
        <v>#DIV/0!</v>
      </c>
      <c r="Q135" s="30" t="e">
        <f>+Tabla1[[#This Row],[Meta Ejecutada Vigencia4]]/Tabla1[[#This Row],[Meta Programada Cuatrienio3]]/4</f>
        <v>#DIV/0!</v>
      </c>
      <c r="R135" s="25"/>
      <c r="S135" s="25"/>
      <c r="T135" s="25"/>
      <c r="U135" s="25"/>
      <c r="V135" s="25"/>
      <c r="W135" s="25"/>
      <c r="X135" s="25"/>
      <c r="Y135" s="25"/>
      <c r="Z135" s="25"/>
      <c r="AA135" s="25"/>
      <c r="AB135" s="25"/>
      <c r="AC135" s="25"/>
      <c r="AD135" s="25"/>
      <c r="AE135" s="25"/>
      <c r="AF135" s="25"/>
      <c r="AG135" s="25"/>
      <c r="AH135" s="25"/>
      <c r="AI135" s="25"/>
      <c r="AJ135" s="25"/>
      <c r="AK135" s="25"/>
      <c r="AL135" s="25"/>
      <c r="AM135" s="25"/>
      <c r="AN135" s="27">
        <f>SUM(Tabla1[[#This Row],[Recursos propios 2024]:[Otros 2024]])</f>
        <v>0</v>
      </c>
      <c r="AO135" s="25"/>
      <c r="AP135" s="25"/>
      <c r="AQ135" s="25"/>
      <c r="AR135" s="25"/>
      <c r="AS135" s="25"/>
      <c r="AT135" s="25"/>
      <c r="AU135" s="25"/>
      <c r="AV135" s="25"/>
      <c r="AW135" s="25"/>
      <c r="AX135" s="25"/>
      <c r="AY135" s="25"/>
      <c r="AZ135" s="25"/>
      <c r="BA135" s="25"/>
      <c r="BB135" s="25"/>
      <c r="BC135" s="27">
        <f>SUM(Tabla1[[#This Row],[Recursos propios 20242]:[Otros 202415]])</f>
        <v>0</v>
      </c>
      <c r="BD135" s="33" t="e">
        <f>+Tabla1[[#This Row],[Total Comprometido 2024]]/Tabla1[[#This Row],[Total 2024]]</f>
        <v>#DIV/0!</v>
      </c>
      <c r="BE135" s="25"/>
      <c r="BF135" s="25"/>
      <c r="BG135" s="25"/>
      <c r="BH135" s="6"/>
      <c r="BI135" s="6"/>
      <c r="BJ135" s="8"/>
    </row>
    <row r="136" spans="1:62" s="17" customFormat="1" x14ac:dyDescent="0.25">
      <c r="A136" s="8"/>
      <c r="B136" s="8"/>
      <c r="C136" s="8"/>
      <c r="D136" s="8"/>
      <c r="E136" s="6"/>
      <c r="F136" s="8"/>
      <c r="G136" s="8"/>
      <c r="H136" s="8"/>
      <c r="I136" s="8"/>
      <c r="J136" s="8"/>
      <c r="K136" s="8"/>
      <c r="L136" s="8"/>
      <c r="M136" s="8"/>
      <c r="N136" s="8"/>
      <c r="O136" s="24"/>
      <c r="P136" s="29" t="e">
        <f>+(Tabla1[[#This Row],[Meta Ejecutada Vigencia4]]/Tabla1[[#This Row],[Meta Programada Vigencia]])</f>
        <v>#DIV/0!</v>
      </c>
      <c r="Q136" s="29" t="e">
        <f>+Tabla1[[#This Row],[Meta Ejecutada Vigencia4]]/Tabla1[[#This Row],[Meta Programada Cuatrienio3]]/4</f>
        <v>#DIV/0!</v>
      </c>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6">
        <f>SUM(Tabla1[[#This Row],[Recursos propios 2024]:[Otros 2024]])</f>
        <v>0</v>
      </c>
      <c r="AO136" s="24"/>
      <c r="AP136" s="24"/>
      <c r="AQ136" s="24"/>
      <c r="AR136" s="24"/>
      <c r="AS136" s="24"/>
      <c r="AT136" s="24"/>
      <c r="AU136" s="24"/>
      <c r="AV136" s="24"/>
      <c r="AW136" s="24"/>
      <c r="AX136" s="24"/>
      <c r="AY136" s="24"/>
      <c r="AZ136" s="24"/>
      <c r="BA136" s="24"/>
      <c r="BB136" s="24"/>
      <c r="BC136" s="26">
        <f>SUM(Tabla1[[#This Row],[Recursos propios 20242]:[Otros 202415]])</f>
        <v>0</v>
      </c>
      <c r="BD136" s="34" t="e">
        <f>+Tabla1[[#This Row],[Total Comprometido 2024]]/Tabla1[[#This Row],[Total 2024]]</f>
        <v>#DIV/0!</v>
      </c>
      <c r="BE136" s="24"/>
      <c r="BF136" s="24"/>
      <c r="BG136" s="24"/>
      <c r="BH136" s="8"/>
      <c r="BI136" s="8"/>
      <c r="BJ136" s="8"/>
    </row>
    <row r="137" spans="1:62" s="17" customFormat="1" x14ac:dyDescent="0.25">
      <c r="A137" s="8"/>
      <c r="B137" s="6"/>
      <c r="C137" s="6"/>
      <c r="D137" s="6"/>
      <c r="E137" s="6"/>
      <c r="F137" s="6"/>
      <c r="G137" s="6"/>
      <c r="H137" s="6"/>
      <c r="I137" s="6"/>
      <c r="J137" s="6"/>
      <c r="K137" s="6"/>
      <c r="L137" s="6"/>
      <c r="M137" s="6"/>
      <c r="N137" s="6"/>
      <c r="O137" s="25"/>
      <c r="P137" s="30" t="e">
        <f>+(Tabla1[[#This Row],[Meta Ejecutada Vigencia4]]/Tabla1[[#This Row],[Meta Programada Vigencia]])</f>
        <v>#DIV/0!</v>
      </c>
      <c r="Q137" s="30" t="e">
        <f>+Tabla1[[#This Row],[Meta Ejecutada Vigencia4]]/Tabla1[[#This Row],[Meta Programada Cuatrienio3]]/4</f>
        <v>#DIV/0!</v>
      </c>
      <c r="R137" s="25"/>
      <c r="S137" s="25"/>
      <c r="T137" s="25"/>
      <c r="U137" s="25"/>
      <c r="V137" s="25"/>
      <c r="W137" s="25"/>
      <c r="X137" s="25"/>
      <c r="Y137" s="25"/>
      <c r="Z137" s="25"/>
      <c r="AA137" s="25"/>
      <c r="AB137" s="25"/>
      <c r="AC137" s="25"/>
      <c r="AD137" s="25"/>
      <c r="AE137" s="25"/>
      <c r="AF137" s="25"/>
      <c r="AG137" s="25"/>
      <c r="AH137" s="25"/>
      <c r="AI137" s="25"/>
      <c r="AJ137" s="25"/>
      <c r="AK137" s="25"/>
      <c r="AL137" s="25"/>
      <c r="AM137" s="25"/>
      <c r="AN137" s="27">
        <f>SUM(Tabla1[[#This Row],[Recursos propios 2024]:[Otros 2024]])</f>
        <v>0</v>
      </c>
      <c r="AO137" s="25"/>
      <c r="AP137" s="25"/>
      <c r="AQ137" s="25"/>
      <c r="AR137" s="25"/>
      <c r="AS137" s="25"/>
      <c r="AT137" s="25"/>
      <c r="AU137" s="25"/>
      <c r="AV137" s="25"/>
      <c r="AW137" s="25"/>
      <c r="AX137" s="25"/>
      <c r="AY137" s="25"/>
      <c r="AZ137" s="25"/>
      <c r="BA137" s="25"/>
      <c r="BB137" s="25"/>
      <c r="BC137" s="27">
        <f>SUM(Tabla1[[#This Row],[Recursos propios 20242]:[Otros 202415]])</f>
        <v>0</v>
      </c>
      <c r="BD137" s="33" t="e">
        <f>+Tabla1[[#This Row],[Total Comprometido 2024]]/Tabla1[[#This Row],[Total 2024]]</f>
        <v>#DIV/0!</v>
      </c>
      <c r="BE137" s="25"/>
      <c r="BF137" s="25"/>
      <c r="BG137" s="25"/>
      <c r="BH137" s="6"/>
      <c r="BI137" s="6"/>
      <c r="BJ137" s="8"/>
    </row>
    <row r="138" spans="1:62" s="17" customFormat="1" x14ac:dyDescent="0.25">
      <c r="A138" s="8"/>
      <c r="B138" s="8"/>
      <c r="C138" s="8"/>
      <c r="D138" s="8"/>
      <c r="E138" s="6"/>
      <c r="F138" s="8"/>
      <c r="G138" s="8"/>
      <c r="H138" s="8"/>
      <c r="I138" s="8"/>
      <c r="J138" s="8"/>
      <c r="K138" s="8"/>
      <c r="L138" s="8"/>
      <c r="M138" s="8"/>
      <c r="N138" s="8"/>
      <c r="O138" s="24"/>
      <c r="P138" s="29" t="e">
        <f>+(Tabla1[[#This Row],[Meta Ejecutada Vigencia4]]/Tabla1[[#This Row],[Meta Programada Vigencia]])</f>
        <v>#DIV/0!</v>
      </c>
      <c r="Q138" s="29" t="e">
        <f>+Tabla1[[#This Row],[Meta Ejecutada Vigencia4]]/Tabla1[[#This Row],[Meta Programada Cuatrienio3]]/4</f>
        <v>#DIV/0!</v>
      </c>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6">
        <f>SUM(Tabla1[[#This Row],[Recursos propios 2024]:[Otros 2024]])</f>
        <v>0</v>
      </c>
      <c r="AO138" s="24"/>
      <c r="AP138" s="24"/>
      <c r="AQ138" s="24"/>
      <c r="AR138" s="24"/>
      <c r="AS138" s="24"/>
      <c r="AT138" s="24"/>
      <c r="AU138" s="24"/>
      <c r="AV138" s="24"/>
      <c r="AW138" s="24"/>
      <c r="AX138" s="24"/>
      <c r="AY138" s="24"/>
      <c r="AZ138" s="24"/>
      <c r="BA138" s="24"/>
      <c r="BB138" s="24"/>
      <c r="BC138" s="26">
        <f>SUM(Tabla1[[#This Row],[Recursos propios 20242]:[Otros 202415]])</f>
        <v>0</v>
      </c>
      <c r="BD138" s="34" t="e">
        <f>+Tabla1[[#This Row],[Total Comprometido 2024]]/Tabla1[[#This Row],[Total 2024]]</f>
        <v>#DIV/0!</v>
      </c>
      <c r="BE138" s="24"/>
      <c r="BF138" s="24"/>
      <c r="BG138" s="24"/>
      <c r="BH138" s="8"/>
      <c r="BI138" s="8"/>
      <c r="BJ138" s="8"/>
    </row>
    <row r="139" spans="1:62" s="17" customFormat="1" x14ac:dyDescent="0.25">
      <c r="A139" s="8"/>
      <c r="B139" s="6"/>
      <c r="C139" s="6"/>
      <c r="D139" s="6"/>
      <c r="E139" s="6"/>
      <c r="F139" s="6"/>
      <c r="G139" s="6"/>
      <c r="H139" s="6"/>
      <c r="I139" s="6"/>
      <c r="J139" s="6"/>
      <c r="K139" s="6"/>
      <c r="L139" s="6"/>
      <c r="M139" s="6"/>
      <c r="N139" s="6"/>
      <c r="O139" s="25"/>
      <c r="P139" s="30" t="e">
        <f>+(Tabla1[[#This Row],[Meta Ejecutada Vigencia4]]/Tabla1[[#This Row],[Meta Programada Vigencia]])</f>
        <v>#DIV/0!</v>
      </c>
      <c r="Q139" s="30" t="e">
        <f>+Tabla1[[#This Row],[Meta Ejecutada Vigencia4]]/Tabla1[[#This Row],[Meta Programada Cuatrienio3]]/4</f>
        <v>#DIV/0!</v>
      </c>
      <c r="R139" s="25"/>
      <c r="S139" s="25"/>
      <c r="T139" s="25"/>
      <c r="U139" s="25"/>
      <c r="V139" s="25"/>
      <c r="W139" s="25"/>
      <c r="X139" s="25"/>
      <c r="Y139" s="25"/>
      <c r="Z139" s="25"/>
      <c r="AA139" s="25"/>
      <c r="AB139" s="25"/>
      <c r="AC139" s="25"/>
      <c r="AD139" s="25"/>
      <c r="AE139" s="25"/>
      <c r="AF139" s="25"/>
      <c r="AG139" s="25"/>
      <c r="AH139" s="25"/>
      <c r="AI139" s="25"/>
      <c r="AJ139" s="25"/>
      <c r="AK139" s="25"/>
      <c r="AL139" s="25"/>
      <c r="AM139" s="25"/>
      <c r="AN139" s="27">
        <f>SUM(Tabla1[[#This Row],[Recursos propios 2024]:[Otros 2024]])</f>
        <v>0</v>
      </c>
      <c r="AO139" s="25"/>
      <c r="AP139" s="25"/>
      <c r="AQ139" s="25"/>
      <c r="AR139" s="25"/>
      <c r="AS139" s="25"/>
      <c r="AT139" s="25"/>
      <c r="AU139" s="25"/>
      <c r="AV139" s="25"/>
      <c r="AW139" s="25"/>
      <c r="AX139" s="25"/>
      <c r="AY139" s="25"/>
      <c r="AZ139" s="25"/>
      <c r="BA139" s="25"/>
      <c r="BB139" s="25"/>
      <c r="BC139" s="27">
        <f>SUM(Tabla1[[#This Row],[Recursos propios 20242]:[Otros 202415]])</f>
        <v>0</v>
      </c>
      <c r="BD139" s="33" t="e">
        <f>+Tabla1[[#This Row],[Total Comprometido 2024]]/Tabla1[[#This Row],[Total 2024]]</f>
        <v>#DIV/0!</v>
      </c>
      <c r="BE139" s="25"/>
      <c r="BF139" s="25"/>
      <c r="BG139" s="25"/>
      <c r="BH139" s="6"/>
      <c r="BI139" s="6"/>
      <c r="BJ139" s="8"/>
    </row>
    <row r="140" spans="1:62" s="17" customFormat="1" x14ac:dyDescent="0.25">
      <c r="A140" s="8"/>
      <c r="B140" s="8"/>
      <c r="C140" s="8"/>
      <c r="D140" s="8"/>
      <c r="E140" s="6"/>
      <c r="F140" s="8"/>
      <c r="G140" s="8"/>
      <c r="H140" s="8"/>
      <c r="I140" s="8"/>
      <c r="J140" s="8"/>
      <c r="K140" s="8"/>
      <c r="L140" s="8"/>
      <c r="M140" s="8"/>
      <c r="N140" s="8"/>
      <c r="O140" s="24"/>
      <c r="P140" s="29" t="e">
        <f>+(Tabla1[[#This Row],[Meta Ejecutada Vigencia4]]/Tabla1[[#This Row],[Meta Programada Vigencia]])</f>
        <v>#DIV/0!</v>
      </c>
      <c r="Q140" s="29" t="e">
        <f>+Tabla1[[#This Row],[Meta Ejecutada Vigencia4]]/Tabla1[[#This Row],[Meta Programada Cuatrienio3]]/4</f>
        <v>#DIV/0!</v>
      </c>
      <c r="R140" s="24"/>
      <c r="S140" s="24"/>
      <c r="T140" s="24"/>
      <c r="U140" s="24"/>
      <c r="V140" s="24"/>
      <c r="W140" s="24"/>
      <c r="X140" s="24"/>
      <c r="Y140" s="24"/>
      <c r="Z140" s="24"/>
      <c r="AA140" s="24"/>
      <c r="AB140" s="24"/>
      <c r="AC140" s="24"/>
      <c r="AD140" s="24"/>
      <c r="AE140" s="24"/>
      <c r="AF140" s="24"/>
      <c r="AG140" s="24"/>
      <c r="AH140" s="24"/>
      <c r="AI140" s="24"/>
      <c r="AJ140" s="24"/>
      <c r="AK140" s="24"/>
      <c r="AL140" s="24"/>
      <c r="AM140" s="24"/>
      <c r="AN140" s="26">
        <f>SUM(Tabla1[[#This Row],[Recursos propios 2024]:[Otros 2024]])</f>
        <v>0</v>
      </c>
      <c r="AO140" s="24"/>
      <c r="AP140" s="24"/>
      <c r="AQ140" s="24"/>
      <c r="AR140" s="24"/>
      <c r="AS140" s="24"/>
      <c r="AT140" s="24"/>
      <c r="AU140" s="24"/>
      <c r="AV140" s="24"/>
      <c r="AW140" s="24"/>
      <c r="AX140" s="24"/>
      <c r="AY140" s="24"/>
      <c r="AZ140" s="24"/>
      <c r="BA140" s="24"/>
      <c r="BB140" s="24"/>
      <c r="BC140" s="26">
        <f>SUM(Tabla1[[#This Row],[Recursos propios 20242]:[Otros 202415]])</f>
        <v>0</v>
      </c>
      <c r="BD140" s="34" t="e">
        <f>+Tabla1[[#This Row],[Total Comprometido 2024]]/Tabla1[[#This Row],[Total 2024]]</f>
        <v>#DIV/0!</v>
      </c>
      <c r="BE140" s="24"/>
      <c r="BF140" s="24"/>
      <c r="BG140" s="24"/>
      <c r="BH140" s="8"/>
      <c r="BI140" s="8"/>
      <c r="BJ140" s="8"/>
    </row>
    <row r="141" spans="1:62" s="17" customFormat="1" x14ac:dyDescent="0.25">
      <c r="A141" s="8"/>
      <c r="B141" s="6"/>
      <c r="C141" s="6"/>
      <c r="D141" s="6"/>
      <c r="E141" s="6"/>
      <c r="F141" s="6"/>
      <c r="G141" s="6"/>
      <c r="H141" s="6"/>
      <c r="I141" s="6"/>
      <c r="J141" s="6"/>
      <c r="K141" s="6"/>
      <c r="L141" s="6"/>
      <c r="M141" s="6"/>
      <c r="N141" s="6"/>
      <c r="O141" s="25"/>
      <c r="P141" s="30" t="e">
        <f>+(Tabla1[[#This Row],[Meta Ejecutada Vigencia4]]/Tabla1[[#This Row],[Meta Programada Vigencia]])</f>
        <v>#DIV/0!</v>
      </c>
      <c r="Q141" s="30" t="e">
        <f>+Tabla1[[#This Row],[Meta Ejecutada Vigencia4]]/Tabla1[[#This Row],[Meta Programada Cuatrienio3]]/4</f>
        <v>#DIV/0!</v>
      </c>
      <c r="R141" s="25"/>
      <c r="S141" s="25"/>
      <c r="T141" s="25"/>
      <c r="U141" s="25"/>
      <c r="V141" s="25"/>
      <c r="W141" s="25"/>
      <c r="X141" s="25"/>
      <c r="Y141" s="25"/>
      <c r="Z141" s="25"/>
      <c r="AA141" s="25"/>
      <c r="AB141" s="25"/>
      <c r="AC141" s="25"/>
      <c r="AD141" s="25"/>
      <c r="AE141" s="25"/>
      <c r="AF141" s="25"/>
      <c r="AG141" s="25"/>
      <c r="AH141" s="25"/>
      <c r="AI141" s="25"/>
      <c r="AJ141" s="25"/>
      <c r="AK141" s="25"/>
      <c r="AL141" s="25"/>
      <c r="AM141" s="25"/>
      <c r="AN141" s="27">
        <f>SUM(Tabla1[[#This Row],[Recursos propios 2024]:[Otros 2024]])</f>
        <v>0</v>
      </c>
      <c r="AO141" s="25"/>
      <c r="AP141" s="25"/>
      <c r="AQ141" s="25"/>
      <c r="AR141" s="25"/>
      <c r="AS141" s="25"/>
      <c r="AT141" s="25"/>
      <c r="AU141" s="25"/>
      <c r="AV141" s="25"/>
      <c r="AW141" s="25"/>
      <c r="AX141" s="25"/>
      <c r="AY141" s="25"/>
      <c r="AZ141" s="25"/>
      <c r="BA141" s="25"/>
      <c r="BB141" s="25"/>
      <c r="BC141" s="27">
        <f>SUM(Tabla1[[#This Row],[Recursos propios 20242]:[Otros 202415]])</f>
        <v>0</v>
      </c>
      <c r="BD141" s="33" t="e">
        <f>+Tabla1[[#This Row],[Total Comprometido 2024]]/Tabla1[[#This Row],[Total 2024]]</f>
        <v>#DIV/0!</v>
      </c>
      <c r="BE141" s="25"/>
      <c r="BF141" s="25"/>
      <c r="BG141" s="25"/>
      <c r="BH141" s="6"/>
      <c r="BI141" s="6"/>
      <c r="BJ141" s="8"/>
    </row>
    <row r="142" spans="1:62" s="17" customFormat="1" x14ac:dyDescent="0.25">
      <c r="A142" s="8"/>
      <c r="B142" s="8"/>
      <c r="C142" s="8"/>
      <c r="D142" s="8"/>
      <c r="E142" s="6"/>
      <c r="F142" s="8"/>
      <c r="G142" s="8"/>
      <c r="H142" s="8"/>
      <c r="I142" s="8"/>
      <c r="J142" s="8"/>
      <c r="K142" s="8"/>
      <c r="L142" s="8"/>
      <c r="M142" s="8"/>
      <c r="N142" s="8"/>
      <c r="O142" s="24"/>
      <c r="P142" s="29" t="e">
        <f>+(Tabla1[[#This Row],[Meta Ejecutada Vigencia4]]/Tabla1[[#This Row],[Meta Programada Vigencia]])</f>
        <v>#DIV/0!</v>
      </c>
      <c r="Q142" s="29" t="e">
        <f>+Tabla1[[#This Row],[Meta Ejecutada Vigencia4]]/Tabla1[[#This Row],[Meta Programada Cuatrienio3]]/4</f>
        <v>#DIV/0!</v>
      </c>
      <c r="R142" s="24"/>
      <c r="S142" s="24"/>
      <c r="T142" s="24"/>
      <c r="U142" s="24"/>
      <c r="V142" s="24"/>
      <c r="W142" s="24"/>
      <c r="X142" s="24"/>
      <c r="Y142" s="24"/>
      <c r="Z142" s="24"/>
      <c r="AA142" s="24"/>
      <c r="AB142" s="24"/>
      <c r="AC142" s="24"/>
      <c r="AD142" s="24"/>
      <c r="AE142" s="24"/>
      <c r="AF142" s="24"/>
      <c r="AG142" s="24"/>
      <c r="AH142" s="24"/>
      <c r="AI142" s="24"/>
      <c r="AJ142" s="24"/>
      <c r="AK142" s="24"/>
      <c r="AL142" s="24"/>
      <c r="AM142" s="24"/>
      <c r="AN142" s="26">
        <f>SUM(Tabla1[[#This Row],[Recursos propios 2024]:[Otros 2024]])</f>
        <v>0</v>
      </c>
      <c r="AO142" s="24"/>
      <c r="AP142" s="24"/>
      <c r="AQ142" s="24"/>
      <c r="AR142" s="24"/>
      <c r="AS142" s="24"/>
      <c r="AT142" s="24"/>
      <c r="AU142" s="24"/>
      <c r="AV142" s="24"/>
      <c r="AW142" s="24"/>
      <c r="AX142" s="24"/>
      <c r="AY142" s="24"/>
      <c r="AZ142" s="24"/>
      <c r="BA142" s="24"/>
      <c r="BB142" s="24"/>
      <c r="BC142" s="26">
        <f>SUM(Tabla1[[#This Row],[Recursos propios 20242]:[Otros 202415]])</f>
        <v>0</v>
      </c>
      <c r="BD142" s="34" t="e">
        <f>+Tabla1[[#This Row],[Total Comprometido 2024]]/Tabla1[[#This Row],[Total 2024]]</f>
        <v>#DIV/0!</v>
      </c>
      <c r="BE142" s="24"/>
      <c r="BF142" s="24"/>
      <c r="BG142" s="24"/>
      <c r="BH142" s="8"/>
      <c r="BI142" s="8"/>
      <c r="BJ142" s="8"/>
    </row>
    <row r="143" spans="1:62" s="17" customFormat="1" x14ac:dyDescent="0.25">
      <c r="A143" s="8"/>
      <c r="B143" s="6"/>
      <c r="C143" s="6"/>
      <c r="D143" s="6"/>
      <c r="E143" s="6"/>
      <c r="F143" s="6"/>
      <c r="G143" s="6"/>
      <c r="H143" s="6"/>
      <c r="I143" s="6"/>
      <c r="J143" s="6"/>
      <c r="K143" s="6"/>
      <c r="L143" s="6"/>
      <c r="M143" s="6"/>
      <c r="N143" s="6"/>
      <c r="O143" s="25"/>
      <c r="P143" s="30" t="e">
        <f>+(Tabla1[[#This Row],[Meta Ejecutada Vigencia4]]/Tabla1[[#This Row],[Meta Programada Vigencia]])</f>
        <v>#DIV/0!</v>
      </c>
      <c r="Q143" s="30" t="e">
        <f>+Tabla1[[#This Row],[Meta Ejecutada Vigencia4]]/Tabla1[[#This Row],[Meta Programada Cuatrienio3]]/4</f>
        <v>#DIV/0!</v>
      </c>
      <c r="R143" s="25"/>
      <c r="S143" s="25"/>
      <c r="T143" s="25"/>
      <c r="U143" s="25"/>
      <c r="V143" s="25"/>
      <c r="W143" s="25"/>
      <c r="X143" s="25"/>
      <c r="Y143" s="25"/>
      <c r="Z143" s="25"/>
      <c r="AA143" s="25"/>
      <c r="AB143" s="25"/>
      <c r="AC143" s="25"/>
      <c r="AD143" s="25"/>
      <c r="AE143" s="25"/>
      <c r="AF143" s="25"/>
      <c r="AG143" s="25"/>
      <c r="AH143" s="25"/>
      <c r="AI143" s="25"/>
      <c r="AJ143" s="25"/>
      <c r="AK143" s="25"/>
      <c r="AL143" s="25"/>
      <c r="AM143" s="25"/>
      <c r="AN143" s="27">
        <f>SUM(Tabla1[[#This Row],[Recursos propios 2024]:[Otros 2024]])</f>
        <v>0</v>
      </c>
      <c r="AO143" s="25"/>
      <c r="AP143" s="25"/>
      <c r="AQ143" s="25"/>
      <c r="AR143" s="25"/>
      <c r="AS143" s="25"/>
      <c r="AT143" s="25"/>
      <c r="AU143" s="25"/>
      <c r="AV143" s="25"/>
      <c r="AW143" s="25"/>
      <c r="AX143" s="25"/>
      <c r="AY143" s="25"/>
      <c r="AZ143" s="25"/>
      <c r="BA143" s="25"/>
      <c r="BB143" s="25"/>
      <c r="BC143" s="27">
        <f>SUM(Tabla1[[#This Row],[Recursos propios 20242]:[Otros 202415]])</f>
        <v>0</v>
      </c>
      <c r="BD143" s="33" t="e">
        <f>+Tabla1[[#This Row],[Total Comprometido 2024]]/Tabla1[[#This Row],[Total 2024]]</f>
        <v>#DIV/0!</v>
      </c>
      <c r="BE143" s="25"/>
      <c r="BF143" s="25"/>
      <c r="BG143" s="25"/>
      <c r="BH143" s="6"/>
      <c r="BI143" s="6"/>
      <c r="BJ143" s="8"/>
    </row>
    <row r="144" spans="1:62" s="17" customFormat="1" x14ac:dyDescent="0.25">
      <c r="A144" s="8"/>
      <c r="B144" s="8"/>
      <c r="C144" s="8"/>
      <c r="D144" s="8"/>
      <c r="E144" s="6"/>
      <c r="F144" s="8"/>
      <c r="G144" s="8"/>
      <c r="H144" s="8"/>
      <c r="I144" s="8"/>
      <c r="J144" s="8"/>
      <c r="K144" s="8"/>
      <c r="L144" s="8"/>
      <c r="M144" s="8"/>
      <c r="N144" s="8"/>
      <c r="O144" s="24"/>
      <c r="P144" s="29" t="e">
        <f>+(Tabla1[[#This Row],[Meta Ejecutada Vigencia4]]/Tabla1[[#This Row],[Meta Programada Vigencia]])</f>
        <v>#DIV/0!</v>
      </c>
      <c r="Q144" s="29" t="e">
        <f>+Tabla1[[#This Row],[Meta Ejecutada Vigencia4]]/Tabla1[[#This Row],[Meta Programada Cuatrienio3]]/4</f>
        <v>#DIV/0!</v>
      </c>
      <c r="R144" s="24"/>
      <c r="S144" s="24"/>
      <c r="T144" s="24"/>
      <c r="U144" s="24"/>
      <c r="V144" s="24"/>
      <c r="W144" s="24"/>
      <c r="X144" s="24"/>
      <c r="Y144" s="24"/>
      <c r="Z144" s="24"/>
      <c r="AA144" s="24"/>
      <c r="AB144" s="24"/>
      <c r="AC144" s="24"/>
      <c r="AD144" s="24"/>
      <c r="AE144" s="24"/>
      <c r="AF144" s="24"/>
      <c r="AG144" s="24"/>
      <c r="AH144" s="24"/>
      <c r="AI144" s="24"/>
      <c r="AJ144" s="24"/>
      <c r="AK144" s="24"/>
      <c r="AL144" s="24"/>
      <c r="AM144" s="24"/>
      <c r="AN144" s="26">
        <f>SUM(Tabla1[[#This Row],[Recursos propios 2024]:[Otros 2024]])</f>
        <v>0</v>
      </c>
      <c r="AO144" s="24"/>
      <c r="AP144" s="24"/>
      <c r="AQ144" s="24"/>
      <c r="AR144" s="24"/>
      <c r="AS144" s="24"/>
      <c r="AT144" s="24"/>
      <c r="AU144" s="24"/>
      <c r="AV144" s="24"/>
      <c r="AW144" s="24"/>
      <c r="AX144" s="24"/>
      <c r="AY144" s="24"/>
      <c r="AZ144" s="24"/>
      <c r="BA144" s="24"/>
      <c r="BB144" s="24"/>
      <c r="BC144" s="26">
        <f>SUM(Tabla1[[#This Row],[Recursos propios 20242]:[Otros 202415]])</f>
        <v>0</v>
      </c>
      <c r="BD144" s="34" t="e">
        <f>+Tabla1[[#This Row],[Total Comprometido 2024]]/Tabla1[[#This Row],[Total 2024]]</f>
        <v>#DIV/0!</v>
      </c>
      <c r="BE144" s="24"/>
      <c r="BF144" s="24"/>
      <c r="BG144" s="24"/>
      <c r="BH144" s="8"/>
      <c r="BI144" s="8"/>
      <c r="BJ144" s="8"/>
    </row>
    <row r="145" spans="1:62" s="17" customFormat="1" x14ac:dyDescent="0.25">
      <c r="A145" s="8"/>
      <c r="B145" s="6"/>
      <c r="C145" s="6"/>
      <c r="D145" s="6"/>
      <c r="E145" s="6"/>
      <c r="F145" s="6"/>
      <c r="G145" s="6"/>
      <c r="H145" s="6"/>
      <c r="I145" s="6"/>
      <c r="J145" s="6"/>
      <c r="K145" s="6"/>
      <c r="L145" s="6"/>
      <c r="M145" s="6"/>
      <c r="N145" s="6"/>
      <c r="O145" s="25"/>
      <c r="P145" s="30" t="e">
        <f>+(Tabla1[[#This Row],[Meta Ejecutada Vigencia4]]/Tabla1[[#This Row],[Meta Programada Vigencia]])</f>
        <v>#DIV/0!</v>
      </c>
      <c r="Q145" s="30" t="e">
        <f>+Tabla1[[#This Row],[Meta Ejecutada Vigencia4]]/Tabla1[[#This Row],[Meta Programada Cuatrienio3]]/4</f>
        <v>#DIV/0!</v>
      </c>
      <c r="R145" s="25"/>
      <c r="S145" s="25"/>
      <c r="T145" s="25"/>
      <c r="U145" s="25"/>
      <c r="V145" s="25"/>
      <c r="W145" s="25"/>
      <c r="X145" s="25"/>
      <c r="Y145" s="25"/>
      <c r="Z145" s="25"/>
      <c r="AA145" s="25"/>
      <c r="AB145" s="25"/>
      <c r="AC145" s="25"/>
      <c r="AD145" s="25"/>
      <c r="AE145" s="25"/>
      <c r="AF145" s="25"/>
      <c r="AG145" s="25"/>
      <c r="AH145" s="25"/>
      <c r="AI145" s="25"/>
      <c r="AJ145" s="25"/>
      <c r="AK145" s="25"/>
      <c r="AL145" s="25"/>
      <c r="AM145" s="25"/>
      <c r="AN145" s="27">
        <f>SUM(Tabla1[[#This Row],[Recursos propios 2024]:[Otros 2024]])</f>
        <v>0</v>
      </c>
      <c r="AO145" s="25"/>
      <c r="AP145" s="25"/>
      <c r="AQ145" s="25"/>
      <c r="AR145" s="25"/>
      <c r="AS145" s="25"/>
      <c r="AT145" s="25"/>
      <c r="AU145" s="25"/>
      <c r="AV145" s="25"/>
      <c r="AW145" s="25"/>
      <c r="AX145" s="25"/>
      <c r="AY145" s="25"/>
      <c r="AZ145" s="25"/>
      <c r="BA145" s="25"/>
      <c r="BB145" s="25"/>
      <c r="BC145" s="27">
        <f>SUM(Tabla1[[#This Row],[Recursos propios 20242]:[Otros 202415]])</f>
        <v>0</v>
      </c>
      <c r="BD145" s="33" t="e">
        <f>+Tabla1[[#This Row],[Total Comprometido 2024]]/Tabla1[[#This Row],[Total 2024]]</f>
        <v>#DIV/0!</v>
      </c>
      <c r="BE145" s="25"/>
      <c r="BF145" s="25"/>
      <c r="BG145" s="25"/>
      <c r="BH145" s="6"/>
      <c r="BI145" s="6"/>
      <c r="BJ145" s="8"/>
    </row>
    <row r="146" spans="1:62" s="17" customFormat="1" x14ac:dyDescent="0.25">
      <c r="A146" s="8"/>
      <c r="B146" s="8"/>
      <c r="C146" s="8"/>
      <c r="D146" s="8"/>
      <c r="E146" s="6"/>
      <c r="F146" s="8"/>
      <c r="G146" s="8"/>
      <c r="H146" s="8"/>
      <c r="I146" s="8"/>
      <c r="J146" s="8"/>
      <c r="K146" s="8"/>
      <c r="L146" s="8"/>
      <c r="M146" s="8"/>
      <c r="N146" s="8"/>
      <c r="O146" s="24"/>
      <c r="P146" s="29" t="e">
        <f>+(Tabla1[[#This Row],[Meta Ejecutada Vigencia4]]/Tabla1[[#This Row],[Meta Programada Vigencia]])</f>
        <v>#DIV/0!</v>
      </c>
      <c r="Q146" s="29" t="e">
        <f>+Tabla1[[#This Row],[Meta Ejecutada Vigencia4]]/Tabla1[[#This Row],[Meta Programada Cuatrienio3]]/4</f>
        <v>#DIV/0!</v>
      </c>
      <c r="R146" s="24"/>
      <c r="S146" s="24"/>
      <c r="T146" s="24"/>
      <c r="U146" s="24"/>
      <c r="V146" s="24"/>
      <c r="W146" s="24"/>
      <c r="X146" s="24"/>
      <c r="Y146" s="24"/>
      <c r="Z146" s="24"/>
      <c r="AA146" s="24"/>
      <c r="AB146" s="24"/>
      <c r="AC146" s="24"/>
      <c r="AD146" s="24"/>
      <c r="AE146" s="24"/>
      <c r="AF146" s="24"/>
      <c r="AG146" s="24"/>
      <c r="AH146" s="24"/>
      <c r="AI146" s="24"/>
      <c r="AJ146" s="24"/>
      <c r="AK146" s="24"/>
      <c r="AL146" s="24"/>
      <c r="AM146" s="24"/>
      <c r="AN146" s="26">
        <f>SUM(Tabla1[[#This Row],[Recursos propios 2024]:[Otros 2024]])</f>
        <v>0</v>
      </c>
      <c r="AO146" s="24"/>
      <c r="AP146" s="24"/>
      <c r="AQ146" s="24"/>
      <c r="AR146" s="24"/>
      <c r="AS146" s="24"/>
      <c r="AT146" s="24"/>
      <c r="AU146" s="24"/>
      <c r="AV146" s="24"/>
      <c r="AW146" s="24"/>
      <c r="AX146" s="24"/>
      <c r="AY146" s="24"/>
      <c r="AZ146" s="24"/>
      <c r="BA146" s="24"/>
      <c r="BB146" s="24"/>
      <c r="BC146" s="26">
        <f>SUM(Tabla1[[#This Row],[Recursos propios 20242]:[Otros 202415]])</f>
        <v>0</v>
      </c>
      <c r="BD146" s="34" t="e">
        <f>+Tabla1[[#This Row],[Total Comprometido 2024]]/Tabla1[[#This Row],[Total 2024]]</f>
        <v>#DIV/0!</v>
      </c>
      <c r="BE146" s="24"/>
      <c r="BF146" s="24"/>
      <c r="BG146" s="24"/>
      <c r="BH146" s="8"/>
      <c r="BI146" s="8"/>
      <c r="BJ146" s="8"/>
    </row>
    <row r="147" spans="1:62" s="17" customFormat="1" x14ac:dyDescent="0.25">
      <c r="A147" s="8"/>
      <c r="B147" s="6"/>
      <c r="C147" s="6"/>
      <c r="D147" s="6"/>
      <c r="E147" s="6"/>
      <c r="F147" s="6"/>
      <c r="G147" s="6"/>
      <c r="H147" s="6"/>
      <c r="I147" s="6"/>
      <c r="J147" s="6"/>
      <c r="K147" s="6"/>
      <c r="L147" s="6"/>
      <c r="M147" s="6"/>
      <c r="N147" s="6"/>
      <c r="O147" s="25"/>
      <c r="P147" s="30" t="e">
        <f>+(Tabla1[[#This Row],[Meta Ejecutada Vigencia4]]/Tabla1[[#This Row],[Meta Programada Vigencia]])</f>
        <v>#DIV/0!</v>
      </c>
      <c r="Q147" s="30" t="e">
        <f>+Tabla1[[#This Row],[Meta Ejecutada Vigencia4]]/Tabla1[[#This Row],[Meta Programada Cuatrienio3]]/4</f>
        <v>#DIV/0!</v>
      </c>
      <c r="R147" s="25"/>
      <c r="S147" s="25"/>
      <c r="T147" s="25"/>
      <c r="U147" s="25"/>
      <c r="V147" s="25"/>
      <c r="W147" s="25"/>
      <c r="X147" s="25"/>
      <c r="Y147" s="25"/>
      <c r="Z147" s="25"/>
      <c r="AA147" s="25"/>
      <c r="AB147" s="25"/>
      <c r="AC147" s="25"/>
      <c r="AD147" s="25"/>
      <c r="AE147" s="25"/>
      <c r="AF147" s="25"/>
      <c r="AG147" s="25"/>
      <c r="AH147" s="25"/>
      <c r="AI147" s="25"/>
      <c r="AJ147" s="25"/>
      <c r="AK147" s="25"/>
      <c r="AL147" s="25"/>
      <c r="AM147" s="25"/>
      <c r="AN147" s="27">
        <f>SUM(Tabla1[[#This Row],[Recursos propios 2024]:[Otros 2024]])</f>
        <v>0</v>
      </c>
      <c r="AO147" s="25"/>
      <c r="AP147" s="25"/>
      <c r="AQ147" s="25"/>
      <c r="AR147" s="25"/>
      <c r="AS147" s="25"/>
      <c r="AT147" s="25"/>
      <c r="AU147" s="25"/>
      <c r="AV147" s="25"/>
      <c r="AW147" s="25"/>
      <c r="AX147" s="25"/>
      <c r="AY147" s="25"/>
      <c r="AZ147" s="25"/>
      <c r="BA147" s="25"/>
      <c r="BB147" s="25"/>
      <c r="BC147" s="27">
        <f>SUM(Tabla1[[#This Row],[Recursos propios 20242]:[Otros 202415]])</f>
        <v>0</v>
      </c>
      <c r="BD147" s="33" t="e">
        <f>+Tabla1[[#This Row],[Total Comprometido 2024]]/Tabla1[[#This Row],[Total 2024]]</f>
        <v>#DIV/0!</v>
      </c>
      <c r="BE147" s="25"/>
      <c r="BF147" s="25"/>
      <c r="BG147" s="25"/>
      <c r="BH147" s="6"/>
      <c r="BI147" s="6"/>
      <c r="BJ147" s="8"/>
    </row>
    <row r="148" spans="1:62" s="17" customFormat="1" x14ac:dyDescent="0.25">
      <c r="A148" s="8"/>
      <c r="B148" s="8"/>
      <c r="C148" s="8"/>
      <c r="D148" s="8"/>
      <c r="E148" s="6"/>
      <c r="F148" s="8"/>
      <c r="G148" s="8"/>
      <c r="H148" s="8"/>
      <c r="I148" s="8"/>
      <c r="J148" s="8"/>
      <c r="K148" s="8"/>
      <c r="L148" s="8"/>
      <c r="M148" s="8"/>
      <c r="N148" s="8"/>
      <c r="O148" s="24"/>
      <c r="P148" s="29" t="e">
        <f>+(Tabla1[[#This Row],[Meta Ejecutada Vigencia4]]/Tabla1[[#This Row],[Meta Programada Vigencia]])</f>
        <v>#DIV/0!</v>
      </c>
      <c r="Q148" s="29" t="e">
        <f>+Tabla1[[#This Row],[Meta Ejecutada Vigencia4]]/Tabla1[[#This Row],[Meta Programada Cuatrienio3]]/4</f>
        <v>#DIV/0!</v>
      </c>
      <c r="R148" s="24"/>
      <c r="S148" s="24"/>
      <c r="T148" s="24"/>
      <c r="U148" s="24"/>
      <c r="V148" s="24"/>
      <c r="W148" s="24"/>
      <c r="X148" s="24"/>
      <c r="Y148" s="24"/>
      <c r="Z148" s="24"/>
      <c r="AA148" s="24"/>
      <c r="AB148" s="24"/>
      <c r="AC148" s="24"/>
      <c r="AD148" s="24"/>
      <c r="AE148" s="24"/>
      <c r="AF148" s="24"/>
      <c r="AG148" s="24"/>
      <c r="AH148" s="24"/>
      <c r="AI148" s="24"/>
      <c r="AJ148" s="24"/>
      <c r="AK148" s="24"/>
      <c r="AL148" s="24"/>
      <c r="AM148" s="24"/>
      <c r="AN148" s="26">
        <f>SUM(Tabla1[[#This Row],[Recursos propios 2024]:[Otros 2024]])</f>
        <v>0</v>
      </c>
      <c r="AO148" s="24"/>
      <c r="AP148" s="24"/>
      <c r="AQ148" s="24"/>
      <c r="AR148" s="24"/>
      <c r="AS148" s="24"/>
      <c r="AT148" s="24"/>
      <c r="AU148" s="24"/>
      <c r="AV148" s="24"/>
      <c r="AW148" s="24"/>
      <c r="AX148" s="24"/>
      <c r="AY148" s="24"/>
      <c r="AZ148" s="24"/>
      <c r="BA148" s="24"/>
      <c r="BB148" s="24"/>
      <c r="BC148" s="26">
        <f>SUM(Tabla1[[#This Row],[Recursos propios 20242]:[Otros 202415]])</f>
        <v>0</v>
      </c>
      <c r="BD148" s="34" t="e">
        <f>+Tabla1[[#This Row],[Total Comprometido 2024]]/Tabla1[[#This Row],[Total 2024]]</f>
        <v>#DIV/0!</v>
      </c>
      <c r="BE148" s="24"/>
      <c r="BF148" s="24"/>
      <c r="BG148" s="24"/>
      <c r="BH148" s="8"/>
      <c r="BI148" s="8"/>
      <c r="BJ148" s="8"/>
    </row>
    <row r="149" spans="1:62" s="17" customFormat="1" x14ac:dyDescent="0.25">
      <c r="A149" s="8"/>
      <c r="B149" s="6"/>
      <c r="C149" s="6"/>
      <c r="D149" s="6"/>
      <c r="E149" s="6"/>
      <c r="F149" s="6"/>
      <c r="G149" s="6"/>
      <c r="H149" s="6"/>
      <c r="I149" s="6"/>
      <c r="J149" s="6"/>
      <c r="K149" s="6"/>
      <c r="L149" s="6"/>
      <c r="M149" s="6"/>
      <c r="N149" s="6"/>
      <c r="O149" s="25"/>
      <c r="P149" s="30" t="e">
        <f>+(Tabla1[[#This Row],[Meta Ejecutada Vigencia4]]/Tabla1[[#This Row],[Meta Programada Vigencia]])</f>
        <v>#DIV/0!</v>
      </c>
      <c r="Q149" s="30" t="e">
        <f>+Tabla1[[#This Row],[Meta Ejecutada Vigencia4]]/Tabla1[[#This Row],[Meta Programada Cuatrienio3]]/4</f>
        <v>#DIV/0!</v>
      </c>
      <c r="R149" s="25"/>
      <c r="S149" s="25"/>
      <c r="T149" s="25"/>
      <c r="U149" s="25"/>
      <c r="V149" s="25"/>
      <c r="W149" s="25"/>
      <c r="X149" s="25"/>
      <c r="Y149" s="25"/>
      <c r="Z149" s="25"/>
      <c r="AA149" s="25"/>
      <c r="AB149" s="25"/>
      <c r="AC149" s="25"/>
      <c r="AD149" s="25"/>
      <c r="AE149" s="25"/>
      <c r="AF149" s="25"/>
      <c r="AG149" s="25"/>
      <c r="AH149" s="25"/>
      <c r="AI149" s="25"/>
      <c r="AJ149" s="25"/>
      <c r="AK149" s="25"/>
      <c r="AL149" s="25"/>
      <c r="AM149" s="25"/>
      <c r="AN149" s="27">
        <f>SUM(Tabla1[[#This Row],[Recursos propios 2024]:[Otros 2024]])</f>
        <v>0</v>
      </c>
      <c r="AO149" s="25"/>
      <c r="AP149" s="25"/>
      <c r="AQ149" s="25"/>
      <c r="AR149" s="25"/>
      <c r="AS149" s="25"/>
      <c r="AT149" s="25"/>
      <c r="AU149" s="25"/>
      <c r="AV149" s="25"/>
      <c r="AW149" s="25"/>
      <c r="AX149" s="25"/>
      <c r="AY149" s="25"/>
      <c r="AZ149" s="25"/>
      <c r="BA149" s="25"/>
      <c r="BB149" s="25"/>
      <c r="BC149" s="27">
        <f>SUM(Tabla1[[#This Row],[Recursos propios 20242]:[Otros 202415]])</f>
        <v>0</v>
      </c>
      <c r="BD149" s="33" t="e">
        <f>+Tabla1[[#This Row],[Total Comprometido 2024]]/Tabla1[[#This Row],[Total 2024]]</f>
        <v>#DIV/0!</v>
      </c>
      <c r="BE149" s="25"/>
      <c r="BF149" s="25"/>
      <c r="BG149" s="25"/>
      <c r="BH149" s="6"/>
      <c r="BI149" s="6"/>
      <c r="BJ149" s="8"/>
    </row>
    <row r="150" spans="1:62" s="17" customFormat="1" x14ac:dyDescent="0.25">
      <c r="A150" s="8"/>
      <c r="B150" s="8"/>
      <c r="C150" s="8"/>
      <c r="D150" s="8"/>
      <c r="E150" s="6"/>
      <c r="F150" s="8"/>
      <c r="G150" s="8"/>
      <c r="H150" s="8"/>
      <c r="I150" s="8"/>
      <c r="J150" s="8"/>
      <c r="K150" s="8"/>
      <c r="L150" s="8"/>
      <c r="M150" s="8"/>
      <c r="N150" s="8"/>
      <c r="O150" s="24"/>
      <c r="P150" s="29" t="e">
        <f>+(Tabla1[[#This Row],[Meta Ejecutada Vigencia4]]/Tabla1[[#This Row],[Meta Programada Vigencia]])</f>
        <v>#DIV/0!</v>
      </c>
      <c r="Q150" s="29" t="e">
        <f>+Tabla1[[#This Row],[Meta Ejecutada Vigencia4]]/Tabla1[[#This Row],[Meta Programada Cuatrienio3]]/4</f>
        <v>#DIV/0!</v>
      </c>
      <c r="R150" s="24"/>
      <c r="S150" s="24"/>
      <c r="T150" s="24"/>
      <c r="U150" s="24"/>
      <c r="V150" s="24"/>
      <c r="W150" s="24"/>
      <c r="X150" s="24"/>
      <c r="Y150" s="24"/>
      <c r="Z150" s="24"/>
      <c r="AA150" s="24"/>
      <c r="AB150" s="24"/>
      <c r="AC150" s="24"/>
      <c r="AD150" s="24"/>
      <c r="AE150" s="24"/>
      <c r="AF150" s="24"/>
      <c r="AG150" s="24"/>
      <c r="AH150" s="24"/>
      <c r="AI150" s="24"/>
      <c r="AJ150" s="24"/>
      <c r="AK150" s="24"/>
      <c r="AL150" s="24"/>
      <c r="AM150" s="24"/>
      <c r="AN150" s="26">
        <f>SUM(Tabla1[[#This Row],[Recursos propios 2024]:[Otros 2024]])</f>
        <v>0</v>
      </c>
      <c r="AO150" s="24"/>
      <c r="AP150" s="24"/>
      <c r="AQ150" s="24"/>
      <c r="AR150" s="24"/>
      <c r="AS150" s="24"/>
      <c r="AT150" s="24"/>
      <c r="AU150" s="24"/>
      <c r="AV150" s="24"/>
      <c r="AW150" s="24"/>
      <c r="AX150" s="24"/>
      <c r="AY150" s="24"/>
      <c r="AZ150" s="24"/>
      <c r="BA150" s="24"/>
      <c r="BB150" s="24"/>
      <c r="BC150" s="26">
        <f>SUM(Tabla1[[#This Row],[Recursos propios 20242]:[Otros 202415]])</f>
        <v>0</v>
      </c>
      <c r="BD150" s="34" t="e">
        <f>+Tabla1[[#This Row],[Total Comprometido 2024]]/Tabla1[[#This Row],[Total 2024]]</f>
        <v>#DIV/0!</v>
      </c>
      <c r="BE150" s="24"/>
      <c r="BF150" s="24"/>
      <c r="BG150" s="24"/>
      <c r="BH150" s="8"/>
      <c r="BI150" s="8"/>
      <c r="BJ150" s="8"/>
    </row>
    <row r="151" spans="1:62" s="17" customFormat="1" x14ac:dyDescent="0.25">
      <c r="A151" s="8"/>
      <c r="B151" s="6"/>
      <c r="C151" s="6"/>
      <c r="D151" s="6"/>
      <c r="E151" s="6"/>
      <c r="F151" s="6"/>
      <c r="G151" s="6"/>
      <c r="H151" s="6"/>
      <c r="I151" s="6"/>
      <c r="J151" s="6"/>
      <c r="K151" s="6"/>
      <c r="L151" s="6"/>
      <c r="M151" s="6"/>
      <c r="N151" s="6"/>
      <c r="O151" s="25"/>
      <c r="P151" s="30" t="e">
        <f>+(Tabla1[[#This Row],[Meta Ejecutada Vigencia4]]/Tabla1[[#This Row],[Meta Programada Vigencia]])</f>
        <v>#DIV/0!</v>
      </c>
      <c r="Q151" s="30" t="e">
        <f>+Tabla1[[#This Row],[Meta Ejecutada Vigencia4]]/Tabla1[[#This Row],[Meta Programada Cuatrienio3]]/4</f>
        <v>#DIV/0!</v>
      </c>
      <c r="R151" s="25"/>
      <c r="S151" s="25"/>
      <c r="T151" s="25"/>
      <c r="U151" s="25"/>
      <c r="V151" s="25"/>
      <c r="W151" s="25"/>
      <c r="X151" s="25"/>
      <c r="Y151" s="25"/>
      <c r="Z151" s="25"/>
      <c r="AA151" s="25"/>
      <c r="AB151" s="25"/>
      <c r="AC151" s="25"/>
      <c r="AD151" s="25"/>
      <c r="AE151" s="25"/>
      <c r="AF151" s="25"/>
      <c r="AG151" s="25"/>
      <c r="AH151" s="25"/>
      <c r="AI151" s="25"/>
      <c r="AJ151" s="25"/>
      <c r="AK151" s="25"/>
      <c r="AL151" s="25"/>
      <c r="AM151" s="25"/>
      <c r="AN151" s="27">
        <f>SUM(Tabla1[[#This Row],[Recursos propios 2024]:[Otros 2024]])</f>
        <v>0</v>
      </c>
      <c r="AO151" s="25"/>
      <c r="AP151" s="25"/>
      <c r="AQ151" s="25"/>
      <c r="AR151" s="25"/>
      <c r="AS151" s="25"/>
      <c r="AT151" s="25"/>
      <c r="AU151" s="25"/>
      <c r="AV151" s="25"/>
      <c r="AW151" s="25"/>
      <c r="AX151" s="25"/>
      <c r="AY151" s="25"/>
      <c r="AZ151" s="25"/>
      <c r="BA151" s="25"/>
      <c r="BB151" s="25"/>
      <c r="BC151" s="27">
        <f>SUM(Tabla1[[#This Row],[Recursos propios 20242]:[Otros 202415]])</f>
        <v>0</v>
      </c>
      <c r="BD151" s="33" t="e">
        <f>+Tabla1[[#This Row],[Total Comprometido 2024]]/Tabla1[[#This Row],[Total 2024]]</f>
        <v>#DIV/0!</v>
      </c>
      <c r="BE151" s="25"/>
      <c r="BF151" s="25"/>
      <c r="BG151" s="25"/>
      <c r="BH151" s="6"/>
      <c r="BI151" s="6"/>
      <c r="BJ151" s="8"/>
    </row>
    <row r="152" spans="1:62" s="17" customFormat="1" x14ac:dyDescent="0.25">
      <c r="A152" s="8"/>
      <c r="B152" s="8"/>
      <c r="C152" s="8"/>
      <c r="D152" s="8"/>
      <c r="E152" s="6"/>
      <c r="F152" s="8"/>
      <c r="G152" s="8"/>
      <c r="H152" s="8"/>
      <c r="I152" s="8"/>
      <c r="J152" s="8"/>
      <c r="K152" s="8"/>
      <c r="L152" s="8"/>
      <c r="M152" s="8"/>
      <c r="N152" s="8"/>
      <c r="O152" s="24"/>
      <c r="P152" s="29" t="e">
        <f>+(Tabla1[[#This Row],[Meta Ejecutada Vigencia4]]/Tabla1[[#This Row],[Meta Programada Vigencia]])</f>
        <v>#DIV/0!</v>
      </c>
      <c r="Q152" s="29" t="e">
        <f>+Tabla1[[#This Row],[Meta Ejecutada Vigencia4]]/Tabla1[[#This Row],[Meta Programada Cuatrienio3]]/4</f>
        <v>#DIV/0!</v>
      </c>
      <c r="R152" s="24"/>
      <c r="S152" s="24"/>
      <c r="T152" s="24"/>
      <c r="U152" s="24"/>
      <c r="V152" s="24"/>
      <c r="W152" s="24"/>
      <c r="X152" s="24"/>
      <c r="Y152" s="24"/>
      <c r="Z152" s="24"/>
      <c r="AA152" s="24"/>
      <c r="AB152" s="24"/>
      <c r="AC152" s="24"/>
      <c r="AD152" s="24"/>
      <c r="AE152" s="24"/>
      <c r="AF152" s="24"/>
      <c r="AG152" s="24"/>
      <c r="AH152" s="24"/>
      <c r="AI152" s="24"/>
      <c r="AJ152" s="24"/>
      <c r="AK152" s="24"/>
      <c r="AL152" s="24"/>
      <c r="AM152" s="24"/>
      <c r="AN152" s="26">
        <f>SUM(Tabla1[[#This Row],[Recursos propios 2024]:[Otros 2024]])</f>
        <v>0</v>
      </c>
      <c r="AO152" s="24"/>
      <c r="AP152" s="24"/>
      <c r="AQ152" s="24"/>
      <c r="AR152" s="24"/>
      <c r="AS152" s="24"/>
      <c r="AT152" s="24"/>
      <c r="AU152" s="24"/>
      <c r="AV152" s="24"/>
      <c r="AW152" s="24"/>
      <c r="AX152" s="24"/>
      <c r="AY152" s="24"/>
      <c r="AZ152" s="24"/>
      <c r="BA152" s="24"/>
      <c r="BB152" s="24"/>
      <c r="BC152" s="26">
        <f>SUM(Tabla1[[#This Row],[Recursos propios 20242]:[Otros 202415]])</f>
        <v>0</v>
      </c>
      <c r="BD152" s="34" t="e">
        <f>+Tabla1[[#This Row],[Total Comprometido 2024]]/Tabla1[[#This Row],[Total 2024]]</f>
        <v>#DIV/0!</v>
      </c>
      <c r="BE152" s="24"/>
      <c r="BF152" s="24"/>
      <c r="BG152" s="24"/>
      <c r="BH152" s="8"/>
      <c r="BI152" s="8"/>
      <c r="BJ152" s="8"/>
    </row>
    <row r="153" spans="1:62" s="17" customFormat="1" x14ac:dyDescent="0.25">
      <c r="A153" s="8"/>
      <c r="B153" s="6"/>
      <c r="C153" s="6"/>
      <c r="D153" s="6"/>
      <c r="E153" s="6"/>
      <c r="F153" s="6"/>
      <c r="G153" s="6"/>
      <c r="H153" s="6"/>
      <c r="I153" s="6"/>
      <c r="J153" s="6"/>
      <c r="K153" s="6"/>
      <c r="L153" s="6"/>
      <c r="M153" s="6"/>
      <c r="N153" s="6"/>
      <c r="O153" s="25"/>
      <c r="P153" s="30" t="e">
        <f>+(Tabla1[[#This Row],[Meta Ejecutada Vigencia4]]/Tabla1[[#This Row],[Meta Programada Vigencia]])</f>
        <v>#DIV/0!</v>
      </c>
      <c r="Q153" s="30" t="e">
        <f>+Tabla1[[#This Row],[Meta Ejecutada Vigencia4]]/Tabla1[[#This Row],[Meta Programada Cuatrienio3]]/4</f>
        <v>#DIV/0!</v>
      </c>
      <c r="R153" s="25"/>
      <c r="S153" s="25"/>
      <c r="T153" s="25"/>
      <c r="U153" s="25"/>
      <c r="V153" s="25"/>
      <c r="W153" s="25"/>
      <c r="X153" s="25"/>
      <c r="Y153" s="25"/>
      <c r="Z153" s="25"/>
      <c r="AA153" s="25"/>
      <c r="AB153" s="25"/>
      <c r="AC153" s="25"/>
      <c r="AD153" s="25"/>
      <c r="AE153" s="25"/>
      <c r="AF153" s="25"/>
      <c r="AG153" s="25"/>
      <c r="AH153" s="25"/>
      <c r="AI153" s="25"/>
      <c r="AJ153" s="25"/>
      <c r="AK153" s="25"/>
      <c r="AL153" s="25"/>
      <c r="AM153" s="25"/>
      <c r="AN153" s="27">
        <f>SUM(Tabla1[[#This Row],[Recursos propios 2024]:[Otros 2024]])</f>
        <v>0</v>
      </c>
      <c r="AO153" s="25"/>
      <c r="AP153" s="25"/>
      <c r="AQ153" s="25"/>
      <c r="AR153" s="25"/>
      <c r="AS153" s="25"/>
      <c r="AT153" s="25"/>
      <c r="AU153" s="25"/>
      <c r="AV153" s="25"/>
      <c r="AW153" s="25"/>
      <c r="AX153" s="25"/>
      <c r="AY153" s="25"/>
      <c r="AZ153" s="25"/>
      <c r="BA153" s="25"/>
      <c r="BB153" s="25"/>
      <c r="BC153" s="27">
        <f>SUM(Tabla1[[#This Row],[Recursos propios 20242]:[Otros 202415]])</f>
        <v>0</v>
      </c>
      <c r="BD153" s="33" t="e">
        <f>+Tabla1[[#This Row],[Total Comprometido 2024]]/Tabla1[[#This Row],[Total 2024]]</f>
        <v>#DIV/0!</v>
      </c>
      <c r="BE153" s="25"/>
      <c r="BF153" s="25"/>
      <c r="BG153" s="25"/>
      <c r="BH153" s="6"/>
      <c r="BI153" s="6"/>
      <c r="BJ153" s="8"/>
    </row>
    <row r="154" spans="1:62" s="17" customFormat="1" x14ac:dyDescent="0.25">
      <c r="A154" s="8"/>
      <c r="B154" s="8"/>
      <c r="C154" s="8"/>
      <c r="D154" s="8"/>
      <c r="E154" s="6"/>
      <c r="F154" s="8"/>
      <c r="G154" s="8"/>
      <c r="H154" s="8"/>
      <c r="I154" s="8"/>
      <c r="J154" s="8"/>
      <c r="K154" s="8"/>
      <c r="L154" s="8"/>
      <c r="M154" s="8"/>
      <c r="N154" s="8"/>
      <c r="O154" s="24"/>
      <c r="P154" s="29" t="e">
        <f>+(Tabla1[[#This Row],[Meta Ejecutada Vigencia4]]/Tabla1[[#This Row],[Meta Programada Vigencia]])</f>
        <v>#DIV/0!</v>
      </c>
      <c r="Q154" s="29" t="e">
        <f>+Tabla1[[#This Row],[Meta Ejecutada Vigencia4]]/Tabla1[[#This Row],[Meta Programada Cuatrienio3]]/4</f>
        <v>#DIV/0!</v>
      </c>
      <c r="R154" s="24"/>
      <c r="S154" s="24"/>
      <c r="T154" s="24"/>
      <c r="U154" s="24"/>
      <c r="V154" s="24"/>
      <c r="W154" s="24"/>
      <c r="X154" s="24"/>
      <c r="Y154" s="24"/>
      <c r="Z154" s="24"/>
      <c r="AA154" s="24"/>
      <c r="AB154" s="24"/>
      <c r="AC154" s="24"/>
      <c r="AD154" s="24"/>
      <c r="AE154" s="24"/>
      <c r="AF154" s="24"/>
      <c r="AG154" s="24"/>
      <c r="AH154" s="24"/>
      <c r="AI154" s="24"/>
      <c r="AJ154" s="24"/>
      <c r="AK154" s="24"/>
      <c r="AL154" s="24"/>
      <c r="AM154" s="24"/>
      <c r="AN154" s="26">
        <f>SUM(Tabla1[[#This Row],[Recursos propios 2024]:[Otros 2024]])</f>
        <v>0</v>
      </c>
      <c r="AO154" s="24"/>
      <c r="AP154" s="24"/>
      <c r="AQ154" s="24"/>
      <c r="AR154" s="24"/>
      <c r="AS154" s="24"/>
      <c r="AT154" s="24"/>
      <c r="AU154" s="24"/>
      <c r="AV154" s="24"/>
      <c r="AW154" s="24"/>
      <c r="AX154" s="24"/>
      <c r="AY154" s="24"/>
      <c r="AZ154" s="24"/>
      <c r="BA154" s="24"/>
      <c r="BB154" s="24"/>
      <c r="BC154" s="26">
        <f>SUM(Tabla1[[#This Row],[Recursos propios 20242]:[Otros 202415]])</f>
        <v>0</v>
      </c>
      <c r="BD154" s="34" t="e">
        <f>+Tabla1[[#This Row],[Total Comprometido 2024]]/Tabla1[[#This Row],[Total 2024]]</f>
        <v>#DIV/0!</v>
      </c>
      <c r="BE154" s="24"/>
      <c r="BF154" s="24"/>
      <c r="BG154" s="24"/>
      <c r="BH154" s="8"/>
      <c r="BI154" s="8"/>
      <c r="BJ154" s="8"/>
    </row>
    <row r="155" spans="1:62" s="17" customFormat="1" x14ac:dyDescent="0.25">
      <c r="A155" s="8"/>
      <c r="B155" s="6"/>
      <c r="C155" s="6"/>
      <c r="D155" s="6"/>
      <c r="E155" s="6"/>
      <c r="F155" s="6"/>
      <c r="G155" s="6"/>
      <c r="H155" s="6"/>
      <c r="I155" s="6"/>
      <c r="J155" s="6"/>
      <c r="K155" s="6"/>
      <c r="L155" s="6"/>
      <c r="M155" s="6"/>
      <c r="N155" s="6"/>
      <c r="O155" s="25"/>
      <c r="P155" s="30" t="e">
        <f>+(Tabla1[[#This Row],[Meta Ejecutada Vigencia4]]/Tabla1[[#This Row],[Meta Programada Vigencia]])</f>
        <v>#DIV/0!</v>
      </c>
      <c r="Q155" s="30" t="e">
        <f>+Tabla1[[#This Row],[Meta Ejecutada Vigencia4]]/Tabla1[[#This Row],[Meta Programada Cuatrienio3]]/4</f>
        <v>#DIV/0!</v>
      </c>
      <c r="R155" s="25"/>
      <c r="S155" s="25"/>
      <c r="T155" s="25"/>
      <c r="U155" s="25"/>
      <c r="V155" s="25"/>
      <c r="W155" s="25"/>
      <c r="X155" s="25"/>
      <c r="Y155" s="25"/>
      <c r="Z155" s="25"/>
      <c r="AA155" s="25"/>
      <c r="AB155" s="25"/>
      <c r="AC155" s="25"/>
      <c r="AD155" s="25"/>
      <c r="AE155" s="25"/>
      <c r="AF155" s="25"/>
      <c r="AG155" s="25"/>
      <c r="AH155" s="25"/>
      <c r="AI155" s="25"/>
      <c r="AJ155" s="25"/>
      <c r="AK155" s="25"/>
      <c r="AL155" s="25"/>
      <c r="AM155" s="25"/>
      <c r="AN155" s="27">
        <f>SUM(Tabla1[[#This Row],[Recursos propios 2024]:[Otros 2024]])</f>
        <v>0</v>
      </c>
      <c r="AO155" s="25"/>
      <c r="AP155" s="25"/>
      <c r="AQ155" s="25"/>
      <c r="AR155" s="25"/>
      <c r="AS155" s="25"/>
      <c r="AT155" s="25"/>
      <c r="AU155" s="25"/>
      <c r="AV155" s="25"/>
      <c r="AW155" s="25"/>
      <c r="AX155" s="25"/>
      <c r="AY155" s="25"/>
      <c r="AZ155" s="25"/>
      <c r="BA155" s="25"/>
      <c r="BB155" s="25"/>
      <c r="BC155" s="27">
        <f>SUM(Tabla1[[#This Row],[Recursos propios 20242]:[Otros 202415]])</f>
        <v>0</v>
      </c>
      <c r="BD155" s="33" t="e">
        <f>+Tabla1[[#This Row],[Total Comprometido 2024]]/Tabla1[[#This Row],[Total 2024]]</f>
        <v>#DIV/0!</v>
      </c>
      <c r="BE155" s="25"/>
      <c r="BF155" s="25"/>
      <c r="BG155" s="25"/>
      <c r="BH155" s="6"/>
      <c r="BI155" s="6"/>
      <c r="BJ155" s="8"/>
    </row>
    <row r="156" spans="1:62" s="17" customFormat="1" x14ac:dyDescent="0.25">
      <c r="A156" s="8"/>
      <c r="B156" s="8"/>
      <c r="C156" s="8"/>
      <c r="D156" s="8"/>
      <c r="E156" s="6"/>
      <c r="F156" s="8"/>
      <c r="G156" s="8"/>
      <c r="H156" s="8"/>
      <c r="I156" s="8"/>
      <c r="J156" s="8"/>
      <c r="K156" s="8"/>
      <c r="L156" s="8"/>
      <c r="M156" s="8"/>
      <c r="N156" s="8"/>
      <c r="O156" s="24"/>
      <c r="P156" s="29" t="e">
        <f>+(Tabla1[[#This Row],[Meta Ejecutada Vigencia4]]/Tabla1[[#This Row],[Meta Programada Vigencia]])</f>
        <v>#DIV/0!</v>
      </c>
      <c r="Q156" s="29" t="e">
        <f>+Tabla1[[#This Row],[Meta Ejecutada Vigencia4]]/Tabla1[[#This Row],[Meta Programada Cuatrienio3]]/4</f>
        <v>#DIV/0!</v>
      </c>
      <c r="R156" s="24"/>
      <c r="S156" s="24"/>
      <c r="T156" s="24"/>
      <c r="U156" s="24"/>
      <c r="V156" s="24"/>
      <c r="W156" s="24"/>
      <c r="X156" s="24"/>
      <c r="Y156" s="24"/>
      <c r="Z156" s="24"/>
      <c r="AA156" s="24"/>
      <c r="AB156" s="24"/>
      <c r="AC156" s="24"/>
      <c r="AD156" s="24"/>
      <c r="AE156" s="24"/>
      <c r="AF156" s="24"/>
      <c r="AG156" s="24"/>
      <c r="AH156" s="24"/>
      <c r="AI156" s="24"/>
      <c r="AJ156" s="24"/>
      <c r="AK156" s="24"/>
      <c r="AL156" s="24"/>
      <c r="AM156" s="24"/>
      <c r="AN156" s="26">
        <f>SUM(Tabla1[[#This Row],[Recursos propios 2024]:[Otros 2024]])</f>
        <v>0</v>
      </c>
      <c r="AO156" s="24"/>
      <c r="AP156" s="24"/>
      <c r="AQ156" s="24"/>
      <c r="AR156" s="24"/>
      <c r="AS156" s="24"/>
      <c r="AT156" s="24"/>
      <c r="AU156" s="24"/>
      <c r="AV156" s="24"/>
      <c r="AW156" s="24"/>
      <c r="AX156" s="24"/>
      <c r="AY156" s="24"/>
      <c r="AZ156" s="24"/>
      <c r="BA156" s="24"/>
      <c r="BB156" s="24"/>
      <c r="BC156" s="26">
        <f>SUM(Tabla1[[#This Row],[Recursos propios 20242]:[Otros 202415]])</f>
        <v>0</v>
      </c>
      <c r="BD156" s="34" t="e">
        <f>+Tabla1[[#This Row],[Total Comprometido 2024]]/Tabla1[[#This Row],[Total 2024]]</f>
        <v>#DIV/0!</v>
      </c>
      <c r="BE156" s="24"/>
      <c r="BF156" s="24"/>
      <c r="BG156" s="24"/>
      <c r="BH156" s="8"/>
      <c r="BI156" s="8"/>
      <c r="BJ156" s="8"/>
    </row>
    <row r="157" spans="1:62" s="17" customFormat="1" x14ac:dyDescent="0.25">
      <c r="A157" s="8"/>
      <c r="B157" s="6"/>
      <c r="C157" s="6"/>
      <c r="D157" s="6"/>
      <c r="E157" s="6"/>
      <c r="F157" s="6"/>
      <c r="G157" s="6"/>
      <c r="H157" s="6"/>
      <c r="I157" s="6"/>
      <c r="J157" s="6"/>
      <c r="K157" s="6"/>
      <c r="L157" s="6"/>
      <c r="M157" s="6"/>
      <c r="N157" s="6"/>
      <c r="O157" s="25"/>
      <c r="P157" s="30" t="e">
        <f>+(Tabla1[[#This Row],[Meta Ejecutada Vigencia4]]/Tabla1[[#This Row],[Meta Programada Vigencia]])</f>
        <v>#DIV/0!</v>
      </c>
      <c r="Q157" s="30" t="e">
        <f>+Tabla1[[#This Row],[Meta Ejecutada Vigencia4]]/Tabla1[[#This Row],[Meta Programada Cuatrienio3]]/4</f>
        <v>#DIV/0!</v>
      </c>
      <c r="R157" s="25"/>
      <c r="S157" s="25"/>
      <c r="T157" s="25"/>
      <c r="U157" s="25"/>
      <c r="V157" s="25"/>
      <c r="W157" s="25"/>
      <c r="X157" s="25"/>
      <c r="Y157" s="25"/>
      <c r="Z157" s="25"/>
      <c r="AA157" s="25"/>
      <c r="AB157" s="25"/>
      <c r="AC157" s="25"/>
      <c r="AD157" s="25"/>
      <c r="AE157" s="25"/>
      <c r="AF157" s="25"/>
      <c r="AG157" s="25"/>
      <c r="AH157" s="25"/>
      <c r="AI157" s="25"/>
      <c r="AJ157" s="25"/>
      <c r="AK157" s="25"/>
      <c r="AL157" s="25"/>
      <c r="AM157" s="25"/>
      <c r="AN157" s="27">
        <f>SUM(Tabla1[[#This Row],[Recursos propios 2024]:[Otros 2024]])</f>
        <v>0</v>
      </c>
      <c r="AO157" s="25"/>
      <c r="AP157" s="25"/>
      <c r="AQ157" s="25"/>
      <c r="AR157" s="25"/>
      <c r="AS157" s="25"/>
      <c r="AT157" s="25"/>
      <c r="AU157" s="25"/>
      <c r="AV157" s="25"/>
      <c r="AW157" s="25"/>
      <c r="AX157" s="25"/>
      <c r="AY157" s="25"/>
      <c r="AZ157" s="25"/>
      <c r="BA157" s="25"/>
      <c r="BB157" s="25"/>
      <c r="BC157" s="27">
        <f>SUM(Tabla1[[#This Row],[Recursos propios 20242]:[Otros 202415]])</f>
        <v>0</v>
      </c>
      <c r="BD157" s="33" t="e">
        <f>+Tabla1[[#This Row],[Total Comprometido 2024]]/Tabla1[[#This Row],[Total 2024]]</f>
        <v>#DIV/0!</v>
      </c>
      <c r="BE157" s="25"/>
      <c r="BF157" s="25"/>
      <c r="BG157" s="25"/>
      <c r="BH157" s="6"/>
      <c r="BI157" s="6"/>
      <c r="BJ157" s="8"/>
    </row>
    <row r="158" spans="1:62" x14ac:dyDescent="0.25">
      <c r="A158" s="9"/>
      <c r="B158" s="9"/>
      <c r="C158" s="9"/>
      <c r="D158" s="9"/>
      <c r="E158" s="53"/>
      <c r="F158" s="9"/>
      <c r="G158" s="9"/>
      <c r="H158" s="9"/>
      <c r="I158" s="9"/>
      <c r="J158" s="9"/>
      <c r="K158" s="9"/>
      <c r="L158" s="9"/>
      <c r="M158" s="9"/>
      <c r="N158" s="9"/>
      <c r="O158" s="28"/>
      <c r="P158" s="31" t="e">
        <f>+(Tabla1[[#This Row],[Meta Ejecutada Vigencia4]]/Tabla1[[#This Row],[Meta Programada Vigencia]])</f>
        <v>#DIV/0!</v>
      </c>
      <c r="Q158" s="31" t="e">
        <f>+Tabla1[[#This Row],[Meta Ejecutada Vigencia4]]/Tabla1[[#This Row],[Meta Programada Cuatrienio3]]/4</f>
        <v>#DIV/0!</v>
      </c>
      <c r="R158" s="28"/>
      <c r="S158" s="28"/>
      <c r="T158" s="28"/>
      <c r="U158" s="28"/>
      <c r="V158" s="28"/>
      <c r="W158" s="28"/>
      <c r="X158" s="28"/>
      <c r="Y158" s="28"/>
      <c r="Z158" s="28"/>
      <c r="AA158" s="28"/>
      <c r="AB158" s="28"/>
      <c r="AC158" s="28"/>
      <c r="AD158" s="28"/>
      <c r="AE158" s="28"/>
      <c r="AF158" s="28"/>
      <c r="AG158" s="28"/>
      <c r="AH158" s="28"/>
      <c r="AI158" s="28"/>
      <c r="AJ158" s="28"/>
      <c r="AK158" s="28"/>
      <c r="AL158" s="28"/>
      <c r="AM158" s="28"/>
      <c r="AN158" s="32">
        <f>SUM(Tabla1[[#This Row],[Recursos propios 2024]:[Otros 2024]])</f>
        <v>0</v>
      </c>
      <c r="AO158" s="28"/>
      <c r="AP158" s="28"/>
      <c r="AQ158" s="28"/>
      <c r="AR158" s="28"/>
      <c r="AS158" s="28"/>
      <c r="AT158" s="28"/>
      <c r="AU158" s="28"/>
      <c r="AV158" s="28"/>
      <c r="AW158" s="28"/>
      <c r="AX158" s="28"/>
      <c r="AY158" s="28"/>
      <c r="AZ158" s="28"/>
      <c r="BA158" s="28"/>
      <c r="BB158" s="28"/>
      <c r="BC158" s="32">
        <f>SUM(Tabla1[[#This Row],[Recursos propios 20242]:[Otros 202415]])</f>
        <v>0</v>
      </c>
      <c r="BD158" s="35" t="e">
        <f>+Tabla1[[#This Row],[Total Comprometido 2024]]/Tabla1[[#This Row],[Total 2024]]</f>
        <v>#DIV/0!</v>
      </c>
      <c r="BE158" s="28"/>
      <c r="BF158" s="28"/>
      <c r="BG158" s="28"/>
      <c r="BH158" s="9"/>
      <c r="BI158" s="9"/>
      <c r="BJ158" s="9"/>
    </row>
    <row r="159" spans="1:62" x14ac:dyDescent="0.25">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c r="BA159" s="6"/>
      <c r="BB159" s="6"/>
      <c r="BC159" s="6"/>
      <c r="BD159" s="6"/>
      <c r="BE159" s="6"/>
      <c r="BF159" s="6"/>
      <c r="BG159" s="6"/>
      <c r="BH159" s="6"/>
      <c r="BI159" s="6"/>
      <c r="BJ159" s="6"/>
    </row>
    <row r="160" spans="1:62" x14ac:dyDescent="0.25">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c r="AI160" s="8"/>
      <c r="AJ160" s="8"/>
      <c r="AK160" s="8"/>
      <c r="AL160" s="8"/>
      <c r="AM160" s="8"/>
      <c r="AN160" s="8"/>
      <c r="AO160" s="8"/>
      <c r="AP160" s="8"/>
      <c r="AQ160" s="8"/>
      <c r="AR160" s="8"/>
      <c r="AS160" s="8"/>
      <c r="AT160" s="8"/>
      <c r="AU160" s="8"/>
      <c r="AV160" s="8"/>
      <c r="AW160" s="8"/>
      <c r="AX160" s="8"/>
      <c r="AY160" s="8"/>
      <c r="AZ160" s="8"/>
      <c r="BA160" s="8"/>
      <c r="BB160" s="8"/>
      <c r="BC160" s="8"/>
      <c r="BD160" s="8"/>
      <c r="BE160" s="8"/>
      <c r="BF160" s="8"/>
      <c r="BG160" s="8"/>
      <c r="BH160" s="8"/>
      <c r="BI160" s="8"/>
      <c r="BJ160" s="8"/>
    </row>
    <row r="161" spans="1:62" x14ac:dyDescent="0.25">
      <c r="A161" s="8"/>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6"/>
      <c r="BE161" s="6"/>
      <c r="BF161" s="6"/>
      <c r="BG161" s="6"/>
      <c r="BH161" s="6"/>
      <c r="BI161" s="6"/>
      <c r="BJ161" s="6"/>
    </row>
    <row r="162" spans="1:62" x14ac:dyDescent="0.25">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c r="AI162" s="8"/>
      <c r="AJ162" s="8"/>
      <c r="AK162" s="8"/>
      <c r="AL162" s="8"/>
      <c r="AM162" s="8"/>
      <c r="AN162" s="8"/>
      <c r="AO162" s="8"/>
      <c r="AP162" s="8"/>
      <c r="AQ162" s="8"/>
      <c r="AR162" s="8"/>
      <c r="AS162" s="8"/>
      <c r="AT162" s="8"/>
      <c r="AU162" s="8"/>
      <c r="AV162" s="8"/>
      <c r="AW162" s="8"/>
      <c r="AX162" s="8"/>
      <c r="AY162" s="8"/>
      <c r="AZ162" s="8"/>
      <c r="BA162" s="8"/>
      <c r="BB162" s="8"/>
      <c r="BC162" s="8"/>
      <c r="BD162" s="8"/>
      <c r="BE162" s="8"/>
      <c r="BF162" s="8"/>
      <c r="BG162" s="8"/>
      <c r="BH162" s="8"/>
      <c r="BI162" s="8"/>
      <c r="BJ162" s="8"/>
    </row>
    <row r="163" spans="1:62" x14ac:dyDescent="0.25">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c r="AY163" s="6"/>
      <c r="AZ163" s="6"/>
      <c r="BA163" s="6"/>
      <c r="BB163" s="6"/>
      <c r="BC163" s="6"/>
      <c r="BD163" s="6"/>
      <c r="BE163" s="6"/>
      <c r="BF163" s="6"/>
      <c r="BG163" s="6"/>
      <c r="BH163" s="6"/>
      <c r="BI163" s="6"/>
      <c r="BJ163" s="6"/>
    </row>
    <row r="164" spans="1:62" x14ac:dyDescent="0.25">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c r="AI164" s="8"/>
      <c r="AJ164" s="8"/>
      <c r="AK164" s="8"/>
      <c r="AL164" s="8"/>
      <c r="AM164" s="8"/>
      <c r="AN164" s="8"/>
      <c r="AO164" s="8"/>
      <c r="AP164" s="8"/>
      <c r="AQ164" s="8"/>
      <c r="AR164" s="8"/>
      <c r="AS164" s="8"/>
      <c r="AT164" s="8"/>
      <c r="AU164" s="8"/>
      <c r="AV164" s="8"/>
      <c r="AW164" s="8"/>
      <c r="AX164" s="8"/>
      <c r="AY164" s="8"/>
      <c r="AZ164" s="8"/>
      <c r="BA164" s="8"/>
      <c r="BB164" s="8"/>
      <c r="BC164" s="8"/>
      <c r="BD164" s="8"/>
      <c r="BE164" s="8"/>
      <c r="BF164" s="8"/>
      <c r="BG164" s="8"/>
      <c r="BH164" s="8"/>
      <c r="BI164" s="8"/>
      <c r="BJ164" s="8"/>
    </row>
    <row r="165" spans="1:62" x14ac:dyDescent="0.25">
      <c r="A165" s="8"/>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6"/>
      <c r="AY165" s="6"/>
      <c r="AZ165" s="6"/>
      <c r="BA165" s="6"/>
      <c r="BB165" s="6"/>
      <c r="BC165" s="6"/>
      <c r="BD165" s="6"/>
      <c r="BE165" s="6"/>
      <c r="BF165" s="6"/>
      <c r="BG165" s="6"/>
      <c r="BH165" s="6"/>
      <c r="BI165" s="6"/>
      <c r="BJ165" s="6"/>
    </row>
    <row r="166" spans="1:62" x14ac:dyDescent="0.25">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c r="AA166" s="8"/>
      <c r="AB166" s="8"/>
      <c r="AC166" s="8"/>
      <c r="AD166" s="8"/>
      <c r="AE166" s="8"/>
      <c r="AF166" s="8"/>
      <c r="AG166" s="8"/>
      <c r="AH166" s="8"/>
      <c r="AI166" s="8"/>
      <c r="AJ166" s="8"/>
      <c r="AK166" s="8"/>
      <c r="AL166" s="8"/>
      <c r="AM166" s="8"/>
      <c r="AN166" s="8"/>
      <c r="AO166" s="8"/>
      <c r="AP166" s="8"/>
      <c r="AQ166" s="8"/>
      <c r="AR166" s="8"/>
      <c r="AS166" s="8"/>
      <c r="AT166" s="8"/>
      <c r="AU166" s="8"/>
      <c r="AV166" s="8"/>
      <c r="AW166" s="8"/>
      <c r="AX166" s="8"/>
      <c r="AY166" s="8"/>
      <c r="AZ166" s="8"/>
      <c r="BA166" s="8"/>
      <c r="BB166" s="8"/>
      <c r="BC166" s="8"/>
      <c r="BD166" s="8"/>
      <c r="BE166" s="8"/>
      <c r="BF166" s="8"/>
      <c r="BG166" s="8"/>
      <c r="BH166" s="8"/>
      <c r="BI166" s="8"/>
      <c r="BJ166" s="8"/>
    </row>
    <row r="167" spans="1:62" x14ac:dyDescent="0.25">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6"/>
      <c r="AY167" s="6"/>
      <c r="AZ167" s="6"/>
      <c r="BA167" s="6"/>
      <c r="BB167" s="6"/>
      <c r="BC167" s="6"/>
      <c r="BD167" s="6"/>
      <c r="BE167" s="6"/>
      <c r="BF167" s="6"/>
      <c r="BG167" s="6"/>
      <c r="BH167" s="6"/>
      <c r="BI167" s="6"/>
      <c r="BJ167" s="6"/>
    </row>
    <row r="168" spans="1:62" x14ac:dyDescent="0.25">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c r="AC168" s="8"/>
      <c r="AD168" s="8"/>
      <c r="AE168" s="8"/>
      <c r="AF168" s="8"/>
      <c r="AG168" s="8"/>
      <c r="AH168" s="8"/>
      <c r="AI168" s="8"/>
      <c r="AJ168" s="8"/>
      <c r="AK168" s="8"/>
      <c r="AL168" s="8"/>
      <c r="AM168" s="8"/>
      <c r="AN168" s="8"/>
      <c r="AO168" s="8"/>
      <c r="AP168" s="8"/>
      <c r="AQ168" s="8"/>
      <c r="AR168" s="8"/>
      <c r="AS168" s="8"/>
      <c r="AT168" s="8"/>
      <c r="AU168" s="8"/>
      <c r="AV168" s="8"/>
      <c r="AW168" s="8"/>
      <c r="AX168" s="8"/>
      <c r="AY168" s="8"/>
      <c r="AZ168" s="8"/>
      <c r="BA168" s="8"/>
      <c r="BB168" s="8"/>
      <c r="BC168" s="8"/>
      <c r="BD168" s="8"/>
      <c r="BE168" s="8"/>
      <c r="BF168" s="8"/>
      <c r="BG168" s="8"/>
      <c r="BH168" s="8"/>
      <c r="BI168" s="8"/>
      <c r="BJ168" s="8"/>
    </row>
    <row r="169" spans="1:62" x14ac:dyDescent="0.25">
      <c r="A169" s="8"/>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c r="AN169" s="6"/>
      <c r="AO169" s="6"/>
      <c r="AP169" s="6"/>
      <c r="AQ169" s="6"/>
      <c r="AR169" s="6"/>
      <c r="AS169" s="6"/>
      <c r="AT169" s="6"/>
      <c r="AU169" s="6"/>
      <c r="AV169" s="6"/>
      <c r="AW169" s="6"/>
      <c r="AX169" s="6"/>
      <c r="AY169" s="6"/>
      <c r="AZ169" s="6"/>
      <c r="BA169" s="6"/>
      <c r="BB169" s="6"/>
      <c r="BC169" s="6"/>
      <c r="BD169" s="6"/>
      <c r="BE169" s="6"/>
      <c r="BF169" s="6"/>
      <c r="BG169" s="6"/>
      <c r="BH169" s="6"/>
      <c r="BI169" s="6"/>
      <c r="BJ169" s="6"/>
    </row>
    <row r="170" spans="1:62" x14ac:dyDescent="0.25">
      <c r="AN170" s="13"/>
      <c r="AO170" s="13"/>
      <c r="AP170" s="13"/>
      <c r="AQ170" s="13"/>
      <c r="AR170" s="13"/>
      <c r="AS170" s="13"/>
      <c r="AT170" s="13"/>
      <c r="AU170" s="13"/>
      <c r="AV170" s="13"/>
      <c r="AW170" s="13"/>
      <c r="AX170" s="13"/>
      <c r="AY170" s="13"/>
      <c r="AZ170" s="13"/>
      <c r="BA170" s="13"/>
      <c r="BB170" s="13"/>
      <c r="BC170" s="13"/>
      <c r="BD170" s="13"/>
      <c r="BE170" s="13"/>
      <c r="BF170" s="13"/>
      <c r="BG170" s="13"/>
    </row>
  </sheetData>
  <sheetProtection formatCells="0" formatColumns="0" formatRows="0" insertRows="0" autoFilter="0"/>
  <mergeCells count="8">
    <mergeCell ref="C1:BB4"/>
    <mergeCell ref="BH9:BI9"/>
    <mergeCell ref="AO9:BG9"/>
    <mergeCell ref="A9:N9"/>
    <mergeCell ref="O9:Q9"/>
    <mergeCell ref="Z9:AN9"/>
    <mergeCell ref="R9:Y9"/>
    <mergeCell ref="A1:B4"/>
  </mergeCells>
  <phoneticPr fontId="10" type="noConversion"/>
  <pageMargins left="0.7" right="0.7" top="0.75" bottom="0.75" header="0.3" footer="0.3"/>
  <pageSetup paperSize="9" orientation="portrait"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CB136-4258-4C4C-AA05-2B1D91957377}">
  <dimension ref="C4:L39"/>
  <sheetViews>
    <sheetView workbookViewId="0">
      <selection activeCell="L30" sqref="L30"/>
    </sheetView>
  </sheetViews>
  <sheetFormatPr baseColWidth="10" defaultRowHeight="15" x14ac:dyDescent="0.25"/>
  <cols>
    <col min="3" max="3" width="32.140625" customWidth="1"/>
    <col min="4" max="4" width="15.28515625" bestFit="1" customWidth="1"/>
    <col min="5" max="5" width="27.7109375" customWidth="1"/>
  </cols>
  <sheetData>
    <row r="4" spans="3:9" x14ac:dyDescent="0.25">
      <c r="C4" t="s">
        <v>156</v>
      </c>
      <c r="E4" t="s">
        <v>155</v>
      </c>
    </row>
    <row r="5" spans="3:9" x14ac:dyDescent="0.25">
      <c r="C5" s="54">
        <v>487899999.98000002</v>
      </c>
      <c r="E5" s="56">
        <v>326400000</v>
      </c>
    </row>
    <row r="6" spans="3:9" x14ac:dyDescent="0.25">
      <c r="C6" s="50">
        <v>369500000</v>
      </c>
      <c r="E6" s="50">
        <v>241800000</v>
      </c>
    </row>
    <row r="7" spans="3:9" x14ac:dyDescent="0.25">
      <c r="C7" s="54">
        <v>286933333.35000002</v>
      </c>
      <c r="E7" s="56">
        <v>286933333.35000002</v>
      </c>
    </row>
    <row r="8" spans="3:9" x14ac:dyDescent="0.25">
      <c r="C8" s="50">
        <v>390393333.33999997</v>
      </c>
      <c r="E8" s="50">
        <v>390393333.33999997</v>
      </c>
    </row>
    <row r="9" spans="3:9" x14ac:dyDescent="0.25">
      <c r="C9" s="54">
        <v>495000000</v>
      </c>
      <c r="E9" s="56">
        <v>136245000</v>
      </c>
    </row>
    <row r="10" spans="3:9" x14ac:dyDescent="0.25">
      <c r="C10" s="55">
        <f>SUM(C5:C9)</f>
        <v>2029726666.6699998</v>
      </c>
      <c r="E10" s="55">
        <f>SUM(E5:E9)</f>
        <v>1381771666.6900001</v>
      </c>
      <c r="G10" s="58">
        <f>(C10/E10)*100</f>
        <v>146.89305878822657</v>
      </c>
    </row>
    <row r="12" spans="3:9" x14ac:dyDescent="0.25">
      <c r="C12" t="s">
        <v>157</v>
      </c>
      <c r="E12" s="57">
        <f>E10/C10</f>
        <v>0.6807673611328936</v>
      </c>
    </row>
    <row r="15" spans="3:9" x14ac:dyDescent="0.25">
      <c r="D15" s="59">
        <v>2029726666.6700001</v>
      </c>
      <c r="E15" s="59">
        <v>1381771666.6900001</v>
      </c>
    </row>
    <row r="16" spans="3:9" x14ac:dyDescent="0.25">
      <c r="I16" s="62"/>
    </row>
    <row r="17" spans="3:12" x14ac:dyDescent="0.25">
      <c r="C17" t="s">
        <v>159</v>
      </c>
      <c r="G17" s="61"/>
    </row>
    <row r="18" spans="3:12" x14ac:dyDescent="0.25">
      <c r="I18" t="s">
        <v>164</v>
      </c>
      <c r="K18" t="s">
        <v>163</v>
      </c>
    </row>
    <row r="19" spans="3:12" x14ac:dyDescent="0.25">
      <c r="C19" s="36">
        <v>236603333.34</v>
      </c>
      <c r="E19" s="59">
        <v>192053333.34</v>
      </c>
      <c r="G19" s="57">
        <f>E19/C19</f>
        <v>0.81171017596788686</v>
      </c>
      <c r="I19" s="57">
        <f>(E12+G19+G22+G26+G29+G33+G37)/10</f>
        <v>0.475155329093634</v>
      </c>
      <c r="K19" s="62">
        <v>1</v>
      </c>
    </row>
    <row r="20" spans="3:12" x14ac:dyDescent="0.25">
      <c r="K20" s="60">
        <v>0.43</v>
      </c>
    </row>
    <row r="21" spans="3:12" x14ac:dyDescent="0.25">
      <c r="C21" t="s">
        <v>160</v>
      </c>
      <c r="K21" s="57">
        <v>0.75</v>
      </c>
    </row>
    <row r="22" spans="3:12" x14ac:dyDescent="0.25">
      <c r="C22" s="59">
        <v>537918647.00999999</v>
      </c>
      <c r="E22" s="59">
        <v>152400000</v>
      </c>
      <c r="G22" s="57">
        <f>E22/C22</f>
        <v>0.2833142164658346</v>
      </c>
      <c r="K22" s="57">
        <v>0.75</v>
      </c>
    </row>
    <row r="23" spans="3:12" x14ac:dyDescent="0.25">
      <c r="K23" s="62">
        <v>0</v>
      </c>
    </row>
    <row r="24" spans="3:12" x14ac:dyDescent="0.25">
      <c r="K24" s="62">
        <v>0.56000000000000005</v>
      </c>
    </row>
    <row r="25" spans="3:12" x14ac:dyDescent="0.25">
      <c r="C25" t="s">
        <v>161</v>
      </c>
      <c r="K25" s="62">
        <v>0.75</v>
      </c>
    </row>
    <row r="26" spans="3:12" x14ac:dyDescent="0.25">
      <c r="C26" s="59">
        <v>260483333.34</v>
      </c>
      <c r="E26" s="59">
        <v>194283333</v>
      </c>
      <c r="G26" s="57">
        <f>(E26/C26)</f>
        <v>0.74585705929372681</v>
      </c>
      <c r="K26" s="62">
        <v>0.84</v>
      </c>
    </row>
    <row r="27" spans="3:12" x14ac:dyDescent="0.25">
      <c r="K27" s="62">
        <v>0</v>
      </c>
    </row>
    <row r="28" spans="3:12" x14ac:dyDescent="0.25">
      <c r="K28" s="62">
        <v>0</v>
      </c>
      <c r="L28" s="57"/>
    </row>
    <row r="29" spans="3:12" x14ac:dyDescent="0.25">
      <c r="C29" s="36">
        <v>30000000</v>
      </c>
      <c r="E29" s="36">
        <v>16200000</v>
      </c>
      <c r="G29" s="57">
        <f>(E29/C29)</f>
        <v>0.54</v>
      </c>
    </row>
    <row r="30" spans="3:12" x14ac:dyDescent="0.25">
      <c r="L30" s="57">
        <f>(K19+K20+K21+K22+K23+K24+K25+K23+K26+K27+K28)/10</f>
        <v>0.50800000000000001</v>
      </c>
    </row>
    <row r="32" spans="3:12" x14ac:dyDescent="0.25">
      <c r="C32" t="s">
        <v>162</v>
      </c>
    </row>
    <row r="33" spans="3:7" x14ac:dyDescent="0.25">
      <c r="C33" s="59">
        <v>1088653333.3399999</v>
      </c>
      <c r="E33" s="59">
        <v>887553333.35000002</v>
      </c>
      <c r="G33" s="57">
        <f>(E33/C33)</f>
        <v>0.81527636591804398</v>
      </c>
    </row>
    <row r="36" spans="3:7" x14ac:dyDescent="0.25">
      <c r="C36" t="s">
        <v>158</v>
      </c>
    </row>
    <row r="37" spans="3:7" x14ac:dyDescent="0.25">
      <c r="C37" s="59">
        <v>2554533333.29</v>
      </c>
      <c r="E37" s="59">
        <v>2234266666.7399998</v>
      </c>
      <c r="G37" s="57">
        <f>(E37/C37)</f>
        <v>0.87462811215795466</v>
      </c>
    </row>
    <row r="39" spans="3:7" x14ac:dyDescent="0.25">
      <c r="G39" s="6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25078-E3F1-47A4-AF92-7AABE5AB3016}">
  <dimension ref="B2:H25"/>
  <sheetViews>
    <sheetView topLeftCell="B1" workbookViewId="0">
      <selection activeCell="C7" sqref="C7"/>
    </sheetView>
  </sheetViews>
  <sheetFormatPr baseColWidth="10" defaultRowHeight="15" x14ac:dyDescent="0.25"/>
  <cols>
    <col min="2" max="2" width="36.85546875" customWidth="1"/>
    <col min="3" max="3" width="22.28515625" customWidth="1"/>
    <col min="5" max="5" width="25.28515625" customWidth="1"/>
    <col min="8" max="8" width="28.140625" customWidth="1"/>
  </cols>
  <sheetData>
    <row r="2" spans="2:5" x14ac:dyDescent="0.25">
      <c r="B2" t="s">
        <v>173</v>
      </c>
      <c r="C2" t="s">
        <v>172</v>
      </c>
    </row>
    <row r="3" spans="2:5" x14ac:dyDescent="0.25">
      <c r="B3" s="36">
        <v>2874139999.4699998</v>
      </c>
      <c r="C3" s="36">
        <v>2833426666.1300001</v>
      </c>
    </row>
    <row r="4" spans="2:5" x14ac:dyDescent="0.25">
      <c r="B4" s="36">
        <v>2877073333.1399999</v>
      </c>
      <c r="C4" s="36">
        <v>2829963333.3000002</v>
      </c>
    </row>
    <row r="7" spans="2:5" x14ac:dyDescent="0.25">
      <c r="B7" s="55">
        <f>(B3-B4)</f>
        <v>-2933333.6700000763</v>
      </c>
      <c r="C7" s="55">
        <f>(C3-C4)</f>
        <v>3463332.8299999237</v>
      </c>
    </row>
    <row r="15" spans="2:5" x14ac:dyDescent="0.25">
      <c r="E15">
        <v>55</v>
      </c>
    </row>
    <row r="17" spans="3:8" x14ac:dyDescent="0.25">
      <c r="C17" s="36">
        <v>1456866666.3199999</v>
      </c>
      <c r="E17" s="36">
        <v>290300000.01999998</v>
      </c>
    </row>
    <row r="18" spans="3:8" x14ac:dyDescent="0.25">
      <c r="C18" s="36">
        <v>112500000</v>
      </c>
      <c r="E18" s="36">
        <v>91703333.340000004</v>
      </c>
      <c r="H18" s="36">
        <v>614786677</v>
      </c>
    </row>
    <row r="19" spans="3:8" x14ac:dyDescent="0.25">
      <c r="C19" s="36">
        <v>465399999.98000002</v>
      </c>
      <c r="E19" s="36">
        <v>61600000</v>
      </c>
      <c r="H19" s="36">
        <v>1064800000</v>
      </c>
    </row>
    <row r="20" spans="3:8" x14ac:dyDescent="0.25">
      <c r="E20" s="36">
        <v>1162700000.4200001</v>
      </c>
    </row>
    <row r="21" spans="3:8" x14ac:dyDescent="0.25">
      <c r="E21" s="36"/>
    </row>
    <row r="23" spans="3:8" x14ac:dyDescent="0.25">
      <c r="G23">
        <v>30</v>
      </c>
      <c r="H23">
        <v>13</v>
      </c>
    </row>
    <row r="25" spans="3:8" x14ac:dyDescent="0.25">
      <c r="H25" s="57">
        <f>H23/G23</f>
        <v>0.43333333333333335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Plan de Accion</vt:lpstr>
      <vt:lpstr>Hoja2</vt:lpstr>
      <vt:lpstr>Hoja1</vt:lpstr>
      <vt:lpstr>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MORON</dc:creator>
  <cp:lastModifiedBy>ASUS</cp:lastModifiedBy>
  <dcterms:created xsi:type="dcterms:W3CDTF">2024-06-03T22:05:35Z</dcterms:created>
  <dcterms:modified xsi:type="dcterms:W3CDTF">2024-11-14T14:33:46Z</dcterms:modified>
</cp:coreProperties>
</file>