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02 - Seguimiento PDM\2023\12 - PA Diciembre\"/>
    </mc:Choice>
  </mc:AlternateContent>
  <xr:revisionPtr revIDLastSave="0" documentId="13_ncr:1_{B2F28645-89F1-48E8-B61E-62CD092487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3" sheetId="14" r:id="rId1"/>
  </sheets>
  <definedNames>
    <definedName name="_xlnm._FilterDatabase" localSheetId="0" hidden="1">'PA 2023'!$A$8:$AD$8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0" i="14" l="1"/>
  <c r="AB10" i="14"/>
  <c r="AB11" i="14"/>
  <c r="AB12" i="14"/>
  <c r="AB13" i="14"/>
  <c r="AB14" i="14"/>
  <c r="AB15" i="14"/>
  <c r="AB16" i="14"/>
  <c r="AB17" i="14"/>
  <c r="AB18" i="14"/>
  <c r="AB19" i="14"/>
  <c r="AB9" i="14"/>
  <c r="N19" i="14"/>
  <c r="N18" i="14"/>
  <c r="N17" i="14"/>
  <c r="N16" i="14"/>
  <c r="N15" i="14"/>
  <c r="N14" i="14"/>
  <c r="N13" i="14"/>
  <c r="N12" i="14"/>
  <c r="N11" i="14"/>
  <c r="N10" i="14"/>
  <c r="N9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A20" i="14" a="1"/>
  <c r="A20" i="14"/>
  <c r="AC20" i="14"/>
  <c r="X20" i="14"/>
  <c r="W20" i="14"/>
  <c r="V20" i="14"/>
  <c r="T20" i="14"/>
  <c r="S20" i="14"/>
  <c r="R20" i="14"/>
  <c r="Q20" i="14"/>
  <c r="P20" i="14"/>
  <c r="AA19" i="14"/>
  <c r="AA18" i="14"/>
  <c r="AA17" i="14"/>
  <c r="AA16" i="14"/>
  <c r="AA15" i="14"/>
  <c r="AA14" i="14"/>
  <c r="AA13" i="14"/>
  <c r="AA10" i="14"/>
  <c r="AA9" i="14"/>
  <c r="AA11" i="14"/>
  <c r="Z20" i="14"/>
  <c r="AA12" i="14"/>
  <c r="AA20" i="14"/>
  <c r="Y20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<sst xmlns="http://schemas.openxmlformats.org/spreadsheetml/2006/main" count="155" uniqueCount="99">
  <si>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</si>
  <si>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</si>
  <si>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</si>
  <si>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</si>
  <si>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</si>
  <si>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</si>
  <si>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</si>
  <si>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</si>
  <si>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</si>
  <si>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</si>
  <si>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</si>
  <si>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</si>
  <si>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</si>
  <si>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</si>
  <si>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</si>
  <si>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</si>
  <si>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</si>
  <si>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</si>
  <si>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</si>
  <si>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</si>
  <si>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</si>
  <si>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</si>
  <si>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</si>
  <si>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</si>
  <si>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</si>
  <si>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</si>
  <si>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</si>
  <si>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</si>
  <si>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</si>
  <si>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</si>
  <si>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EQUITATIVA E INCLUYENTE: UNA CIUDAD DE BIENESTAR</t>
  </si>
  <si>
    <t>INDERBU</t>
  </si>
  <si>
    <t>Movimiento, Satisfacción Y Vida, Una Ciudad Activa</t>
  </si>
  <si>
    <t xml:space="preserve"> PLAN DE ACCIÓN - PLAN DE DESARROLLO MUNICIPAL
INSTITUTO DE LA JUVENTUD EL DEPORTE Y LA RECREACION DE BUCARAMANGA - INDERBU</t>
  </si>
  <si>
    <t>Código BPIN</t>
  </si>
  <si>
    <t>RECURSOS COMPROMETIDOS</t>
  </si>
  <si>
    <t>TOTAL COMPROMETIDO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</si>
  <si>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</si>
  <si>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</si>
  <si>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</si>
  <si>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</si>
  <si>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</si>
  <si>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>Apoyar 80 iniciativas de organismos del deporte asociado, grupos diferenciales y de comunidades generales.</t>
  </si>
  <si>
    <t>APOYO EN LA ORGANIZACIÓN, EJECUCIÓN Y PARTICIPACIÓN EN EVENTOS DEPORTIVOS Y RECREATIVOS A LOS ORGANISMOS DEL DEPORTE ASOCIADO, COMUNITARIO Y DIFERENCIAL EN EL MUNICIPIO DE BUCARAMANGA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</si>
  <si>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</si>
  <si>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</si>
  <si>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Número de iniciativas apoyadas de organismos del deporte asociado, grupos diferenciales y de comunidades generales.</t>
  </si>
  <si>
    <t>Formación Y Preparación De Deportistas</t>
  </si>
  <si>
    <t>Número de personas capacitadas en áreas afines a la actividad física, recreación y deporte.</t>
  </si>
  <si>
    <t>Capacitar 800 personas en áreas afines a la actividad física, recreación y deporte.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</si>
  <si>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</si>
  <si>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</si>
  <si>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</si>
  <si>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</si>
  <si>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</si>
  <si>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</si>
  <si>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</si>
  <si>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</si>
  <si>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</si>
  <si>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</si>
  <si>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</si>
  <si>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</si>
  <si>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</si>
  <si>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</si>
  <si>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</si>
  <si>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</si>
  <si>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 xml:space="preserve">IMPLEMENTACIÓN DE ACCIONES PARA LA GARANTÍA DE DERECHOS DE LA POBLACIÓN JUVENIL EN EL MUNICIPIO DE BUCARAMANGA   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</si>
  <si>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</si>
  <si>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</si>
  <si>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</si>
  <si>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</si>
  <si>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Mediante la ejecución de las actividades que conllevan al cumplimiento de la meta se programará la realización de diversos eventos que permitan que los participantes esten en movimiento ya sea a través de ecreovías, ciclovías, ciclopaseos y caminatas ecológicas por senderos y cerros del municipio</t>
  </si>
  <si>
    <t>Atraves del cumplimiento de esta meta se pretende brindar a toda la población bumanguesa oportunidad de acceder a su derecho al Deporte, la Recreación y el aprovechamiento del tiempo libre; incluyendo actividades de esparcimiento a los niños y niñas en sus periodos de vacaciones.</t>
  </si>
  <si>
    <t>En el cumplimiento de esta meta se da el enfoque direncial de la oferta deportiva y recreativa que tiene el Municipio de Bucaramanga, a través del INDERBU , donde las personas en condición de vulnerabilidad tengan la oportunidad de acceder a su derecho al Deporte, la recreación y buen goce de los momentos de ocio.</t>
  </si>
  <si>
    <t>mediante la busqueda del cumplimiento de la meta se colacan a disponibilidad de los jóvenes de la ciudad espacios de integración y encuentro juveniles donde se tratran multiples temas que conlleven a la participación en la busqueda de el resarcimiento de sus derechos.</t>
  </si>
  <si>
    <t>Se pretender brindar capacitación a los jóvenes sobre temas de participación, integración comunitaria y democracia, que permita que los jóvenes comiencen a ser parte en la toma de decisiones en su comunidad.</t>
  </si>
  <si>
    <t>Se pretenden implementar estrategias de comunicación tendientes a lanzar campañas de prevención de flagelos juveniles</t>
  </si>
  <si>
    <t>Através del desarrollo de las actividades que conforman el proyecto  se pretende vincular a los niños y niñas del municipio en procesos de formación deportiva  mediantes las escuelas de formación , igualmente brindar a las instituciones educativas de pre escolar y escolar los principios de educación física, así como vincular a todas las instituciones educativas públicas y privadas en los juegos deportivos intercolegiados y ofrecer una selección de detección de talentos con una preparación que potencie sus capacidades hacia la excelencia deportiva.</t>
  </si>
  <si>
    <t>AVANCE FÍSICO</t>
  </si>
  <si>
    <t>Con el cumplimiento de esta meta se buscará conformar grupos de actividad física regulares y no regulares en todas las comunas de la ciudad, igualmente asesorear a las empresas para que generen dentro de sus empleados  hábitos y estilos de vida saludable.</t>
  </si>
  <si>
    <t xml:space="preserve">1. Apoyo al evento deportivo denominado "Nacionales de Ruta Sub 23 y Elite Masculino y Femenino 2023", realizado por la Federación Colombiana de Ciclismo </t>
  </si>
  <si>
    <t>EFICACIA</t>
  </si>
  <si>
    <t>Silvia Nathalia Niño Villamizar</t>
  </si>
  <si>
    <t>2.3.2.01.01.003.01.02.4301003 
2.3.2.01.01.003.01.06.4301003  
2.3.2.01.01.003.03.02.4301003 
2.3.2.02.01.003.4301003
2.3.2.02.01.003.4301004
2.3.2.02.02.006.4301003
2.3.2.02.02.008.4301003
2.3.2.02.02.008.4301004
2.3.2.02.02.009.4301003</t>
  </si>
  <si>
    <t>2.3.2.02.02.006.4301037.   
2.3.2.02.02.009.4301001.
2.3.2.02.02.008.4301037.
2.3.2.02.01.003.4301001.</t>
  </si>
  <si>
    <t>2.3.2.02.02.009.4301001.   
2.3.2.02.02.009.4301034.                  
2.3.2.02.01.003.4301001.</t>
  </si>
  <si>
    <t>2.3.2.02.02.009-4301038.201</t>
  </si>
  <si>
    <t>2.3.2.02.02.009.4301038.201   
2.3.2.02.02.009.4301038,201</t>
  </si>
  <si>
    <t>2.3.2.02.02.009.4302062.92913 </t>
  </si>
  <si>
    <t>2.3.2.02.01.003.4302004.61155, 2.3.2.02.02.009.4302004.96620, 2.3.2.02.02.009.4302004.96620, 2.3.2.02.02.009.4302062.92913</t>
  </si>
  <si>
    <t xml:space="preserve">Mediante la interación con el club Deportivo Bucaneros se realizó la capacitación en Baloncesto siguiendo los lineamientos FIBA, para entrenadores y formadores en esta disciplina deportiva. Capacitación en desarrollo sin que el Instituto le hubiera tocado colocar recursos, </t>
  </si>
  <si>
    <t>2.3.2.02.02.009.4302001.92912
2.3.2.02.02.009.4302001.97990
2.3.2.02.02.009.4302075.96620
2.3.2.02.02.009.4302073.92912
2.3.2.02.02.009.4302073.97990
2.3.2.02.02.006.4302075.65119
2.3.2.02.02.009.4302075.97990
2.3.2.02.02.006.4302075.64220
2.3.2.02.01.003.4302075.61155
2.3.2.02.01.003.4302001.61159
2.3.2.02.01.003.4302073.3525020
2.3.2.02.01.003.4303073.61151
2.3.2.02.02.009.4302001.91250
2.3.2.02.02.009.4302001.91250</t>
  </si>
  <si>
    <t>2.3.2.02.02.009.0204005.201
2.3.2.02.01.003.0204005.2</t>
  </si>
  <si>
    <t>2.3.2.02.02.008.0204015.201
2.3.2.02.02.009.0204016.201
2.3.2.02.02.009.0204016.201</t>
  </si>
  <si>
    <t>2.3.2.02.02.009.0204015.201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</si>
  <si>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</si>
  <si>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</si>
  <si>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</si>
  <si>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r>
      <t xml:space="preserve">Página: </t>
    </r>
    <r>
      <rPr>
        <sz val="1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</si>
</sst>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(&quot;$&quot;\ * #,##0.00_);_(&quot;$&quot;\ * \(#,##0.00\);_(&quot;$&quot;\ * &quot;-&quot;??_);_(@_)"/>
  </numFmts>
  <fonts count="1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92D050"/>
      </patternFill>
    </fill>
    <fill>
      <patternFill patternType="solid">
        <fgColor theme="0" tint="-0.14999847407452621"/>
        <bgColor rgb="FF92D05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2" fillId="0" borderId="0"/>
    <xf numFmtId="0" fontId="5" fillId="0" borderId="0"/>
    <xf numFmtId="0" fontId="12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15" fillId="0" borderId="0"/>
  </cellStyleXfs>
  <cellXfs count="80">
    <xf numFmtId="0" fontId="0" fillId="0" borderId="0" xfId="0"/>
    <xf numFmtId="0" fontId="0" fillId="3" borderId="0" xfId="0" applyFill="1"/>
    <xf numFmtId="165" fontId="0" fillId="0" borderId="0" xfId="0" applyNumberFormat="1"/>
    <xf numFmtId="0" fontId="6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1" fontId="8" fillId="0" borderId="2" xfId="0" applyNumberFormat="1" applyFont="1" applyBorder="1" applyAlignment="1">
      <alignment horizontal="right" vertical="center"/>
    </xf>
    <xf numFmtId="165" fontId="8" fillId="3" borderId="2" xfId="108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166" fontId="8" fillId="3" borderId="2" xfId="108" applyNumberFormat="1" applyFont="1" applyFill="1" applyBorder="1" applyAlignment="1">
      <alignment horizontal="right" vertical="center" wrapText="1"/>
    </xf>
    <xf numFmtId="1" fontId="8" fillId="0" borderId="2" xfId="0" applyNumberFormat="1" applyFont="1" applyBorder="1" applyAlignment="1">
      <alignment horizontal="right" vertical="center" wrapText="1"/>
    </xf>
    <xf numFmtId="164" fontId="5" fillId="3" borderId="2" xfId="0" applyNumberFormat="1" applyFont="1" applyFill="1" applyBorder="1" applyAlignment="1">
      <alignment horizontal="justify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9" fontId="9" fillId="2" borderId="2" xfId="107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left" vertical="center" wrapText="1"/>
    </xf>
    <xf numFmtId="1" fontId="0" fillId="3" borderId="2" xfId="0" applyNumberFormat="1" applyFill="1" applyBorder="1" applyAlignment="1">
      <alignment horizontal="justify" vertical="center" wrapText="1"/>
    </xf>
    <xf numFmtId="5" fontId="0" fillId="0" borderId="0" xfId="0" applyNumberFormat="1"/>
    <xf numFmtId="9" fontId="8" fillId="3" borderId="2" xfId="107" applyFont="1" applyFill="1" applyBorder="1" applyAlignment="1">
      <alignment horizontal="center" vertical="center" wrapText="1"/>
    </xf>
    <xf numFmtId="166" fontId="5" fillId="3" borderId="2" xfId="112" applyNumberFormat="1" applyFont="1" applyFill="1" applyBorder="1" applyAlignment="1">
      <alignment horizontal="right" vertical="center" wrapText="1"/>
    </xf>
    <xf numFmtId="0" fontId="5" fillId="3" borderId="2" xfId="0" applyFont="1" applyFill="1" applyBorder="1"/>
    <xf numFmtId="164" fontId="0" fillId="3" borderId="2" xfId="0" applyNumberFormat="1" applyFill="1" applyBorder="1" applyAlignment="1">
      <alignment horizontal="center" vertical="center" wrapText="1"/>
    </xf>
    <xf numFmtId="0" fontId="9" fillId="2" borderId="2" xfId="114" applyFont="1" applyFill="1" applyBorder="1" applyAlignment="1">
      <alignment horizontal="center" vertical="center"/>
    </xf>
    <xf numFmtId="0" fontId="8" fillId="2" borderId="2" xfId="114" applyFont="1" applyFill="1" applyBorder="1" applyAlignment="1">
      <alignment horizontal="justify"/>
    </xf>
    <xf numFmtId="0" fontId="8" fillId="2" borderId="2" xfId="114" applyFont="1" applyFill="1" applyBorder="1"/>
    <xf numFmtId="9" fontId="9" fillId="2" borderId="2" xfId="114" applyNumberFormat="1" applyFont="1" applyFill="1" applyBorder="1" applyAlignment="1">
      <alignment horizontal="center" vertical="center"/>
    </xf>
    <xf numFmtId="0" fontId="9" fillId="2" borderId="2" xfId="114" applyFont="1" applyFill="1" applyBorder="1" applyAlignment="1">
      <alignment vertical="center"/>
    </xf>
    <xf numFmtId="0" fontId="8" fillId="2" borderId="2" xfId="114" applyFont="1" applyFill="1" applyBorder="1" applyAlignment="1">
      <alignment vertical="center"/>
    </xf>
    <xf numFmtId="166" fontId="8" fillId="2" borderId="2" xfId="112" applyNumberFormat="1" applyFont="1" applyFill="1" applyBorder="1" applyAlignment="1">
      <alignment horizontal="right" vertical="center"/>
    </xf>
    <xf numFmtId="166" fontId="9" fillId="2" borderId="2" xfId="112" applyNumberFormat="1" applyFont="1" applyFill="1" applyBorder="1" applyAlignment="1">
      <alignment horizontal="right" vertical="center"/>
    </xf>
    <xf numFmtId="165" fontId="8" fillId="2" borderId="2" xfId="112" applyNumberFormat="1" applyFont="1" applyFill="1" applyBorder="1" applyAlignment="1">
      <alignment vertical="center"/>
    </xf>
    <xf numFmtId="3" fontId="8" fillId="3" borderId="2" xfId="0" applyNumberFormat="1" applyFon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/>
    </xf>
    <xf numFmtId="166" fontId="9" fillId="2" borderId="2" xfId="108" applyNumberFormat="1" applyFont="1" applyFill="1" applyBorder="1" applyAlignment="1">
      <alignment horizontal="right" vertical="center" wrapText="1"/>
    </xf>
    <xf numFmtId="1" fontId="8" fillId="3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justify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1" fontId="5" fillId="5" borderId="2" xfId="0" applyNumberFormat="1" applyFont="1" applyFill="1" applyBorder="1" applyAlignment="1">
      <alignment horizontal="left" vertical="center" wrapText="1"/>
    </xf>
    <xf numFmtId="1" fontId="0" fillId="3" borderId="2" xfId="0" applyNumberForma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vertical="center" wrapText="1"/>
    </xf>
    <xf numFmtId="166" fontId="0" fillId="3" borderId="2" xfId="112" applyNumberFormat="1" applyFont="1" applyFill="1" applyBorder="1" applyAlignment="1">
      <alignment horizontal="right" vertical="center" wrapText="1"/>
    </xf>
    <xf numFmtId="0" fontId="0" fillId="0" borderId="4" xfId="0" applyBorder="1"/>
    <xf numFmtId="14" fontId="0" fillId="3" borderId="0" xfId="0" applyNumberFormat="1" applyFill="1" applyAlignment="1">
      <alignment vertical="top"/>
    </xf>
    <xf numFmtId="0" fontId="0" fillId="3" borderId="0" xfId="0" applyFill="1" applyAlignment="1">
      <alignment vertical="top"/>
    </xf>
    <xf numFmtId="14" fontId="0" fillId="3" borderId="6" xfId="0" applyNumberFormat="1" applyFill="1" applyBorder="1" applyAlignment="1">
      <alignment vertical="top"/>
    </xf>
    <xf numFmtId="0" fontId="0" fillId="3" borderId="6" xfId="0" applyFill="1" applyBorder="1" applyAlignment="1">
      <alignment vertical="top"/>
    </xf>
    <xf numFmtId="44" fontId="0" fillId="3" borderId="6" xfId="0" applyNumberFormat="1" applyFill="1" applyBorder="1" applyAlignment="1">
      <alignment vertical="top"/>
    </xf>
    <xf numFmtId="0" fontId="0" fillId="0" borderId="6" xfId="0" applyBorder="1"/>
    <xf numFmtId="0" fontId="0" fillId="0" borderId="7" xfId="0" applyBorder="1"/>
    <xf numFmtId="3" fontId="11" fillId="7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6" fontId="14" fillId="3" borderId="2" xfId="0" applyNumberFormat="1" applyFont="1" applyFill="1" applyBorder="1" applyAlignment="1">
      <alignment horizontal="right" vertical="center" wrapText="1"/>
    </xf>
    <xf numFmtId="166" fontId="8" fillId="3" borderId="2" xfId="110" applyNumberFormat="1" applyFont="1" applyFill="1" applyBorder="1" applyAlignment="1">
      <alignment horizontal="right" vertical="center" wrapText="1"/>
    </xf>
    <xf numFmtId="166" fontId="5" fillId="5" borderId="2" xfId="0" applyNumberFormat="1" applyFont="1" applyFill="1" applyBorder="1" applyAlignment="1">
      <alignment horizontal="right" vertical="center" wrapText="1"/>
    </xf>
    <xf numFmtId="166" fontId="5" fillId="6" borderId="2" xfId="0" applyNumberFormat="1" applyFont="1" applyFill="1" applyBorder="1" applyAlignment="1">
      <alignment horizontal="right" vertical="center" wrapText="1"/>
    </xf>
    <xf numFmtId="166" fontId="8" fillId="4" borderId="2" xfId="0" applyNumberFormat="1" applyFont="1" applyFill="1" applyBorder="1" applyAlignment="1">
      <alignment horizontal="right" vertical="center" wrapText="1"/>
    </xf>
    <xf numFmtId="166" fontId="13" fillId="3" borderId="2" xfId="108" applyNumberFormat="1" applyFont="1" applyFill="1" applyBorder="1" applyAlignment="1">
      <alignment horizontal="right" vertical="center" wrapText="1"/>
    </xf>
    <xf numFmtId="166" fontId="0" fillId="3" borderId="2" xfId="0" applyNumberFormat="1" applyFill="1" applyBorder="1" applyAlignment="1">
      <alignment horizontal="right"/>
    </xf>
    <xf numFmtId="0" fontId="9" fillId="2" borderId="2" xfId="109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2" fontId="8" fillId="0" borderId="2" xfId="109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2" fontId="9" fillId="0" borderId="2" xfId="109" applyNumberFormat="1" applyFont="1" applyBorder="1" applyAlignment="1">
      <alignment horizontal="center" vertical="center" wrapText="1"/>
    </xf>
    <xf numFmtId="2" fontId="9" fillId="0" borderId="3" xfId="109" applyNumberFormat="1" applyFont="1" applyBorder="1" applyAlignment="1">
      <alignment horizontal="center" vertical="center" wrapText="1"/>
    </xf>
    <xf numFmtId="2" fontId="9" fillId="0" borderId="1" xfId="109" applyNumberFormat="1" applyFont="1" applyBorder="1" applyAlignment="1">
      <alignment horizontal="center" vertical="center" wrapText="1"/>
    </xf>
    <xf numFmtId="2" fontId="9" fillId="0" borderId="5" xfId="109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top"/>
    </xf>
    <xf numFmtId="0" fontId="0" fillId="0" borderId="0" xfId="0" applyBorder="1"/>
    <xf numFmtId="2" fontId="9" fillId="0" borderId="2" xfId="113" applyNumberFormat="1" applyFont="1" applyBorder="1" applyAlignment="1">
      <alignment horizontal="left" vertical="center" wrapText="1"/>
    </xf>
  </cellXfs>
  <cellStyles count="1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2" xfId="116" xr:uid="{458869CB-CC94-4A11-B910-D7D1C3A72A38}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 xr:uid="{00000000-0005-0000-0000-00006B000000}"/>
    <cellStyle name="Moneda" xfId="108" builtinId="4"/>
    <cellStyle name="Moneda 2" xfId="110" xr:uid="{00000000-0005-0000-0000-00006E000000}"/>
    <cellStyle name="Moneda 3" xfId="112" xr:uid="{3EFDC218-FDF9-459E-86C4-0C2F097BB3D8}"/>
    <cellStyle name="Moneda 4" xfId="117" xr:uid="{FEC15442-5720-4F7B-BE07-FE9FAEE88016}"/>
    <cellStyle name="Normal" xfId="0" builtinId="0"/>
    <cellStyle name="Normal 2" xfId="109" xr:uid="{00000000-0005-0000-0000-000070000000}"/>
    <cellStyle name="Normal 2 2" xfId="113" xr:uid="{9CF0B47D-6117-4BEC-93DA-9F7CB8A0E48D}"/>
    <cellStyle name="Normal 2 3" xfId="115" xr:uid="{0E57BC19-BB57-4072-9732-51B905D79375}"/>
    <cellStyle name="Normal 3" xfId="114" xr:uid="{B3D9869F-3760-4FA5-B9F1-43704F288093}"/>
    <cellStyle name="Normal 4" xfId="118" xr:uid="{BD55B349-8A55-4A48-9B3F-8BBF597B78BB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246C"/>
      <color rgb="FFFFFF99"/>
      <color rgb="FFFF714F"/>
      <color rgb="FFFFFF65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590385</xdr:colOff>
      <xdr:row>3</xdr:row>
      <xdr:rowOff>147038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  <xdr:twoCellAnchor editAs="oneCell">
    <xdr:from>
      <xdr:col>0</xdr:col>
      <xdr:colOff>445900</xdr:colOff>
      <xdr:row>0</xdr:row>
      <xdr:rowOff>38100</xdr:rowOff>
    </xdr:from>
    <xdr:to>
      <xdr:col>1</xdr:col>
      <xdr:colOff>590385</xdr:colOff>
      <xdr:row>3</xdr:row>
      <xdr:rowOff>147038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30B3BA0-FAAF-47A3-92E2-8A6CEF3FC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38100"/>
          <a:ext cx="617560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"/>
  <sheetViews>
    <sheetView showGridLines="0" tabSelected="1" zoomScale="60" zoomScaleNormal="60" workbookViewId="0">
      <selection activeCell="AB21" sqref="AB21"/>
    </sheetView>
  </sheetViews>
  <sheetFormatPr baseColWidth="10" defaultColWidth="11.19921875" defaultRowHeight="13.8" x14ac:dyDescent="0.25"/>
  <cols>
    <col min="1" max="1" width="6.19921875" customWidth="1"/>
    <col min="2" max="3" width="25" customWidth="1"/>
    <col min="4" max="4" width="25.8984375" customWidth="1"/>
    <col min="5" max="5" width="58.19921875" customWidth="1"/>
    <col min="6" max="6" width="51.59765625" customWidth="1"/>
    <col min="7" max="7" width="16.69921875" customWidth="1"/>
    <col min="8" max="8" width="54.19921875" customWidth="1"/>
    <col min="9" max="9" width="67.8984375" customWidth="1"/>
    <col min="10" max="10" width="15.69921875" customWidth="1"/>
    <col min="11" max="11" width="16" customWidth="1"/>
    <col min="12" max="12" width="14.8984375" customWidth="1"/>
    <col min="13" max="14" width="13.3984375" customWidth="1"/>
    <col min="15" max="15" width="28.8984375" customWidth="1"/>
    <col min="16" max="16" width="19.8984375" customWidth="1"/>
    <col min="17" max="17" width="16.8984375" customWidth="1"/>
    <col min="18" max="18" width="20.19921875" customWidth="1"/>
    <col min="19" max="19" width="18.8984375" customWidth="1"/>
    <col min="20" max="20" width="20.8984375" customWidth="1"/>
    <col min="21" max="21" width="20.69921875" customWidth="1"/>
    <col min="22" max="25" width="17.19921875" customWidth="1"/>
    <col min="26" max="26" width="21.19921875" customWidth="1"/>
    <col min="27" max="27" width="20" customWidth="1"/>
    <col min="28" max="28" width="19.59765625" customWidth="1"/>
    <col min="29" max="29" width="20" customWidth="1"/>
    <col min="30" max="30" width="17.69921875" customWidth="1"/>
    <col min="31" max="31" width="28.3984375" customWidth="1"/>
    <col min="32" max="32" width="11.19921875" customWidth="1"/>
  </cols>
  <sheetData>
    <row r="1" spans="1:32" ht="15" customHeight="1" x14ac:dyDescent="0.25">
      <c r="A1" s="71"/>
      <c r="B1" s="73" t="s">
        <v>33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4"/>
      <c r="AB1" s="78"/>
      <c r="AC1" s="79" t="s">
        <v>95</v>
      </c>
      <c r="AD1" s="79"/>
      <c r="AE1" s="79"/>
    </row>
    <row r="2" spans="1:32" x14ac:dyDescent="0.25">
      <c r="A2" s="71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  <c r="AB2" s="78"/>
      <c r="AC2" s="79" t="s">
        <v>96</v>
      </c>
      <c r="AD2" s="79"/>
      <c r="AE2" s="79"/>
    </row>
    <row r="3" spans="1:32" ht="15" customHeight="1" x14ac:dyDescent="0.25">
      <c r="A3" s="71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4"/>
      <c r="AB3" s="78"/>
      <c r="AC3" s="79" t="s">
        <v>97</v>
      </c>
      <c r="AD3" s="79"/>
      <c r="AE3" s="79"/>
    </row>
    <row r="4" spans="1:32" x14ac:dyDescent="0.25">
      <c r="A4" s="71"/>
      <c r="B4" s="73"/>
      <c r="C4" s="73"/>
      <c r="D4" s="73"/>
      <c r="E4" s="73"/>
      <c r="F4" s="73"/>
      <c r="G4" s="73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6"/>
      <c r="AB4" s="78"/>
      <c r="AC4" s="79" t="s">
        <v>98</v>
      </c>
      <c r="AD4" s="79"/>
      <c r="AE4" s="79"/>
    </row>
    <row r="5" spans="1:32" x14ac:dyDescent="0.25">
      <c r="A5" s="72" t="s">
        <v>26</v>
      </c>
      <c r="B5" s="72"/>
      <c r="C5" s="72"/>
      <c r="D5" s="77">
        <v>45280</v>
      </c>
      <c r="E5" s="77"/>
      <c r="F5" s="77"/>
      <c r="G5" s="77"/>
      <c r="H5" s="51"/>
      <c r="I5" s="51"/>
      <c r="J5" s="51"/>
      <c r="K5" s="51"/>
      <c r="L5" s="51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E5" s="50"/>
    </row>
    <row r="6" spans="1:32" x14ac:dyDescent="0.25">
      <c r="A6" s="72" t="s">
        <v>27</v>
      </c>
      <c r="B6" s="72"/>
      <c r="C6" s="72"/>
      <c r="D6" s="77">
        <v>45275</v>
      </c>
      <c r="E6" s="77"/>
      <c r="F6" s="77"/>
      <c r="G6" s="77"/>
      <c r="H6" s="53"/>
      <c r="I6" s="53"/>
      <c r="J6" s="53"/>
      <c r="K6" s="53"/>
      <c r="L6" s="53"/>
      <c r="M6" s="54"/>
      <c r="N6" s="54"/>
      <c r="O6" s="54"/>
      <c r="P6" s="54"/>
      <c r="Q6" s="54"/>
      <c r="R6" s="54"/>
      <c r="S6" s="54"/>
      <c r="T6" s="54"/>
      <c r="U6" s="54"/>
      <c r="V6" s="54"/>
      <c r="W6" s="55"/>
      <c r="X6" s="54"/>
      <c r="Y6" s="54"/>
      <c r="Z6" s="54"/>
      <c r="AA6" s="54"/>
      <c r="AB6" s="56"/>
      <c r="AC6" s="56"/>
      <c r="AD6" s="56"/>
      <c r="AE6" s="57"/>
    </row>
    <row r="7" spans="1:32" ht="15.6" customHeight="1" x14ac:dyDescent="0.25">
      <c r="A7" s="12"/>
      <c r="B7" s="70" t="s">
        <v>9</v>
      </c>
      <c r="C7" s="70"/>
      <c r="D7" s="70"/>
      <c r="E7" s="70"/>
      <c r="F7" s="70"/>
      <c r="G7" s="70" t="s">
        <v>10</v>
      </c>
      <c r="H7" s="70"/>
      <c r="I7" s="70"/>
      <c r="J7" s="70"/>
      <c r="K7" s="70"/>
      <c r="L7" s="70" t="s">
        <v>22</v>
      </c>
      <c r="M7" s="70"/>
      <c r="N7" s="70"/>
      <c r="O7" s="70" t="s">
        <v>20</v>
      </c>
      <c r="P7" s="70"/>
      <c r="Q7" s="70"/>
      <c r="R7" s="70"/>
      <c r="S7" s="70"/>
      <c r="T7" s="70"/>
      <c r="U7" s="70"/>
      <c r="V7" s="68" t="s">
        <v>35</v>
      </c>
      <c r="W7" s="68"/>
      <c r="X7" s="68"/>
      <c r="Y7" s="68"/>
      <c r="Z7" s="68"/>
      <c r="AA7" s="68"/>
      <c r="AB7" s="69" t="s">
        <v>15</v>
      </c>
      <c r="AC7" s="69" t="s">
        <v>23</v>
      </c>
      <c r="AD7" s="69" t="s">
        <v>21</v>
      </c>
      <c r="AE7" s="69"/>
    </row>
    <row r="8" spans="1:32" ht="46.95" customHeight="1" x14ac:dyDescent="0.25">
      <c r="A8" s="42" t="s">
        <v>25</v>
      </c>
      <c r="B8" s="41" t="s">
        <v>0</v>
      </c>
      <c r="C8" s="42" t="s">
        <v>5</v>
      </c>
      <c r="D8" s="42" t="s">
        <v>1</v>
      </c>
      <c r="E8" s="42" t="s">
        <v>6</v>
      </c>
      <c r="F8" s="41" t="s">
        <v>16</v>
      </c>
      <c r="G8" s="41" t="s">
        <v>34</v>
      </c>
      <c r="H8" s="41" t="s">
        <v>2</v>
      </c>
      <c r="I8" s="41" t="s">
        <v>14</v>
      </c>
      <c r="J8" s="41" t="s">
        <v>18</v>
      </c>
      <c r="K8" s="41" t="s">
        <v>19</v>
      </c>
      <c r="L8" s="41" t="s">
        <v>3</v>
      </c>
      <c r="M8" s="41" t="s">
        <v>4</v>
      </c>
      <c r="N8" s="41" t="s">
        <v>78</v>
      </c>
      <c r="O8" s="42" t="s">
        <v>8</v>
      </c>
      <c r="P8" s="41" t="s">
        <v>29</v>
      </c>
      <c r="Q8" s="41" t="s">
        <v>7</v>
      </c>
      <c r="R8" s="41" t="s">
        <v>24</v>
      </c>
      <c r="S8" s="41" t="s">
        <v>28</v>
      </c>
      <c r="T8" s="41" t="s">
        <v>11</v>
      </c>
      <c r="U8" s="41" t="s">
        <v>17</v>
      </c>
      <c r="V8" s="41" t="s">
        <v>29</v>
      </c>
      <c r="W8" s="41" t="s">
        <v>7</v>
      </c>
      <c r="X8" s="41" t="s">
        <v>24</v>
      </c>
      <c r="Y8" s="41" t="s">
        <v>28</v>
      </c>
      <c r="Z8" s="41" t="s">
        <v>11</v>
      </c>
      <c r="AA8" s="41" t="s">
        <v>36</v>
      </c>
      <c r="AB8" s="69"/>
      <c r="AC8" s="69"/>
      <c r="AD8" s="41" t="s">
        <v>12</v>
      </c>
      <c r="AE8" s="41" t="s">
        <v>13</v>
      </c>
    </row>
    <row r="9" spans="1:32" ht="78" customHeight="1" x14ac:dyDescent="0.25">
      <c r="A9" s="42">
        <v>85</v>
      </c>
      <c r="B9" s="9" t="s">
        <v>30</v>
      </c>
      <c r="C9" s="9" t="s">
        <v>62</v>
      </c>
      <c r="D9" s="9" t="s">
        <v>63</v>
      </c>
      <c r="E9" s="43" t="s">
        <v>64</v>
      </c>
      <c r="F9" s="11" t="s">
        <v>65</v>
      </c>
      <c r="G9" s="15">
        <v>2022680010103</v>
      </c>
      <c r="H9" s="9" t="s">
        <v>66</v>
      </c>
      <c r="I9" s="16" t="s">
        <v>74</v>
      </c>
      <c r="J9" s="17">
        <v>44927</v>
      </c>
      <c r="K9" s="17">
        <v>45291</v>
      </c>
      <c r="L9" s="44">
        <v>6</v>
      </c>
      <c r="M9" s="58">
        <v>6</v>
      </c>
      <c r="N9" s="38">
        <f t="shared" ref="N9:N19" si="0">IFERROR(IF(M9/L9&gt;100%,100%,M9/L9),"-")</f>
        <v>1</v>
      </c>
      <c r="O9" s="45" t="s">
        <v>92</v>
      </c>
      <c r="P9" s="63">
        <v>827366666.66597915</v>
      </c>
      <c r="Q9" s="63">
        <v>87000000</v>
      </c>
      <c r="R9" s="14"/>
      <c r="S9" s="14"/>
      <c r="T9" s="14"/>
      <c r="U9" s="39">
        <f t="shared" ref="U9:U19" si="1">SUM(P9:T9)</f>
        <v>914366666.66597915</v>
      </c>
      <c r="V9" s="63">
        <v>663607559.66999996</v>
      </c>
      <c r="W9" s="63">
        <v>81761330</v>
      </c>
      <c r="X9" s="63"/>
      <c r="Y9" s="14"/>
      <c r="Z9" s="14"/>
      <c r="AA9" s="39">
        <f>SUM(V9:Z9)</f>
        <v>745368889.66999996</v>
      </c>
      <c r="AB9" s="24">
        <f>IFERROR(AA9/U9,"-")</f>
        <v>0.81517504611996694</v>
      </c>
      <c r="AC9" s="6"/>
      <c r="AD9" s="10" t="s">
        <v>31</v>
      </c>
      <c r="AE9" s="8" t="s">
        <v>82</v>
      </c>
      <c r="AF9" s="1"/>
    </row>
    <row r="10" spans="1:32" ht="59.25" customHeight="1" x14ac:dyDescent="0.25">
      <c r="A10" s="42">
        <v>86</v>
      </c>
      <c r="B10" s="9" t="s">
        <v>30</v>
      </c>
      <c r="C10" s="9" t="s">
        <v>62</v>
      </c>
      <c r="D10" s="9" t="s">
        <v>63</v>
      </c>
      <c r="E10" s="43" t="s">
        <v>67</v>
      </c>
      <c r="F10" s="11" t="s">
        <v>68</v>
      </c>
      <c r="G10" s="15">
        <v>2022680010103</v>
      </c>
      <c r="H10" s="9" t="s">
        <v>66</v>
      </c>
      <c r="I10" s="16" t="s">
        <v>75</v>
      </c>
      <c r="J10" s="17">
        <v>44927</v>
      </c>
      <c r="K10" s="17">
        <v>45291</v>
      </c>
      <c r="L10" s="44">
        <v>3601</v>
      </c>
      <c r="M10" s="58">
        <v>3620</v>
      </c>
      <c r="N10" s="38">
        <f t="shared" si="0"/>
        <v>1</v>
      </c>
      <c r="O10" s="46" t="s">
        <v>93</v>
      </c>
      <c r="P10" s="63">
        <v>41300000</v>
      </c>
      <c r="Q10" s="63"/>
      <c r="R10" s="14"/>
      <c r="S10" s="14"/>
      <c r="T10" s="14"/>
      <c r="U10" s="39">
        <f t="shared" si="1"/>
        <v>41300000</v>
      </c>
      <c r="V10" s="64">
        <v>40400000</v>
      </c>
      <c r="W10" s="63"/>
      <c r="X10" s="63"/>
      <c r="Y10" s="14"/>
      <c r="Z10" s="14"/>
      <c r="AA10" s="39">
        <f t="shared" ref="AA10:AA18" si="2">SUM(V10:Z10)</f>
        <v>40400000</v>
      </c>
      <c r="AB10" s="24">
        <f t="shared" ref="AB10:AB19" si="3">IFERROR(AA10/U10,"-")</f>
        <v>0.97820823244552058</v>
      </c>
      <c r="AC10" s="6"/>
      <c r="AD10" s="10" t="s">
        <v>31</v>
      </c>
      <c r="AE10" s="8" t="s">
        <v>82</v>
      </c>
      <c r="AF10" s="1"/>
    </row>
    <row r="11" spans="1:32" ht="67.5" customHeight="1" x14ac:dyDescent="0.25">
      <c r="A11" s="42">
        <v>87</v>
      </c>
      <c r="B11" s="9" t="s">
        <v>30</v>
      </c>
      <c r="C11" s="9" t="s">
        <v>62</v>
      </c>
      <c r="D11" s="9" t="s">
        <v>63</v>
      </c>
      <c r="E11" s="43" t="s">
        <v>69</v>
      </c>
      <c r="F11" s="11" t="s">
        <v>70</v>
      </c>
      <c r="G11" s="15">
        <v>2022680010103</v>
      </c>
      <c r="H11" s="9" t="s">
        <v>66</v>
      </c>
      <c r="I11" s="16" t="s">
        <v>76</v>
      </c>
      <c r="J11" s="17">
        <v>44927</v>
      </c>
      <c r="K11" s="17">
        <v>45291</v>
      </c>
      <c r="L11" s="44">
        <v>3</v>
      </c>
      <c r="M11" s="58">
        <v>3</v>
      </c>
      <c r="N11" s="38">
        <f t="shared" si="0"/>
        <v>1</v>
      </c>
      <c r="O11" s="45" t="s">
        <v>94</v>
      </c>
      <c r="P11" s="63">
        <v>125833333.33000001</v>
      </c>
      <c r="Q11" s="63"/>
      <c r="R11" s="14"/>
      <c r="S11" s="14"/>
      <c r="T11" s="14"/>
      <c r="U11" s="39">
        <f t="shared" si="1"/>
        <v>125833333.33000001</v>
      </c>
      <c r="V11" s="64">
        <v>124816666</v>
      </c>
      <c r="W11" s="63"/>
      <c r="X11" s="63"/>
      <c r="Y11" s="14"/>
      <c r="Z11" s="14"/>
      <c r="AA11" s="39">
        <f t="shared" si="2"/>
        <v>124816666</v>
      </c>
      <c r="AB11" s="24">
        <f t="shared" si="3"/>
        <v>0.99192052452958723</v>
      </c>
      <c r="AC11" s="6"/>
      <c r="AD11" s="10" t="s">
        <v>31</v>
      </c>
      <c r="AE11" s="8" t="s">
        <v>82</v>
      </c>
      <c r="AF11" s="1"/>
    </row>
    <row r="12" spans="1:32" ht="66.75" customHeight="1" x14ac:dyDescent="0.25">
      <c r="A12" s="3">
        <v>124</v>
      </c>
      <c r="B12" s="4" t="s">
        <v>30</v>
      </c>
      <c r="C12" s="4" t="s">
        <v>32</v>
      </c>
      <c r="D12" s="4" t="s">
        <v>51</v>
      </c>
      <c r="E12" s="43" t="s">
        <v>52</v>
      </c>
      <c r="F12" s="13" t="s">
        <v>53</v>
      </c>
      <c r="G12" s="15">
        <v>2020680010082</v>
      </c>
      <c r="H12" s="4" t="s">
        <v>54</v>
      </c>
      <c r="I12" s="7" t="s">
        <v>71</v>
      </c>
      <c r="J12" s="18">
        <v>44927</v>
      </c>
      <c r="K12" s="17">
        <v>45291</v>
      </c>
      <c r="L12" s="37">
        <v>122</v>
      </c>
      <c r="M12" s="59">
        <v>125</v>
      </c>
      <c r="N12" s="38">
        <f t="shared" si="0"/>
        <v>1</v>
      </c>
      <c r="O12" s="21" t="s">
        <v>84</v>
      </c>
      <c r="P12" s="65">
        <v>1664802723</v>
      </c>
      <c r="Q12" s="14">
        <v>120000000</v>
      </c>
      <c r="R12" s="66"/>
      <c r="S12" s="66"/>
      <c r="T12" s="66"/>
      <c r="U12" s="39">
        <f t="shared" si="1"/>
        <v>1784802723</v>
      </c>
      <c r="V12" s="65">
        <v>1506036112</v>
      </c>
      <c r="W12" s="14">
        <v>118704632</v>
      </c>
      <c r="X12" s="14"/>
      <c r="Y12" s="14"/>
      <c r="Z12" s="14"/>
      <c r="AA12" s="39">
        <f t="shared" si="2"/>
        <v>1624740744</v>
      </c>
      <c r="AB12" s="24">
        <f t="shared" si="3"/>
        <v>0.91031951210217865</v>
      </c>
      <c r="AC12" s="6"/>
      <c r="AD12" s="10" t="s">
        <v>31</v>
      </c>
      <c r="AE12" s="8" t="s">
        <v>82</v>
      </c>
      <c r="AF12" s="1"/>
    </row>
    <row r="13" spans="1:32" ht="78.75" customHeight="1" x14ac:dyDescent="0.25">
      <c r="A13" s="3">
        <v>125</v>
      </c>
      <c r="B13" s="4" t="s">
        <v>30</v>
      </c>
      <c r="C13" s="4" t="s">
        <v>32</v>
      </c>
      <c r="D13" s="4" t="s">
        <v>51</v>
      </c>
      <c r="E13" s="43" t="s">
        <v>55</v>
      </c>
      <c r="F13" s="13" t="s">
        <v>56</v>
      </c>
      <c r="G13" s="15">
        <v>2020680010082</v>
      </c>
      <c r="H13" s="4" t="s">
        <v>54</v>
      </c>
      <c r="I13" s="7" t="s">
        <v>79</v>
      </c>
      <c r="J13" s="18">
        <v>44927</v>
      </c>
      <c r="K13" s="17">
        <v>45291</v>
      </c>
      <c r="L13" s="37">
        <v>104</v>
      </c>
      <c r="M13" s="59">
        <v>133</v>
      </c>
      <c r="N13" s="38">
        <f t="shared" si="0"/>
        <v>1</v>
      </c>
      <c r="O13" s="40" t="s">
        <v>85</v>
      </c>
      <c r="P13" s="65">
        <v>680866051</v>
      </c>
      <c r="Q13" s="14">
        <v>169433949</v>
      </c>
      <c r="R13" s="66"/>
      <c r="S13" s="66"/>
      <c r="T13" s="66"/>
      <c r="U13" s="39">
        <f t="shared" si="1"/>
        <v>850300000</v>
      </c>
      <c r="V13" s="14">
        <v>685416051</v>
      </c>
      <c r="W13" s="14">
        <v>66133949</v>
      </c>
      <c r="X13" s="14"/>
      <c r="Y13" s="14"/>
      <c r="Z13" s="14"/>
      <c r="AA13" s="39">
        <f t="shared" si="2"/>
        <v>751550000</v>
      </c>
      <c r="AB13" s="24">
        <f t="shared" si="3"/>
        <v>0.8838645184052687</v>
      </c>
      <c r="AC13" s="6"/>
      <c r="AD13" s="10" t="s">
        <v>31</v>
      </c>
      <c r="AE13" s="8" t="s">
        <v>82</v>
      </c>
      <c r="AF13" s="1"/>
    </row>
    <row r="14" spans="1:32" ht="73.5" customHeight="1" x14ac:dyDescent="0.25">
      <c r="A14" s="42">
        <v>126</v>
      </c>
      <c r="B14" s="4" t="s">
        <v>30</v>
      </c>
      <c r="C14" s="4" t="s">
        <v>32</v>
      </c>
      <c r="D14" s="4" t="s">
        <v>51</v>
      </c>
      <c r="E14" s="43" t="s">
        <v>57</v>
      </c>
      <c r="F14" s="13" t="s">
        <v>58</v>
      </c>
      <c r="G14" s="15">
        <v>2020680010104</v>
      </c>
      <c r="H14" s="4" t="s">
        <v>59</v>
      </c>
      <c r="I14" s="7" t="s">
        <v>72</v>
      </c>
      <c r="J14" s="18">
        <v>44927</v>
      </c>
      <c r="K14" s="17">
        <v>45291</v>
      </c>
      <c r="L14" s="37">
        <v>50</v>
      </c>
      <c r="M14" s="59">
        <v>80</v>
      </c>
      <c r="N14" s="38">
        <f t="shared" si="0"/>
        <v>1</v>
      </c>
      <c r="O14" s="21" t="s">
        <v>86</v>
      </c>
      <c r="P14" s="65">
        <v>1034937881</v>
      </c>
      <c r="Q14" s="14">
        <v>18559396.469999999</v>
      </c>
      <c r="R14" s="66"/>
      <c r="S14" s="66"/>
      <c r="T14" s="66"/>
      <c r="U14" s="39">
        <f t="shared" si="1"/>
        <v>1053497277.47</v>
      </c>
      <c r="V14" s="14">
        <v>875292984</v>
      </c>
      <c r="W14" s="14">
        <v>8551471</v>
      </c>
      <c r="X14" s="61"/>
      <c r="Y14" s="61"/>
      <c r="Z14" s="61"/>
      <c r="AA14" s="39">
        <f t="shared" si="2"/>
        <v>883844455</v>
      </c>
      <c r="AB14" s="24">
        <f t="shared" si="3"/>
        <v>0.83896225828183868</v>
      </c>
      <c r="AC14" s="6"/>
      <c r="AD14" s="10" t="s">
        <v>31</v>
      </c>
      <c r="AE14" s="8" t="s">
        <v>82</v>
      </c>
      <c r="AF14" s="1"/>
    </row>
    <row r="15" spans="1:32" ht="75" customHeight="1" x14ac:dyDescent="0.25">
      <c r="A15" s="42">
        <v>127</v>
      </c>
      <c r="B15" s="4" t="s">
        <v>30</v>
      </c>
      <c r="C15" s="4" t="s">
        <v>32</v>
      </c>
      <c r="D15" s="4" t="s">
        <v>51</v>
      </c>
      <c r="E15" s="43" t="s">
        <v>60</v>
      </c>
      <c r="F15" s="13" t="s">
        <v>61</v>
      </c>
      <c r="G15" s="15">
        <v>2020680010104</v>
      </c>
      <c r="H15" s="4" t="s">
        <v>59</v>
      </c>
      <c r="I15" s="7" t="s">
        <v>73</v>
      </c>
      <c r="J15" s="18">
        <v>44927</v>
      </c>
      <c r="K15" s="17">
        <v>45291</v>
      </c>
      <c r="L15" s="37">
        <v>5</v>
      </c>
      <c r="M15" s="59">
        <v>7</v>
      </c>
      <c r="N15" s="38">
        <f t="shared" si="0"/>
        <v>1</v>
      </c>
      <c r="O15" s="21" t="s">
        <v>87</v>
      </c>
      <c r="P15" s="65">
        <v>173000000</v>
      </c>
      <c r="Q15" s="14"/>
      <c r="R15" s="66"/>
      <c r="S15" s="66"/>
      <c r="T15" s="66"/>
      <c r="U15" s="39">
        <f t="shared" si="1"/>
        <v>173000000</v>
      </c>
      <c r="V15" s="14">
        <v>207000000</v>
      </c>
      <c r="W15" s="14"/>
      <c r="X15" s="61"/>
      <c r="Y15" s="61"/>
      <c r="Z15" s="61"/>
      <c r="AA15" s="39">
        <f t="shared" si="2"/>
        <v>207000000</v>
      </c>
      <c r="AB15" s="24">
        <f t="shared" si="3"/>
        <v>1.1965317919075145</v>
      </c>
      <c r="AC15" s="6"/>
      <c r="AD15" s="10" t="s">
        <v>31</v>
      </c>
      <c r="AE15" s="8" t="s">
        <v>82</v>
      </c>
      <c r="AF15" s="1"/>
    </row>
    <row r="16" spans="1:32" s="1" customFormat="1" ht="109.5" customHeight="1" x14ac:dyDescent="0.25">
      <c r="A16" s="42">
        <v>128</v>
      </c>
      <c r="B16" s="9" t="s">
        <v>30</v>
      </c>
      <c r="C16" s="9" t="s">
        <v>32</v>
      </c>
      <c r="D16" s="9" t="s">
        <v>47</v>
      </c>
      <c r="E16" s="43" t="s">
        <v>44</v>
      </c>
      <c r="F16" s="11" t="s">
        <v>50</v>
      </c>
      <c r="G16" s="15">
        <v>2020680010066</v>
      </c>
      <c r="H16" s="9" t="s">
        <v>45</v>
      </c>
      <c r="I16" s="16" t="s">
        <v>77</v>
      </c>
      <c r="J16" s="27">
        <v>44986</v>
      </c>
      <c r="K16" s="27">
        <v>45291</v>
      </c>
      <c r="L16" s="37">
        <v>17500</v>
      </c>
      <c r="M16" s="60">
        <v>25034</v>
      </c>
      <c r="N16" s="38">
        <f t="shared" si="0"/>
        <v>1</v>
      </c>
      <c r="O16" s="47" t="s">
        <v>91</v>
      </c>
      <c r="P16" s="14">
        <v>955583700</v>
      </c>
      <c r="Q16" s="25">
        <v>1914819023</v>
      </c>
      <c r="R16" s="14"/>
      <c r="S16" s="14"/>
      <c r="T16" s="25">
        <v>371438162</v>
      </c>
      <c r="U16" s="39">
        <f t="shared" si="1"/>
        <v>3241840885</v>
      </c>
      <c r="V16" s="62">
        <v>686926683</v>
      </c>
      <c r="W16" s="62">
        <v>1777216299</v>
      </c>
      <c r="X16" s="14"/>
      <c r="Y16" s="14"/>
      <c r="Z16" s="14">
        <v>346418799</v>
      </c>
      <c r="AA16" s="39">
        <f t="shared" si="2"/>
        <v>2810561781</v>
      </c>
      <c r="AB16" s="24">
        <f t="shared" si="3"/>
        <v>0.86696475265164041</v>
      </c>
      <c r="AC16" s="6"/>
      <c r="AD16" s="10" t="s">
        <v>31</v>
      </c>
      <c r="AE16" s="8" t="s">
        <v>82</v>
      </c>
    </row>
    <row r="17" spans="1:32" ht="75" customHeight="1" x14ac:dyDescent="0.25">
      <c r="A17" s="42">
        <v>129</v>
      </c>
      <c r="B17" s="4" t="s">
        <v>30</v>
      </c>
      <c r="C17" s="4" t="s">
        <v>32</v>
      </c>
      <c r="D17" s="4" t="s">
        <v>47</v>
      </c>
      <c r="E17" s="43" t="s">
        <v>49</v>
      </c>
      <c r="F17" s="13" t="s">
        <v>48</v>
      </c>
      <c r="G17" s="5">
        <v>2022680010013</v>
      </c>
      <c r="H17" s="4" t="s">
        <v>43</v>
      </c>
      <c r="I17" s="19" t="s">
        <v>90</v>
      </c>
      <c r="J17" s="18">
        <v>44927</v>
      </c>
      <c r="K17" s="17">
        <v>45291</v>
      </c>
      <c r="L17" s="37">
        <v>200</v>
      </c>
      <c r="M17" s="60">
        <v>212</v>
      </c>
      <c r="N17" s="38">
        <f t="shared" si="0"/>
        <v>1</v>
      </c>
      <c r="O17" s="22" t="s">
        <v>88</v>
      </c>
      <c r="P17" s="14">
        <v>25000000</v>
      </c>
      <c r="Q17" s="14"/>
      <c r="R17" s="14"/>
      <c r="S17" s="14"/>
      <c r="T17" s="14"/>
      <c r="U17" s="39">
        <f t="shared" si="1"/>
        <v>25000000</v>
      </c>
      <c r="V17" s="14"/>
      <c r="W17" s="14"/>
      <c r="X17" s="14"/>
      <c r="Y17" s="14"/>
      <c r="Z17" s="14"/>
      <c r="AA17" s="39">
        <f t="shared" si="2"/>
        <v>0</v>
      </c>
      <c r="AB17" s="24">
        <f t="shared" si="3"/>
        <v>0</v>
      </c>
      <c r="AC17" s="6">
        <v>65000000</v>
      </c>
      <c r="AD17" s="10" t="s">
        <v>31</v>
      </c>
      <c r="AE17" s="8" t="s">
        <v>82</v>
      </c>
      <c r="AF17" s="1"/>
    </row>
    <row r="18" spans="1:32" ht="74.25" customHeight="1" x14ac:dyDescent="0.25">
      <c r="A18" s="42">
        <v>130</v>
      </c>
      <c r="B18" s="4" t="s">
        <v>30</v>
      </c>
      <c r="C18" s="4" t="s">
        <v>32</v>
      </c>
      <c r="D18" s="4" t="s">
        <v>47</v>
      </c>
      <c r="E18" s="43" t="s">
        <v>42</v>
      </c>
      <c r="F18" s="13" t="s">
        <v>46</v>
      </c>
      <c r="G18" s="5">
        <v>2022680010013</v>
      </c>
      <c r="H18" s="4" t="s">
        <v>43</v>
      </c>
      <c r="I18" s="13" t="s">
        <v>80</v>
      </c>
      <c r="J18" s="18">
        <v>44927</v>
      </c>
      <c r="K18" s="17">
        <v>45291</v>
      </c>
      <c r="L18" s="37">
        <v>25</v>
      </c>
      <c r="M18" s="60">
        <v>25</v>
      </c>
      <c r="N18" s="38">
        <f t="shared" si="0"/>
        <v>1</v>
      </c>
      <c r="O18" s="48" t="s">
        <v>89</v>
      </c>
      <c r="P18" s="14">
        <v>1784373949</v>
      </c>
      <c r="Q18" s="14">
        <v>137000000</v>
      </c>
      <c r="R18" s="14"/>
      <c r="S18" s="14"/>
      <c r="T18" s="14"/>
      <c r="U18" s="39">
        <f t="shared" si="1"/>
        <v>1921373949</v>
      </c>
      <c r="V18" s="14">
        <v>1664259683</v>
      </c>
      <c r="W18" s="14">
        <v>128890000</v>
      </c>
      <c r="X18" s="14"/>
      <c r="Y18" s="14"/>
      <c r="Z18" s="14"/>
      <c r="AA18" s="39">
        <f t="shared" si="2"/>
        <v>1793149683</v>
      </c>
      <c r="AB18" s="24">
        <f t="shared" si="3"/>
        <v>0.93326428409902418</v>
      </c>
      <c r="AC18" s="6"/>
      <c r="AD18" s="10" t="s">
        <v>31</v>
      </c>
      <c r="AE18" s="8" t="s">
        <v>82</v>
      </c>
      <c r="AF18" s="1"/>
    </row>
    <row r="19" spans="1:32" ht="141" customHeight="1" x14ac:dyDescent="0.25">
      <c r="A19" s="42">
        <v>131</v>
      </c>
      <c r="B19" s="4" t="s">
        <v>30</v>
      </c>
      <c r="C19" s="4" t="s">
        <v>32</v>
      </c>
      <c r="D19" s="4" t="s">
        <v>37</v>
      </c>
      <c r="E19" s="43" t="s">
        <v>38</v>
      </c>
      <c r="F19" s="13" t="s">
        <v>39</v>
      </c>
      <c r="G19" s="15">
        <v>2020680010057</v>
      </c>
      <c r="H19" s="4" t="s">
        <v>40</v>
      </c>
      <c r="I19" s="11" t="s">
        <v>41</v>
      </c>
      <c r="J19" s="18">
        <v>44927</v>
      </c>
      <c r="K19" s="17">
        <v>45291</v>
      </c>
      <c r="L19" s="37">
        <v>30</v>
      </c>
      <c r="M19" s="60">
        <v>30</v>
      </c>
      <c r="N19" s="38">
        <f t="shared" si="0"/>
        <v>1</v>
      </c>
      <c r="O19" s="22" t="s">
        <v>83</v>
      </c>
      <c r="P19" s="14">
        <v>2986935696.4700003</v>
      </c>
      <c r="Q19" s="14">
        <v>18296704.920000002</v>
      </c>
      <c r="R19" s="14"/>
      <c r="S19" s="49">
        <v>1024231600.87</v>
      </c>
      <c r="T19" s="14"/>
      <c r="U19" s="39">
        <f t="shared" si="1"/>
        <v>4029464002.2600002</v>
      </c>
      <c r="V19" s="14">
        <v>2591232320.9499998</v>
      </c>
      <c r="W19" s="14">
        <v>16377702.560000001</v>
      </c>
      <c r="X19" s="14"/>
      <c r="Y19" s="14">
        <v>639494886.13</v>
      </c>
      <c r="Z19" s="67"/>
      <c r="AA19" s="39">
        <f>SUM(V19:Y19)</f>
        <v>3247104909.6399999</v>
      </c>
      <c r="AB19" s="24">
        <f t="shared" si="3"/>
        <v>0.80584040652027178</v>
      </c>
      <c r="AC19" s="26"/>
      <c r="AD19" s="10" t="s">
        <v>31</v>
      </c>
      <c r="AE19" s="8" t="s">
        <v>82</v>
      </c>
      <c r="AF19" s="1"/>
    </row>
    <row r="20" spans="1:32" x14ac:dyDescent="0.25">
      <c r="A20" s="28" cm="1">
        <f t="array" ref="A20">SUM(--(FREQUENCY(A9:A19,A9:A19)&gt;0))</f>
        <v>11</v>
      </c>
      <c r="B20" s="29"/>
      <c r="C20" s="30"/>
      <c r="D20" s="30"/>
      <c r="E20" s="30"/>
      <c r="F20" s="30"/>
      <c r="G20" s="30"/>
      <c r="H20" s="30"/>
      <c r="I20" s="30"/>
      <c r="J20" s="30"/>
      <c r="K20" s="31"/>
      <c r="L20" s="31"/>
      <c r="M20" s="32" t="s">
        <v>81</v>
      </c>
      <c r="N20" s="31">
        <v>1</v>
      </c>
      <c r="O20" s="33"/>
      <c r="P20" s="34">
        <f>SUBTOTAL(9,P9:P19)</f>
        <v>10300000000.465981</v>
      </c>
      <c r="Q20" s="34">
        <f t="shared" ref="Q20:T20" si="4">SUBTOTAL(9,Q9:Q19)</f>
        <v>2465109073.3900003</v>
      </c>
      <c r="R20" s="34">
        <f t="shared" si="4"/>
        <v>0</v>
      </c>
      <c r="S20" s="34">
        <f t="shared" si="4"/>
        <v>1024231600.87</v>
      </c>
      <c r="T20" s="34">
        <f t="shared" si="4"/>
        <v>371438162</v>
      </c>
      <c r="U20" s="35">
        <f>SUBTOTAL(9,U9:U19)</f>
        <v>14160778836.725981</v>
      </c>
      <c r="V20" s="34">
        <f>SUBTOTAL(9,V9:V19)</f>
        <v>9044988059.6199989</v>
      </c>
      <c r="W20" s="34">
        <f t="shared" ref="W20:Z20" si="5">SUBTOTAL(9,W9:W19)</f>
        <v>2197635383.5599999</v>
      </c>
      <c r="X20" s="34">
        <f t="shared" si="5"/>
        <v>0</v>
      </c>
      <c r="Y20" s="34">
        <f>SUBTOTAL(9,Y9:Y19)</f>
        <v>639494886.13</v>
      </c>
      <c r="Z20" s="34">
        <f t="shared" si="5"/>
        <v>346418799</v>
      </c>
      <c r="AA20" s="35">
        <f>SUBTOTAL(9,AA9:AA19)</f>
        <v>12228537128.309999</v>
      </c>
      <c r="AB20" s="20">
        <f>IFERROR(AA20/U20,"-")</f>
        <v>0.86354975734775885</v>
      </c>
      <c r="AC20" s="36">
        <f t="shared" ref="AC20" si="6">SUBTOTAL(9,AC9:AC19)</f>
        <v>65000000</v>
      </c>
      <c r="AD20" s="33"/>
      <c r="AE20" s="33"/>
    </row>
    <row r="22" spans="1:32" x14ac:dyDescent="0.25">
      <c r="S22" s="2"/>
      <c r="T22" s="2"/>
      <c r="X22" s="23"/>
    </row>
  </sheetData>
  <mergeCells count="18">
    <mergeCell ref="AC1:AE1"/>
    <mergeCell ref="AC2:AE2"/>
    <mergeCell ref="AC3:AE3"/>
    <mergeCell ref="AC4:AE4"/>
    <mergeCell ref="A1:A4"/>
    <mergeCell ref="A5:C5"/>
    <mergeCell ref="A6:C6"/>
    <mergeCell ref="B1:AA4"/>
    <mergeCell ref="D6:G6"/>
    <mergeCell ref="D5:G5"/>
    <mergeCell ref="B7:F7"/>
    <mergeCell ref="G7:K7"/>
    <mergeCell ref="L7:N7"/>
    <mergeCell ref="O7:U7"/>
    <mergeCell ref="V7:AA7"/>
    <mergeCell ref="AB7:AB8"/>
    <mergeCell ref="AC7:AC8"/>
    <mergeCell ref="AD7:AE7"/>
  </mergeCells>
  <conditionalFormatting sqref="N9:N19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2021-09-22T20:15:20Z</cp:lastPrinted>
  <dcterms:created xsi:type="dcterms:W3CDTF">2008-07-08T21:30:46Z</dcterms:created>
  <dcterms:modified xsi:type="dcterms:W3CDTF">2024-01-15T22:06:47Z</dcterms:modified>
</cp:coreProperties>
</file>