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02 - Seguimiento PDM\2023\12 - PA Diciembre\"/>
    </mc:Choice>
  </mc:AlternateContent>
  <xr:revisionPtr revIDLastSave="0" documentId="13_ncr:1_{B5D0FF03-C966-4FEE-AA78-64CA23A9FC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 2023 " sheetId="14" r:id="rId1"/>
  </sheets>
  <definedNames>
    <definedName name="_xlnm._FilterDatabase" localSheetId="0" hidden="1">'PA 2023 '!$A$8:$BV$22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" i="14" l="1"/>
  <c r="U11" i="14"/>
  <c r="U10" i="14"/>
  <c r="U9" i="14"/>
  <c r="U23" i="14"/>
  <c r="AB23" i="14"/>
  <c r="AB13" i="14"/>
  <c r="AB9" i="14"/>
  <c r="AA9" i="14"/>
  <c r="AA10" i="14"/>
  <c r="AA11" i="14"/>
  <c r="AA13" i="14"/>
  <c r="AA16" i="14"/>
  <c r="AA17" i="14"/>
  <c r="AA18" i="14"/>
  <c r="AA19" i="14"/>
  <c r="AA20" i="14"/>
  <c r="AA21" i="14"/>
  <c r="AA22" i="14"/>
  <c r="AA23" i="14"/>
  <c r="U16" i="14"/>
  <c r="U17" i="14"/>
  <c r="U18" i="14"/>
  <c r="U19" i="14"/>
  <c r="U20" i="14"/>
  <c r="U21" i="14"/>
  <c r="U22" i="14"/>
  <c r="AB10" i="14"/>
  <c r="AB11" i="14"/>
  <c r="AB16" i="14"/>
  <c r="AB17" i="14"/>
  <c r="AB18" i="14"/>
  <c r="AB19" i="14"/>
  <c r="AB20" i="14"/>
  <c r="AB21" i="14"/>
  <c r="AB22" i="14"/>
  <c r="N18" i="14"/>
  <c r="N17" i="14"/>
  <c r="N16" i="14"/>
  <c r="N13" i="14"/>
  <c r="N11" i="14"/>
  <c r="N10" i="14"/>
  <c r="N22" i="14"/>
  <c r="N21" i="14"/>
  <c r="N20" i="14"/>
  <c r="N19" i="14"/>
  <c r="AC23" i="14"/>
  <c r="Z23" i="14"/>
  <c r="Y23" i="14"/>
  <c r="X23" i="14"/>
  <c r="W23" i="14"/>
  <c r="V23" i="14"/>
  <c r="T23" i="14"/>
  <c r="S23" i="14"/>
  <c r="R23" i="14"/>
  <c r="Q23" i="14"/>
  <c r="A23" i="14" a="1"/>
  <c r="A23" i="14"/>
  <c r="P23" i="14"/>
  <c r="N9" i="14"/>
</calcChain>
</file>

<file path=xl/sharedStrings.xml><?xml version="1.0" encoding="utf-8"?>
<sst xmlns="http://schemas.openxmlformats.org/spreadsheetml/2006/main" count="165" uniqueCount="96">
  <si>
    <t xml:space="preserve"> PLAN DE ACCIÓN - PLAN DE DESARROLLO MUNICIPAL
SECRETARÍA DE PLANEACIÓN</t>
  </si>
  <si>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</si>
  <si>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</si>
  <si>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</si>
  <si>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</si>
  <si>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</si>
  <si>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</si>
  <si>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RECURSOS COMPROMETIDOS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</si>
  <si>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</si>
  <si>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</si>
  <si>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</si>
  <si>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</si>
  <si>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</si>
  <si>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</si>
  <si>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</si>
  <si>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</si>
  <si>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</si>
  <si>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Código BPIN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</si>
  <si>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</si>
  <si>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</si>
  <si>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</si>
  <si>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</si>
  <si>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</si>
  <si>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</si>
  <si>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 FÍSICO</t>
  </si>
  <si>
    <t>Rubro</t>
  </si>
  <si>
    <t>RECURSOS PROPIOS MUNICIPIO</t>
  </si>
  <si>
    <t>SGP</t>
  </si>
  <si>
    <t>SGR</t>
  </si>
  <si>
    <t>RECURSOS PROPIOS INSTITUTOS</t>
  </si>
  <si>
    <t>OTROS</t>
  </si>
  <si>
    <t>TOTAL PROGRAMADO</t>
  </si>
  <si>
    <t>TOTAL COMPROMETIDO</t>
  </si>
  <si>
    <t>Dependencia</t>
  </si>
  <si>
    <t>Responsable</t>
  </si>
  <si>
    <t>BUCARAMANGA CIUDAD VITAL: LA VIDA ES SAGRADA</t>
  </si>
  <si>
    <t>Bucaramanga, Territorio Ordenado</t>
  </si>
  <si>
    <t>Planeando Construimos Ciudad y Territorio</t>
  </si>
  <si>
    <t>Realizar la revisión del Plan de Ordenamiento Territorial - POT.</t>
  </si>
  <si>
    <t>Porcentaje de avance de la revisión del Plan de Ordenamiento Territorial - POT.</t>
  </si>
  <si>
    <t>APOYO A LA REVISIÓN Y/O MODIFICACIÓN EXCEPCIONAL DEL PLAN DE ORDENAMIENTO TERRITORIAL DEL MUNICIPIO DE BUCARAMANGA</t>
  </si>
  <si>
    <t>2.3.2.02.02.008.4002016.83990.201
2.3.2.02.02.008.4002016.83310.201
2.3.2.02.02.008.4002016.83211.201
2.3.2.02.02.008.4002016.82120.201</t>
  </si>
  <si>
    <t>Sec. Planeación</t>
  </si>
  <si>
    <t>Martha Osorio</t>
  </si>
  <si>
    <t>Desarrollar 4 instrumentos derivados del POT para promover un desarrollo ordenado.</t>
  </si>
  <si>
    <t>Número de instrumentos desarrollados para promover un desarrollo ordenado.</t>
  </si>
  <si>
    <t>APOYO EN LA ESTRUCTURACIÓN Y DESARROLLO DEL CONCURSO PÚBLICO DE IDEAS PARA EL DESARROLLO DE UN MODELO DE OCUPACIÓN DEL TERRITORIO DEL BORDE NORTE DEL MUNICIPIO DE BUCARAMANGA.</t>
  </si>
  <si>
    <t>2.3.2.02.02.008.4002016.83221.201</t>
  </si>
  <si>
    <t>Realizar inspección, vigilancia y control al 100% de las obras licenciadas en el municipio.</t>
  </si>
  <si>
    <t>Porcentaje de obras licenciadas en el municipio con inspección, vigilancia y control.</t>
  </si>
  <si>
    <t>FORTALECIMIENTO DE LA PLANIFICACIÓN TERRITORIAL Y DESARROLLO URBANO DEL MUNICIPIO DE BUCARAMANGA</t>
  </si>
  <si>
    <t>Legalizar 25 asentamientos humanos.</t>
  </si>
  <si>
    <t>Número de asentamientos humanos legalizados.</t>
  </si>
  <si>
    <t>APOYO EN LOS PROCESOS DE LEGALIZACIÓN Y REGULARIZACIÓN URBANÍSTICA DE ASENTAMIENTOS HUMANOS EN EL MUNICIPIO DE BUCARAMANGA</t>
  </si>
  <si>
    <t>2.3.2.02.02.008.4002016.82120.201
2.3.2.02.02.008.4002016.83211.201
2.3.2.02.02.008.4002016.83310.201
2.3.2.02.02.008.4002016.83990.201</t>
  </si>
  <si>
    <t>Pendiente por definir</t>
  </si>
  <si>
    <t>2.3.2.02.02.008.4503017.83931.588</t>
  </si>
  <si>
    <t>BUCARAMANGA TERRITORIO LIBRE DE CORRUPCIÓN: INSTITUCIONES SÓLIDAS Y CONFIABLES</t>
  </si>
  <si>
    <t>Acceso A La Información Y Participación</t>
  </si>
  <si>
    <t>Fortalecimiento De Las Instituciones Democráticas Y Ciudadanía Participativa</t>
  </si>
  <si>
    <t>Mantener la estrategia de presupuestos participativos.</t>
  </si>
  <si>
    <t>Número de estrategias de presupuestos participativos mantenidas.</t>
  </si>
  <si>
    <t>2.3.2.02.02.008.4599031.83990.201</t>
  </si>
  <si>
    <t>Realizar 4 actividades de fortalecimiento para el Consejo Territorial de Planeación.</t>
  </si>
  <si>
    <t>Número de actividades de fortalecimiento realizadas para el Consejo Territorial de Planeación.</t>
  </si>
  <si>
    <t>FORTALECIMIENTO DE LAS CAPACIDADES ADMINISTRATIVAS Y LOGÍSTICAS DEL CONSEJO TERRITORIAL DE PLANEACIÓN EN EL MUNICIPIO DE BUCARAMANGA</t>
  </si>
  <si>
    <t>2.3.2.02.02.008.4502001.85999.201</t>
  </si>
  <si>
    <t>Administración Pública Moderna E Innovadora</t>
  </si>
  <si>
    <t>Gobierno Fortalecido Para Ser Y Hacer</t>
  </si>
  <si>
    <t>Mantener 1 observatorio municipal.</t>
  </si>
  <si>
    <t>Número de observatorios municipales mantenidos.</t>
  </si>
  <si>
    <t>FORTALECIMIENTO DEL SISTEMA DE INFORMACIÓN OBSERVATORIO DIGITAL MUNICIPAL DE BUCARAMANGA</t>
  </si>
  <si>
    <t>2.3.2.02.02.008.4599025.83990.201</t>
  </si>
  <si>
    <t>Mantener actualizada la base de datos del SISBEN.</t>
  </si>
  <si>
    <t>Número de bases de datos del SISBEN mantenidas.</t>
  </si>
  <si>
    <t>IDENTIFICACIÓN Y SELECCION DE LA POBLACION POBRE Y VULNERABLE DEL MUNICIPIO DE BUCARAMANGA, SANTANDER</t>
  </si>
  <si>
    <t>2.3.2.02.02.008.4599033.85999.201</t>
  </si>
  <si>
    <t>Mantener actualizada la estratificación socioeconómica urbana y rural del municipio.</t>
  </si>
  <si>
    <t>Número de estratificaciones socioeconómicas urbanas y rurales actualizadas.</t>
  </si>
  <si>
    <t>2.3.2.02.02.008.4599031.83990.231
2.3.2.02.02.008.4599031.85999.201
2.3.2.02.02.008.4599031.83990.263</t>
  </si>
  <si>
    <t>Mantener el 100% de los programas que desarrolla la Administración Central.</t>
  </si>
  <si>
    <t>Porcentaje de programas que desarrolla la Administración Central mantenidos.</t>
  </si>
  <si>
    <t>2.3.2.02.02.008.4002016.83211.201
2.3.2.02.02.008.4002016.83310.201
2.3.2.02.02.008.4002016.83990.201
2.3.2.02.02.008.4002016.83211.201
2.3.2.02.02.008.4599018.83310.201
2.3.2.02.02.008.4599018.85999.201
2.3.2.02.02.008.4599019.82120.201
2.3.2.02.02.008.4599019.83211.201
2.3.2.02.02.008.4599019.83310.201
2.3.2.02.02.008.4599019.83990.201
2.3.2.02.02.008.4599031.82120.201
2.3.2.02.02.008.4599031.83211.201
2.3.2.02.02.008.4599031.83990.201
2.3.2.02.02.008.4599031.85999.201
2.3.2.01.01.005.02.03.01.01.4599025.84392.201</t>
  </si>
  <si>
    <t>Servicio Al Ciudadano</t>
  </si>
  <si>
    <t>Instalaciones De Vanguardia</t>
  </si>
  <si>
    <t>Mantener en funcionamiento el archivo de planos.</t>
  </si>
  <si>
    <t>Número de archivos de planos mantenidos en funcionamiento.</t>
  </si>
  <si>
    <t>COMPROMISO PARA EL PAGO DE PASIVOS EXIGIBLES - VIGENCIAS EXPIRADAS A CARGO DE LA SECRETARIA DE PLANEACIÓN DEL MUNICIPIO DE BUCARAMANGA</t>
  </si>
  <si>
    <t xml:space="preserve">2.3.7.06.02.4599002.83221.601
2.3.7.06.02.4599002.83931.601
</t>
  </si>
  <si>
    <t>2.3.7.06.02.4599002.82120.601</t>
  </si>
  <si>
    <t>2.3.2.02.02.008.4599018.83310.201</t>
  </si>
  <si>
    <r>
      <t xml:space="preserve">Código:  </t>
    </r>
    <r>
      <rPr>
        <sz val="11"/>
        <rFont val="Arial"/>
        <family val="2"/>
      </rPr>
      <t>F-DPM-1210-238,37-030</t>
    </r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</si>
  <si>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</si>
  <si>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</si>
  <si>
    <r>
      <t xml:space="preserve">Página: </t>
    </r>
    <r>
      <rPr>
        <sz val="11"/>
        <rFont val="Arial"/>
        <family val="2"/>
      </rPr>
      <t>1 de 1</t>
    </r>
  </si>
  <si>
    <t>EFICACIA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</si>
</sst>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_-* #,##0_-;\-* #,##0_-;_-* &quot;-&quot;??_-;_-@_-"/>
  </numFmts>
  <fonts count="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1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0" fontId="6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6">
    <xf numFmtId="0" fontId="0" fillId="0" borderId="0" xfId="0"/>
    <xf numFmtId="164" fontId="7" fillId="0" borderId="2" xfId="0" applyNumberFormat="1" applyFont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center" vertical="center"/>
    </xf>
    <xf numFmtId="166" fontId="7" fillId="0" borderId="2" xfId="0" applyNumberFormat="1" applyFont="1" applyBorder="1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8" fillId="2" borderId="2" xfId="108" applyFont="1" applyFill="1" applyBorder="1" applyAlignment="1">
      <alignment horizontal="center" vertical="center"/>
    </xf>
    <xf numFmtId="0" fontId="8" fillId="2" borderId="2" xfId="108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3" borderId="2" xfId="0" applyFont="1" applyFill="1" applyBorder="1" applyAlignment="1">
      <alignment horizontal="justify" vertical="center" wrapText="1"/>
    </xf>
    <xf numFmtId="164" fontId="4" fillId="0" borderId="2" xfId="110" applyNumberFormat="1" applyFont="1" applyBorder="1" applyAlignment="1">
      <alignment horizontal="center" vertical="center" wrapText="1"/>
    </xf>
    <xf numFmtId="166" fontId="7" fillId="0" borderId="2" xfId="111" applyNumberFormat="1" applyFont="1" applyFill="1" applyBorder="1" applyAlignment="1">
      <alignment horizontal="right" vertical="center" wrapText="1"/>
    </xf>
    <xf numFmtId="166" fontId="4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5" fontId="4" fillId="0" borderId="2" xfId="111" applyNumberFormat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right"/>
    </xf>
    <xf numFmtId="5" fontId="4" fillId="0" borderId="2" xfId="111" applyNumberFormat="1" applyFont="1" applyFill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9" fontId="7" fillId="2" borderId="2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justify" vertical="center" wrapText="1"/>
    </xf>
    <xf numFmtId="3" fontId="7" fillId="2" borderId="2" xfId="0" applyNumberFormat="1" applyFont="1" applyFill="1" applyBorder="1" applyAlignment="1">
      <alignment horizontal="center" vertical="center"/>
    </xf>
    <xf numFmtId="166" fontId="4" fillId="0" borderId="4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horizontal="justify" vertical="center" wrapText="1"/>
    </xf>
    <xf numFmtId="166" fontId="4" fillId="0" borderId="2" xfId="111" applyNumberFormat="1" applyFont="1" applyFill="1" applyBorder="1" applyAlignment="1">
      <alignment horizontal="right" vertical="center" wrapText="1"/>
    </xf>
    <xf numFmtId="166" fontId="5" fillId="0" borderId="2" xfId="111" applyNumberFormat="1" applyFont="1" applyFill="1" applyBorder="1" applyAlignment="1">
      <alignment horizontal="right" vertical="center" wrapText="1"/>
    </xf>
    <xf numFmtId="165" fontId="4" fillId="0" borderId="2" xfId="111" applyNumberFormat="1" applyFont="1" applyFill="1" applyBorder="1" applyAlignment="1">
      <alignment vertical="center" wrapText="1"/>
    </xf>
    <xf numFmtId="166" fontId="4" fillId="0" borderId="2" xfId="0" applyNumberFormat="1" applyFont="1" applyBorder="1" applyAlignment="1">
      <alignment horizontal="right"/>
    </xf>
    <xf numFmtId="166" fontId="4" fillId="0" borderId="2" xfId="112" applyNumberFormat="1" applyFont="1" applyFill="1" applyBorder="1" applyAlignment="1">
      <alignment horizontal="center" vertical="center" wrapText="1"/>
    </xf>
    <xf numFmtId="166" fontId="4" fillId="0" borderId="2" xfId="111" applyNumberFormat="1" applyFont="1" applyBorder="1" applyAlignment="1">
      <alignment horizontal="right"/>
    </xf>
    <xf numFmtId="166" fontId="7" fillId="0" borderId="2" xfId="111" applyNumberFormat="1" applyFont="1" applyFill="1" applyBorder="1" applyAlignment="1">
      <alignment horizontal="right" vertical="center"/>
    </xf>
    <xf numFmtId="166" fontId="4" fillId="0" borderId="2" xfId="112" applyNumberFormat="1" applyFont="1" applyFill="1" applyBorder="1" applyAlignment="1">
      <alignment vertical="center" wrapText="1"/>
    </xf>
    <xf numFmtId="164" fontId="8" fillId="2" borderId="2" xfId="0" applyNumberFormat="1" applyFont="1" applyFill="1" applyBorder="1" applyAlignment="1">
      <alignment horizontal="justify" vertical="center"/>
    </xf>
    <xf numFmtId="0" fontId="7" fillId="2" borderId="5" xfId="108" applyFont="1" applyFill="1" applyBorder="1" applyAlignment="1">
      <alignment horizontal="justify"/>
    </xf>
    <xf numFmtId="0" fontId="7" fillId="2" borderId="6" xfId="108" applyFont="1" applyFill="1" applyBorder="1"/>
    <xf numFmtId="9" fontId="8" fillId="2" borderId="6" xfId="108" applyNumberFormat="1" applyFont="1" applyFill="1" applyBorder="1" applyAlignment="1">
      <alignment horizontal="center" vertical="center"/>
    </xf>
    <xf numFmtId="9" fontId="8" fillId="2" borderId="7" xfId="108" applyNumberFormat="1" applyFont="1" applyFill="1" applyBorder="1" applyAlignment="1">
      <alignment horizontal="center" vertical="center"/>
    </xf>
    <xf numFmtId="0" fontId="8" fillId="2" borderId="7" xfId="108" applyFont="1" applyFill="1" applyBorder="1" applyAlignment="1">
      <alignment vertical="center"/>
    </xf>
    <xf numFmtId="0" fontId="7" fillId="2" borderId="2" xfId="108" applyFont="1" applyFill="1" applyBorder="1" applyAlignment="1">
      <alignment vertical="center"/>
    </xf>
    <xf numFmtId="165" fontId="7" fillId="2" borderId="2" xfId="113" applyNumberFormat="1" applyFont="1" applyFill="1" applyBorder="1" applyAlignment="1">
      <alignment vertical="center"/>
    </xf>
    <xf numFmtId="165" fontId="8" fillId="2" borderId="2" xfId="113" applyNumberFormat="1" applyFont="1" applyFill="1" applyBorder="1" applyAlignment="1">
      <alignment vertical="center"/>
    </xf>
    <xf numFmtId="167" fontId="4" fillId="0" borderId="0" xfId="109" applyNumberFormat="1" applyFont="1"/>
    <xf numFmtId="0" fontId="8" fillId="2" borderId="5" xfId="108" applyFont="1" applyFill="1" applyBorder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166" fontId="8" fillId="2" borderId="2" xfId="114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7" fillId="3" borderId="3" xfId="108" applyFont="1" applyFill="1" applyBorder="1" applyAlignment="1">
      <alignment horizontal="left" vertical="top" wrapText="1"/>
    </xf>
    <xf numFmtId="0" fontId="7" fillId="0" borderId="0" xfId="108" applyFont="1"/>
    <xf numFmtId="0" fontId="7" fillId="0" borderId="0" xfId="108" applyFont="1" applyAlignment="1">
      <alignment horizontal="center" vertical="center"/>
    </xf>
    <xf numFmtId="0" fontId="7" fillId="0" borderId="0" xfId="108" applyFont="1" applyAlignment="1">
      <alignment vertical="center"/>
    </xf>
    <xf numFmtId="0" fontId="7" fillId="0" borderId="0" xfId="108" applyFont="1" applyAlignment="1">
      <alignment horizontal="right"/>
    </xf>
    <xf numFmtId="0" fontId="7" fillId="0" borderId="0" xfId="108" applyFont="1" applyAlignment="1">
      <alignment horizontal="center"/>
    </xf>
    <xf numFmtId="0" fontId="7" fillId="0" borderId="0" xfId="108" applyFont="1" applyAlignment="1">
      <alignment wrapText="1"/>
    </xf>
    <xf numFmtId="0" fontId="7" fillId="0" borderId="0" xfId="108" applyFont="1" applyAlignment="1">
      <alignment horizontal="left" wrapText="1"/>
    </xf>
    <xf numFmtId="0" fontId="4" fillId="0" borderId="0" xfId="108" applyFont="1"/>
    <xf numFmtId="165" fontId="7" fillId="0" borderId="0" xfId="108" applyNumberFormat="1" applyFont="1"/>
    <xf numFmtId="9" fontId="8" fillId="2" borderId="4" xfId="107" applyFont="1" applyFill="1" applyBorder="1" applyAlignment="1">
      <alignment horizontal="center" vertical="center" wrapText="1"/>
    </xf>
    <xf numFmtId="166" fontId="8" fillId="2" borderId="2" xfId="110" applyNumberFormat="1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center" vertical="center" wrapText="1"/>
    </xf>
    <xf numFmtId="9" fontId="7" fillId="0" borderId="2" xfId="107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166" fontId="8" fillId="2" borderId="1" xfId="110" applyNumberFormat="1" applyFont="1" applyFill="1" applyBorder="1" applyAlignment="1">
      <alignment horizontal="right" vertical="center" wrapText="1"/>
    </xf>
    <xf numFmtId="5" fontId="4" fillId="0" borderId="1" xfId="11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9" fontId="4" fillId="0" borderId="0" xfId="107" applyFont="1"/>
    <xf numFmtId="9" fontId="8" fillId="2" borderId="9" xfId="108" applyNumberFormat="1" applyFont="1" applyFill="1" applyBorder="1" applyAlignment="1">
      <alignment horizontal="center" vertical="center"/>
    </xf>
    <xf numFmtId="9" fontId="7" fillId="0" borderId="2" xfId="107" applyFont="1" applyFill="1" applyBorder="1" applyAlignment="1">
      <alignment horizontal="center" vertical="center"/>
    </xf>
    <xf numFmtId="1" fontId="7" fillId="0" borderId="2" xfId="0" applyNumberFormat="1" applyFont="1" applyBorder="1" applyAlignment="1">
      <alignment horizontal="right" vertical="center"/>
    </xf>
    <xf numFmtId="1" fontId="7" fillId="0" borderId="2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wrapText="1"/>
    </xf>
    <xf numFmtId="166" fontId="7" fillId="0" borderId="2" xfId="0" applyNumberFormat="1" applyFont="1" applyBorder="1" applyAlignment="1">
      <alignment horizontal="right" vertical="center" wrapText="1"/>
    </xf>
    <xf numFmtId="9" fontId="8" fillId="0" borderId="4" xfId="107" applyFont="1" applyFill="1" applyBorder="1" applyAlignment="1">
      <alignment horizontal="center" vertical="center" wrapText="1"/>
    </xf>
    <xf numFmtId="165" fontId="4" fillId="0" borderId="0" xfId="0" applyNumberFormat="1" applyFont="1"/>
    <xf numFmtId="0" fontId="4" fillId="0" borderId="2" xfId="0" applyFont="1" applyBorder="1"/>
    <xf numFmtId="0" fontId="7" fillId="3" borderId="0" xfId="108" applyFont="1" applyFill="1" applyAlignment="1">
      <alignment vertical="top"/>
    </xf>
    <xf numFmtId="0" fontId="7" fillId="3" borderId="0" xfId="108" applyFont="1" applyFill="1" applyAlignment="1">
      <alignment horizontal="center" vertical="top"/>
    </xf>
    <xf numFmtId="0" fontId="7" fillId="3" borderId="0" xfId="108" applyFont="1" applyFill="1" applyAlignment="1">
      <alignment vertical="top" wrapText="1"/>
    </xf>
    <xf numFmtId="0" fontId="7" fillId="3" borderId="14" xfId="108" applyFont="1" applyFill="1" applyBorder="1" applyAlignment="1">
      <alignment vertical="top"/>
    </xf>
    <xf numFmtId="0" fontId="7" fillId="3" borderId="14" xfId="108" applyFont="1" applyFill="1" applyBorder="1" applyAlignment="1">
      <alignment horizontal="center" vertical="top"/>
    </xf>
    <xf numFmtId="0" fontId="7" fillId="3" borderId="14" xfId="108" applyFont="1" applyFill="1" applyBorder="1" applyAlignment="1">
      <alignment horizontal="center" vertical="center"/>
    </xf>
    <xf numFmtId="0" fontId="7" fillId="3" borderId="14" xfId="108" applyFont="1" applyFill="1" applyBorder="1" applyAlignment="1">
      <alignment horizontal="center" vertical="center" wrapText="1"/>
    </xf>
    <xf numFmtId="0" fontId="7" fillId="3" borderId="9" xfId="108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6" fontId="8" fillId="2" borderId="1" xfId="110" applyNumberFormat="1" applyFont="1" applyFill="1" applyBorder="1" applyAlignment="1">
      <alignment horizontal="right" vertical="center" wrapText="1"/>
    </xf>
    <xf numFmtId="166" fontId="8" fillId="2" borderId="4" xfId="110" applyNumberFormat="1" applyFont="1" applyFill="1" applyBorder="1" applyAlignment="1">
      <alignment horizontal="right" vertical="center" wrapText="1"/>
    </xf>
    <xf numFmtId="9" fontId="8" fillId="0" borderId="1" xfId="107" applyFont="1" applyFill="1" applyBorder="1" applyAlignment="1">
      <alignment horizontal="center" vertical="center" wrapText="1"/>
    </xf>
    <xf numFmtId="9" fontId="8" fillId="0" borderId="4" xfId="107" applyFont="1" applyFill="1" applyBorder="1" applyAlignment="1">
      <alignment horizontal="center" vertical="center" wrapText="1"/>
    </xf>
    <xf numFmtId="5" fontId="4" fillId="0" borderId="1" xfId="111" applyNumberFormat="1" applyFont="1" applyFill="1" applyBorder="1" applyAlignment="1">
      <alignment horizontal="center" vertical="center" wrapText="1"/>
    </xf>
    <xf numFmtId="5" fontId="4" fillId="0" borderId="4" xfId="11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166" fontId="8" fillId="2" borderId="2" xfId="110" applyNumberFormat="1" applyFont="1" applyFill="1" applyBorder="1" applyAlignment="1">
      <alignment horizontal="right" vertical="center" wrapText="1"/>
    </xf>
    <xf numFmtId="166" fontId="8" fillId="2" borderId="11" xfId="110" applyNumberFormat="1" applyFont="1" applyFill="1" applyBorder="1" applyAlignment="1">
      <alignment horizontal="right" vertical="center" wrapText="1"/>
    </xf>
    <xf numFmtId="9" fontId="8" fillId="0" borderId="11" xfId="107" applyFont="1" applyFill="1" applyBorder="1" applyAlignment="1">
      <alignment horizontal="center" vertical="center" wrapText="1"/>
    </xf>
    <xf numFmtId="5" fontId="4" fillId="0" borderId="11" xfId="111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9" fontId="7" fillId="0" borderId="4" xfId="0" applyNumberFormat="1" applyFont="1" applyBorder="1" applyAlignment="1">
      <alignment horizontal="center" vertical="center"/>
    </xf>
    <xf numFmtId="9" fontId="7" fillId="2" borderId="1" xfId="0" applyNumberFormat="1" applyFont="1" applyFill="1" applyBorder="1" applyAlignment="1">
      <alignment horizontal="center" vertical="center"/>
    </xf>
    <xf numFmtId="9" fontId="7" fillId="2" borderId="4" xfId="0" applyNumberFormat="1" applyFont="1" applyFill="1" applyBorder="1" applyAlignment="1">
      <alignment horizontal="center" vertical="center"/>
    </xf>
    <xf numFmtId="9" fontId="7" fillId="0" borderId="1" xfId="107" applyFont="1" applyFill="1" applyBorder="1" applyAlignment="1">
      <alignment horizontal="center" vertical="center"/>
    </xf>
    <xf numFmtId="9" fontId="7" fillId="0" borderId="4" xfId="107" applyFont="1" applyFill="1" applyBorder="1" applyAlignment="1">
      <alignment horizontal="center" vertical="center"/>
    </xf>
    <xf numFmtId="0" fontId="8" fillId="2" borderId="1" xfId="108" applyFont="1" applyFill="1" applyBorder="1" applyAlignment="1">
      <alignment horizontal="center" vertical="center" wrapText="1"/>
    </xf>
    <xf numFmtId="0" fontId="8" fillId="2" borderId="4" xfId="108" applyFont="1" applyFill="1" applyBorder="1" applyAlignment="1">
      <alignment horizontal="center" vertical="center" wrapText="1"/>
    </xf>
    <xf numFmtId="0" fontId="8" fillId="2" borderId="5" xfId="108" applyFont="1" applyFill="1" applyBorder="1" applyAlignment="1">
      <alignment horizontal="center" vertical="center" wrapText="1"/>
    </xf>
    <xf numFmtId="0" fontId="8" fillId="2" borderId="7" xfId="108" applyFont="1" applyFill="1" applyBorder="1" applyAlignment="1">
      <alignment horizontal="center" vertical="center" wrapText="1"/>
    </xf>
    <xf numFmtId="2" fontId="7" fillId="0" borderId="12" xfId="108" applyNumberFormat="1" applyFont="1" applyBorder="1" applyAlignment="1">
      <alignment horizontal="center" vertical="center" wrapText="1"/>
    </xf>
    <xf numFmtId="2" fontId="7" fillId="0" borderId="13" xfId="108" applyNumberFormat="1" applyFont="1" applyBorder="1" applyAlignment="1">
      <alignment horizontal="center" vertical="center" wrapText="1"/>
    </xf>
    <xf numFmtId="2" fontId="8" fillId="0" borderId="7" xfId="108" applyNumberFormat="1" applyFont="1" applyBorder="1" applyAlignment="1">
      <alignment horizontal="center" vertical="center" wrapText="1"/>
    </xf>
    <xf numFmtId="2" fontId="8" fillId="0" borderId="2" xfId="108" applyNumberFormat="1" applyFont="1" applyBorder="1" applyAlignment="1">
      <alignment horizontal="center" vertical="center" wrapText="1"/>
    </xf>
    <xf numFmtId="2" fontId="8" fillId="0" borderId="5" xfId="108" applyNumberFormat="1" applyFont="1" applyBorder="1" applyAlignment="1">
      <alignment horizontal="center" vertical="center" wrapText="1"/>
    </xf>
    <xf numFmtId="2" fontId="8" fillId="0" borderId="8" xfId="108" applyNumberFormat="1" applyFont="1" applyBorder="1" applyAlignment="1">
      <alignment horizontal="center" vertical="center" wrapText="1"/>
    </xf>
    <xf numFmtId="2" fontId="8" fillId="0" borderId="1" xfId="108" applyNumberFormat="1" applyFont="1" applyBorder="1" applyAlignment="1">
      <alignment horizontal="center" vertical="center" wrapText="1"/>
    </xf>
    <xf numFmtId="2" fontId="8" fillId="0" borderId="12" xfId="108" applyNumberFormat="1" applyFont="1" applyBorder="1" applyAlignment="1">
      <alignment horizontal="center" vertical="center" wrapText="1"/>
    </xf>
    <xf numFmtId="0" fontId="8" fillId="2" borderId="5" xfId="108" applyFont="1" applyFill="1" applyBorder="1" applyAlignment="1">
      <alignment horizontal="center" vertical="center"/>
    </xf>
    <xf numFmtId="0" fontId="8" fillId="2" borderId="6" xfId="108" applyFont="1" applyFill="1" applyBorder="1" applyAlignment="1">
      <alignment horizontal="center" vertical="center"/>
    </xf>
    <xf numFmtId="0" fontId="8" fillId="2" borderId="7" xfId="108" applyFont="1" applyFill="1" applyBorder="1" applyAlignment="1">
      <alignment horizontal="center" vertical="center"/>
    </xf>
    <xf numFmtId="0" fontId="8" fillId="2" borderId="2" xfId="108" applyFont="1" applyFill="1" applyBorder="1" applyAlignment="1" applyProtection="1">
      <alignment horizontal="center" vertical="center"/>
      <protection locked="0"/>
    </xf>
    <xf numFmtId="0" fontId="5" fillId="0" borderId="2" xfId="108" applyFont="1" applyBorder="1" applyAlignment="1">
      <alignment horizontal="left" vertical="center"/>
    </xf>
    <xf numFmtId="14" fontId="4" fillId="0" borderId="2" xfId="0" applyNumberFormat="1" applyFont="1" applyBorder="1" applyAlignment="1">
      <alignment horizontal="center" vertical="top"/>
    </xf>
    <xf numFmtId="0" fontId="5" fillId="0" borderId="5" xfId="108" applyFont="1" applyBorder="1" applyAlignment="1">
      <alignment horizontal="left" vertical="center"/>
    </xf>
    <xf numFmtId="0" fontId="5" fillId="0" borderId="6" xfId="108" applyFont="1" applyBorder="1" applyAlignment="1">
      <alignment horizontal="left" vertical="center"/>
    </xf>
    <xf numFmtId="0" fontId="5" fillId="0" borderId="7" xfId="108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center" vertical="top"/>
    </xf>
    <xf numFmtId="3" fontId="7" fillId="0" borderId="1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3" fontId="7" fillId="2" borderId="11" xfId="0" applyNumberFormat="1" applyFont="1" applyFill="1" applyBorder="1" applyAlignment="1">
      <alignment horizontal="center" vertical="center"/>
    </xf>
    <xf numFmtId="3" fontId="7" fillId="2" borderId="4" xfId="0" applyNumberFormat="1" applyFont="1" applyFill="1" applyBorder="1" applyAlignment="1">
      <alignment horizontal="center" vertical="center"/>
    </xf>
    <xf numFmtId="9" fontId="7" fillId="0" borderId="11" xfId="107" applyFont="1" applyFill="1" applyBorder="1" applyAlignment="1">
      <alignment horizontal="center" vertical="center"/>
    </xf>
    <xf numFmtId="2" fontId="8" fillId="0" borderId="5" xfId="110" applyNumberFormat="1" applyFont="1" applyBorder="1" applyAlignment="1">
      <alignment horizontal="left" vertical="center" wrapText="1"/>
    </xf>
    <xf numFmtId="2" fontId="8" fillId="0" borderId="6" xfId="110" applyNumberFormat="1" applyFont="1" applyBorder="1" applyAlignment="1">
      <alignment horizontal="left" vertical="center" wrapText="1"/>
    </xf>
    <xf numFmtId="2" fontId="8" fillId="0" borderId="7" xfId="110" applyNumberFormat="1" applyFont="1" applyBorder="1" applyAlignment="1">
      <alignment horizontal="left" vertical="center" wrapText="1"/>
    </xf>
  </cellXfs>
  <cellStyles count="116">
    <cellStyle name="Hipervínculo" xfId="67" builtinId="8" hidden="1"/>
    <cellStyle name="Hipervínculo" xfId="71" builtinId="8" hidden="1"/>
    <cellStyle name="Hipervínculo" xfId="75" builtinId="8" hidden="1"/>
    <cellStyle name="Hipervínculo" xfId="79" builtinId="8" hidden="1"/>
    <cellStyle name="Hipervínculo" xfId="83" builtinId="8" hidden="1"/>
    <cellStyle name="Hipervínculo" xfId="87" builtinId="8" hidden="1"/>
    <cellStyle name="Hipervínculo" xfId="91" builtinId="8" hidden="1"/>
    <cellStyle name="Hipervínculo" xfId="95" builtinId="8" hidden="1"/>
    <cellStyle name="Hipervínculo" xfId="99" builtinId="8" hidden="1"/>
    <cellStyle name="Hipervínculo" xfId="103" builtinId="8" hidden="1"/>
    <cellStyle name="Hipervínculo" xfId="105" builtinId="8" hidden="1"/>
    <cellStyle name="Hipervínculo" xfId="101" builtinId="8" hidden="1"/>
    <cellStyle name="Hipervínculo" xfId="97" builtinId="8" hidden="1"/>
    <cellStyle name="Hipervínculo" xfId="93" builtinId="8" hidden="1"/>
    <cellStyle name="Hipervínculo" xfId="89" builtinId="8" hidden="1"/>
    <cellStyle name="Hipervínculo" xfId="85" builtinId="8" hidden="1"/>
    <cellStyle name="Hipervínculo" xfId="81" builtinId="8" hidden="1"/>
    <cellStyle name="Hipervínculo" xfId="77" builtinId="8" hidden="1"/>
    <cellStyle name="Hipervínculo" xfId="73" builtinId="8" hidden="1"/>
    <cellStyle name="Hipervínculo" xfId="69" builtinId="8" hidden="1"/>
    <cellStyle name="Hipervínculo" xfId="65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3" builtinId="8" hidden="1"/>
    <cellStyle name="Hipervínculo" xfId="61" builtinId="8" hidden="1"/>
    <cellStyle name="Hipervínculo" xfId="53" builtinId="8" hidden="1"/>
    <cellStyle name="Hipervínculo" xfId="45" builtinId="8" hidden="1"/>
    <cellStyle name="Hipervínculo" xfId="37" builtinId="8" hidden="1"/>
    <cellStyle name="Hipervínculo" xfId="29" builtinId="8" hidden="1"/>
    <cellStyle name="Hipervínculo" xfId="21" builtinId="8" hidden="1"/>
    <cellStyle name="Hipervínculo" xfId="9" builtinId="8" hidden="1"/>
    <cellStyle name="Hipervínculo" xfId="11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13" builtinId="8" hidden="1"/>
    <cellStyle name="Hipervínculo" xfId="5" builtinId="8" hidden="1"/>
    <cellStyle name="Hipervínculo" xfId="7" builtinId="8" hidden="1"/>
    <cellStyle name="Hipervínculo" xfId="3" builtinId="8" hidden="1"/>
    <cellStyle name="Hipervínculo" xfId="1" builtinId="8" hidden="1"/>
    <cellStyle name="Hipervínculo visitado" xfId="58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0" builtinId="9" hidden="1"/>
    <cellStyle name="Hipervínculo visitado" xfId="92" builtinId="9" hidden="1"/>
    <cellStyle name="Hipervínculo visitado" xfId="84" builtinId="9" hidden="1"/>
    <cellStyle name="Hipervínculo visitado" xfId="76" builtinId="9" hidden="1"/>
    <cellStyle name="Hipervínculo visitado" xfId="68" builtinId="9" hidden="1"/>
    <cellStyle name="Hipervínculo visitado" xfId="60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4" builtinId="9" hidden="1"/>
    <cellStyle name="Hipervínculo visitado" xfId="56" builtinId="9" hidden="1"/>
    <cellStyle name="Hipervínculo visitado" xfId="52" builtinId="9" hidden="1"/>
    <cellStyle name="Hipervínculo visitado" xfId="36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2" builtinId="9" hidden="1"/>
    <cellStyle name="Hipervínculo visitado" xfId="24" builtinId="9" hidden="1"/>
    <cellStyle name="Hipervínculo visitado" xfId="20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4" builtinId="9" hidden="1"/>
    <cellStyle name="Hipervínculo visitado" xfId="2" builtinId="9" hidden="1"/>
    <cellStyle name="Millares" xfId="109" builtinId="3"/>
    <cellStyle name="Moneda" xfId="114" builtinId="4"/>
    <cellStyle name="Moneda 2" xfId="111" xr:uid="{00000000-0005-0000-0000-00006C000000}"/>
    <cellStyle name="Moneda 3" xfId="113" xr:uid="{00000000-0005-0000-0000-00006D000000}"/>
    <cellStyle name="Normal" xfId="0" builtinId="0"/>
    <cellStyle name="Normal 2" xfId="108" xr:uid="{00000000-0005-0000-0000-00006F000000}"/>
    <cellStyle name="Normal 2 2" xfId="110" xr:uid="{00000000-0005-0000-0000-000070000000}"/>
    <cellStyle name="Porcentaje" xfId="107" builtinId="5"/>
    <cellStyle name="Porcentaje 2" xfId="112" xr:uid="{00000000-0005-0000-0000-000072000000}"/>
    <cellStyle name="Porcentaje 3" xfId="115" xr:uid="{F00668E9-6EC7-4EAD-A039-015340BF7A14}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312550</xdr:colOff>
      <xdr:row>0</xdr:row>
      <xdr:rowOff>38100</xdr:rowOff>
    </xdr:from>
    <xdr:to>
      <xdr:col>1</xdr:col>
      <xdr:colOff>380835</xdr:colOff>
      <xdr:row>3</xdr:row>
      <xdr:rowOff>147038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550" y="38100"/>
          <a:ext cx="620735" cy="607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26"/>
  <sheetViews>
    <sheetView showGridLines="0" tabSelected="1" topLeftCell="U1" zoomScale="60" zoomScaleNormal="60" workbookViewId="0">
      <selection activeCell="M24" sqref="M24"/>
    </sheetView>
  </sheetViews>
  <sheetFormatPr baseColWidth="10" defaultColWidth="11.09765625" defaultRowHeight="13.8" x14ac:dyDescent="0.25"/>
  <cols>
    <col min="1" max="1" width="7.09765625" style="7" customWidth="1"/>
    <col min="2" max="2" width="22.296875" style="7" customWidth="1"/>
    <col min="3" max="4" width="21.09765625" style="7" customWidth="1"/>
    <col min="5" max="5" width="43.5" style="7" customWidth="1"/>
    <col min="6" max="6" width="39.8984375" style="7" customWidth="1"/>
    <col min="7" max="7" width="17.59765625" style="50" customWidth="1"/>
    <col min="8" max="8" width="52" style="7" customWidth="1"/>
    <col min="9" max="9" width="26.3984375" style="7" customWidth="1"/>
    <col min="10" max="10" width="11.3984375" style="51" customWidth="1"/>
    <col min="11" max="11" width="15" style="51" customWidth="1"/>
    <col min="12" max="12" width="14.8984375" style="7" customWidth="1"/>
    <col min="13" max="13" width="12.69921875" style="7" customWidth="1"/>
    <col min="14" max="14" width="14.8984375" style="7" customWidth="1"/>
    <col min="15" max="15" width="43.59765625" style="7" customWidth="1"/>
    <col min="16" max="16" width="25.796875" style="7" customWidth="1"/>
    <col min="17" max="21" width="21.59765625" style="7" customWidth="1"/>
    <col min="22" max="22" width="25.09765625" style="7" customWidth="1"/>
    <col min="23" max="27" width="21.59765625" style="7" customWidth="1"/>
    <col min="28" max="28" width="17.19921875" style="7" customWidth="1"/>
    <col min="29" max="29" width="19.59765625" style="7" customWidth="1"/>
    <col min="30" max="30" width="19.5" style="7" customWidth="1"/>
    <col min="31" max="31" width="22" style="7" customWidth="1"/>
    <col min="32" max="32" width="11.09765625" style="7" customWidth="1"/>
    <col min="33" max="16384" width="11.09765625" style="7"/>
  </cols>
  <sheetData>
    <row r="1" spans="1:74" x14ac:dyDescent="0.25">
      <c r="A1" s="118"/>
      <c r="B1" s="120" t="s">
        <v>0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2"/>
      <c r="AC1" s="143" t="s">
        <v>91</v>
      </c>
      <c r="AD1" s="144"/>
      <c r="AE1" s="145"/>
    </row>
    <row r="2" spans="1:74" x14ac:dyDescent="0.25">
      <c r="A2" s="119"/>
      <c r="B2" s="120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2"/>
      <c r="AC2" s="143" t="s">
        <v>92</v>
      </c>
      <c r="AD2" s="144"/>
      <c r="AE2" s="145"/>
    </row>
    <row r="3" spans="1:74" x14ac:dyDescent="0.25">
      <c r="A3" s="119"/>
      <c r="B3" s="120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2"/>
      <c r="AC3" s="143" t="s">
        <v>93</v>
      </c>
      <c r="AD3" s="144"/>
      <c r="AE3" s="145"/>
    </row>
    <row r="4" spans="1:74" x14ac:dyDescent="0.25">
      <c r="A4" s="119"/>
      <c r="B4" s="123"/>
      <c r="C4" s="124"/>
      <c r="D4" s="121"/>
      <c r="E4" s="121"/>
      <c r="F4" s="121"/>
      <c r="G4" s="121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5"/>
      <c r="AC4" s="143" t="s">
        <v>94</v>
      </c>
      <c r="AD4" s="144"/>
      <c r="AE4" s="145"/>
    </row>
    <row r="5" spans="1:74" s="53" customFormat="1" x14ac:dyDescent="0.25">
      <c r="A5" s="130" t="s">
        <v>1</v>
      </c>
      <c r="B5" s="130"/>
      <c r="C5" s="130"/>
      <c r="D5" s="131">
        <v>45280</v>
      </c>
      <c r="E5" s="131"/>
      <c r="F5" s="131"/>
      <c r="G5" s="131"/>
      <c r="H5" s="82"/>
      <c r="I5" s="82"/>
      <c r="J5" s="82"/>
      <c r="K5" s="82"/>
      <c r="L5" s="83"/>
      <c r="M5" s="83"/>
      <c r="N5" s="83"/>
      <c r="O5" s="83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3"/>
      <c r="AC5" s="82"/>
      <c r="AD5" s="84"/>
      <c r="AE5" s="52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</row>
    <row r="6" spans="1:74" s="54" customFormat="1" x14ac:dyDescent="0.25">
      <c r="A6" s="132" t="s">
        <v>2</v>
      </c>
      <c r="B6" s="133"/>
      <c r="C6" s="134"/>
      <c r="D6" s="135">
        <v>45275</v>
      </c>
      <c r="E6" s="135"/>
      <c r="F6" s="135"/>
      <c r="G6" s="135"/>
      <c r="H6" s="85"/>
      <c r="I6" s="85"/>
      <c r="J6" s="85"/>
      <c r="K6" s="85"/>
      <c r="L6" s="86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8"/>
      <c r="AE6" s="89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</row>
    <row r="7" spans="1:74" s="55" customFormat="1" x14ac:dyDescent="0.25">
      <c r="A7" s="126" t="s">
        <v>3</v>
      </c>
      <c r="B7" s="127"/>
      <c r="C7" s="127"/>
      <c r="D7" s="127"/>
      <c r="E7" s="127"/>
      <c r="F7" s="128"/>
      <c r="G7" s="126" t="s">
        <v>4</v>
      </c>
      <c r="H7" s="127"/>
      <c r="I7" s="127"/>
      <c r="J7" s="127"/>
      <c r="K7" s="128"/>
      <c r="L7" s="126" t="s">
        <v>5</v>
      </c>
      <c r="M7" s="127"/>
      <c r="N7" s="127"/>
      <c r="O7" s="126" t="s">
        <v>6</v>
      </c>
      <c r="P7" s="127"/>
      <c r="Q7" s="127"/>
      <c r="R7" s="127"/>
      <c r="S7" s="127"/>
      <c r="T7" s="127"/>
      <c r="U7" s="128"/>
      <c r="V7" s="129" t="s">
        <v>7</v>
      </c>
      <c r="W7" s="129"/>
      <c r="X7" s="129"/>
      <c r="Y7" s="129"/>
      <c r="Z7" s="129"/>
      <c r="AA7" s="129"/>
      <c r="AB7" s="114" t="s">
        <v>8</v>
      </c>
      <c r="AC7" s="114" t="s">
        <v>9</v>
      </c>
      <c r="AD7" s="116" t="s">
        <v>10</v>
      </c>
      <c r="AE7" s="117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</row>
    <row r="8" spans="1:74" s="53" customFormat="1" ht="29.4" customHeight="1" x14ac:dyDescent="0.25">
      <c r="A8" s="9" t="s">
        <v>11</v>
      </c>
      <c r="B8" s="10" t="s">
        <v>12</v>
      </c>
      <c r="C8" s="9" t="s">
        <v>13</v>
      </c>
      <c r="D8" s="9" t="s">
        <v>14</v>
      </c>
      <c r="E8" s="9" t="s">
        <v>15</v>
      </c>
      <c r="F8" s="10" t="s">
        <v>16</v>
      </c>
      <c r="G8" s="10" t="s">
        <v>17</v>
      </c>
      <c r="H8" s="10" t="s">
        <v>18</v>
      </c>
      <c r="I8" s="10" t="s">
        <v>19</v>
      </c>
      <c r="J8" s="10" t="s">
        <v>20</v>
      </c>
      <c r="K8" s="10" t="s">
        <v>21</v>
      </c>
      <c r="L8" s="10" t="s">
        <v>22</v>
      </c>
      <c r="M8" s="10" t="s">
        <v>23</v>
      </c>
      <c r="N8" s="10" t="s">
        <v>24</v>
      </c>
      <c r="O8" s="10" t="s">
        <v>25</v>
      </c>
      <c r="P8" s="10" t="s">
        <v>26</v>
      </c>
      <c r="Q8" s="10" t="s">
        <v>27</v>
      </c>
      <c r="R8" s="10" t="s">
        <v>28</v>
      </c>
      <c r="S8" s="10" t="s">
        <v>29</v>
      </c>
      <c r="T8" s="10" t="s">
        <v>30</v>
      </c>
      <c r="U8" s="10" t="s">
        <v>31</v>
      </c>
      <c r="V8" s="64" t="s">
        <v>26</v>
      </c>
      <c r="W8" s="64" t="s">
        <v>27</v>
      </c>
      <c r="X8" s="64" t="s">
        <v>28</v>
      </c>
      <c r="Y8" s="64" t="s">
        <v>29</v>
      </c>
      <c r="Z8" s="64" t="s">
        <v>30</v>
      </c>
      <c r="AA8" s="64" t="s">
        <v>32</v>
      </c>
      <c r="AB8" s="115"/>
      <c r="AC8" s="115"/>
      <c r="AD8" s="10" t="s">
        <v>33</v>
      </c>
      <c r="AE8" s="10" t="s">
        <v>34</v>
      </c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</row>
    <row r="9" spans="1:74" ht="64.5" customHeight="1" x14ac:dyDescent="0.25">
      <c r="A9" s="4">
        <v>257</v>
      </c>
      <c r="B9" s="11" t="s">
        <v>35</v>
      </c>
      <c r="C9" s="11" t="s">
        <v>36</v>
      </c>
      <c r="D9" s="11" t="s">
        <v>37</v>
      </c>
      <c r="E9" s="23" t="s">
        <v>38</v>
      </c>
      <c r="F9" s="12" t="s">
        <v>39</v>
      </c>
      <c r="G9" s="75">
        <v>2021680010006</v>
      </c>
      <c r="H9" s="1" t="s">
        <v>40</v>
      </c>
      <c r="I9" s="13"/>
      <c r="J9" s="14">
        <v>44927</v>
      </c>
      <c r="K9" s="14">
        <v>45291</v>
      </c>
      <c r="L9" s="47">
        <v>0</v>
      </c>
      <c r="M9" s="22">
        <v>0.08</v>
      </c>
      <c r="N9" s="74" t="str">
        <f t="shared" ref="N9" si="0">IFERROR(M9/L9,"-")</f>
        <v>-</v>
      </c>
      <c r="O9" s="65" t="s">
        <v>41</v>
      </c>
      <c r="P9" s="78">
        <v>169200000</v>
      </c>
      <c r="Q9" s="17"/>
      <c r="R9" s="17"/>
      <c r="S9" s="5"/>
      <c r="U9" s="63">
        <f>SUM(P9:T9)</f>
        <v>169200000</v>
      </c>
      <c r="V9" s="18">
        <v>147200000</v>
      </c>
      <c r="W9" s="17"/>
      <c r="X9" s="17"/>
      <c r="Y9" s="19"/>
      <c r="Z9" s="17"/>
      <c r="AA9" s="63">
        <f>SUM(V9:Z9)</f>
        <v>147200000</v>
      </c>
      <c r="AB9" s="79">
        <f>IFERROR(AA9/U9,"-")</f>
        <v>0.8699763593380615</v>
      </c>
      <c r="AC9" s="20"/>
      <c r="AD9" s="6" t="s">
        <v>42</v>
      </c>
      <c r="AE9" s="21" t="s">
        <v>43</v>
      </c>
    </row>
    <row r="10" spans="1:74" ht="79.5" customHeight="1" x14ac:dyDescent="0.25">
      <c r="A10" s="4">
        <v>258</v>
      </c>
      <c r="B10" s="3" t="s">
        <v>35</v>
      </c>
      <c r="C10" s="3" t="s">
        <v>36</v>
      </c>
      <c r="D10" s="11" t="s">
        <v>37</v>
      </c>
      <c r="E10" s="2" t="s">
        <v>44</v>
      </c>
      <c r="F10" s="12" t="s">
        <v>45</v>
      </c>
      <c r="G10" s="76">
        <v>2021680010063</v>
      </c>
      <c r="H10" s="1" t="s">
        <v>46</v>
      </c>
      <c r="I10" s="13"/>
      <c r="J10" s="14">
        <v>44927</v>
      </c>
      <c r="K10" s="14">
        <v>45291</v>
      </c>
      <c r="L10" s="70">
        <v>2</v>
      </c>
      <c r="M10" s="69">
        <v>0.9</v>
      </c>
      <c r="N10" s="74">
        <f>IFERROR(M10/L10,"-")</f>
        <v>0.45</v>
      </c>
      <c r="O10" s="65" t="s">
        <v>47</v>
      </c>
      <c r="P10" s="15">
        <v>700000000</v>
      </c>
      <c r="Q10" s="16"/>
      <c r="R10" s="17"/>
      <c r="S10" s="17"/>
      <c r="T10" s="5"/>
      <c r="U10" s="67">
        <f>SUM(P10:T10)</f>
        <v>700000000</v>
      </c>
      <c r="V10" s="18">
        <v>699941569</v>
      </c>
      <c r="W10" s="17"/>
      <c r="X10" s="17"/>
      <c r="Y10" s="19"/>
      <c r="Z10" s="17"/>
      <c r="AA10" s="67">
        <f>SUM(V10:Z10)</f>
        <v>699941569</v>
      </c>
      <c r="AB10" s="79">
        <f>IFERROR(AA10/U10,"-")</f>
        <v>0.99991652714285717</v>
      </c>
      <c r="AC10" s="68"/>
      <c r="AD10" s="66" t="s">
        <v>42</v>
      </c>
      <c r="AE10" s="71" t="s">
        <v>43</v>
      </c>
    </row>
    <row r="11" spans="1:74" ht="45" customHeight="1" x14ac:dyDescent="0.25">
      <c r="A11" s="4">
        <v>259</v>
      </c>
      <c r="B11" s="3" t="s">
        <v>35</v>
      </c>
      <c r="C11" s="3" t="s">
        <v>36</v>
      </c>
      <c r="D11" s="11" t="s">
        <v>37</v>
      </c>
      <c r="E11" s="2" t="s">
        <v>48</v>
      </c>
      <c r="F11" s="12" t="s">
        <v>49</v>
      </c>
      <c r="G11" s="75">
        <v>2020680010055</v>
      </c>
      <c r="H11" s="1" t="s">
        <v>50</v>
      </c>
      <c r="I11" s="13"/>
      <c r="J11" s="14">
        <v>44927</v>
      </c>
      <c r="K11" s="14">
        <v>45291</v>
      </c>
      <c r="L11" s="108">
        <v>1</v>
      </c>
      <c r="M11" s="110">
        <v>0.93149999999999999</v>
      </c>
      <c r="N11" s="112">
        <f>IFERROR(M11/L11,"-")</f>
        <v>0.93149999999999999</v>
      </c>
      <c r="O11" s="65" t="s">
        <v>90</v>
      </c>
      <c r="P11" s="15">
        <v>598400000</v>
      </c>
      <c r="Q11" s="16"/>
      <c r="R11" s="17"/>
      <c r="S11" s="17"/>
      <c r="T11" s="5"/>
      <c r="U11" s="92">
        <f>SUM(P11:T12)</f>
        <v>598550000</v>
      </c>
      <c r="V11" s="18">
        <v>598400000</v>
      </c>
      <c r="W11" s="17"/>
      <c r="X11" s="17"/>
      <c r="Y11" s="19"/>
      <c r="Z11" s="17"/>
      <c r="AA11" s="92">
        <f>SUM(V11:Z12)</f>
        <v>598400000</v>
      </c>
      <c r="AB11" s="94">
        <f>IFERROR(AA11/U11,"-")</f>
        <v>0.99974939436972687</v>
      </c>
      <c r="AC11" s="96"/>
      <c r="AD11" s="98" t="s">
        <v>42</v>
      </c>
      <c r="AE11" s="90" t="s">
        <v>43</v>
      </c>
    </row>
    <row r="12" spans="1:74" ht="59.4" customHeight="1" x14ac:dyDescent="0.25">
      <c r="A12" s="4">
        <v>259</v>
      </c>
      <c r="B12" s="3" t="s">
        <v>35</v>
      </c>
      <c r="C12" s="3" t="s">
        <v>36</v>
      </c>
      <c r="D12" s="11" t="s">
        <v>37</v>
      </c>
      <c r="E12" s="2" t="s">
        <v>48</v>
      </c>
      <c r="F12" s="12" t="s">
        <v>49</v>
      </c>
      <c r="G12" s="76">
        <v>2023680010039</v>
      </c>
      <c r="H12" s="3" t="s">
        <v>87</v>
      </c>
      <c r="I12" s="13"/>
      <c r="J12" s="14"/>
      <c r="K12" s="14"/>
      <c r="L12" s="109"/>
      <c r="M12" s="111"/>
      <c r="N12" s="113"/>
      <c r="O12" s="65" t="s">
        <v>89</v>
      </c>
      <c r="P12" s="15"/>
      <c r="Q12" s="25"/>
      <c r="R12" s="26"/>
      <c r="S12" s="26"/>
      <c r="T12" s="15">
        <v>150000</v>
      </c>
      <c r="U12" s="93"/>
      <c r="V12" s="18"/>
      <c r="W12" s="17"/>
      <c r="X12" s="17"/>
      <c r="Y12" s="19"/>
      <c r="Z12" s="17"/>
      <c r="AA12" s="93"/>
      <c r="AB12" s="95"/>
      <c r="AC12" s="97"/>
      <c r="AD12" s="99"/>
      <c r="AE12" s="91"/>
    </row>
    <row r="13" spans="1:74" ht="59.25" customHeight="1" x14ac:dyDescent="0.25">
      <c r="A13" s="4">
        <v>260</v>
      </c>
      <c r="B13" s="11" t="s">
        <v>35</v>
      </c>
      <c r="C13" s="11" t="s">
        <v>36</v>
      </c>
      <c r="D13" s="11" t="s">
        <v>37</v>
      </c>
      <c r="E13" s="23" t="s">
        <v>51</v>
      </c>
      <c r="F13" s="12" t="s">
        <v>52</v>
      </c>
      <c r="G13" s="76">
        <v>2020680010129</v>
      </c>
      <c r="H13" s="3" t="s">
        <v>53</v>
      </c>
      <c r="I13" s="13"/>
      <c r="J13" s="14">
        <v>44927</v>
      </c>
      <c r="K13" s="14">
        <v>45291</v>
      </c>
      <c r="L13" s="136">
        <v>14</v>
      </c>
      <c r="M13" s="139">
        <v>7</v>
      </c>
      <c r="N13" s="112">
        <f>IFERROR(M13/L13,"-")</f>
        <v>0.5</v>
      </c>
      <c r="O13" s="65" t="s">
        <v>54</v>
      </c>
      <c r="P13" s="15">
        <v>1281750000</v>
      </c>
      <c r="Q13" s="25"/>
      <c r="R13" s="26"/>
      <c r="S13" s="26"/>
      <c r="T13" s="5"/>
      <c r="U13" s="92">
        <f>SUM(P13:T15)</f>
        <v>2514282923.1399999</v>
      </c>
      <c r="V13" s="18">
        <v>1220716666.3299999</v>
      </c>
      <c r="W13" s="17"/>
      <c r="X13" s="17"/>
      <c r="Y13" s="19"/>
      <c r="Z13" s="17"/>
      <c r="AA13" s="103">
        <f>SUM(V13:Z15)</f>
        <v>1859872888.3099999</v>
      </c>
      <c r="AB13" s="94">
        <f>IFERROR(AA13/U13,"-")</f>
        <v>0.73972299266435371</v>
      </c>
      <c r="AC13" s="96"/>
      <c r="AD13" s="98" t="s">
        <v>42</v>
      </c>
      <c r="AE13" s="100" t="s">
        <v>43</v>
      </c>
    </row>
    <row r="14" spans="1:74" ht="59.25" customHeight="1" x14ac:dyDescent="0.25">
      <c r="A14" s="4">
        <v>260</v>
      </c>
      <c r="B14" s="11" t="s">
        <v>35</v>
      </c>
      <c r="C14" s="11" t="s">
        <v>36</v>
      </c>
      <c r="D14" s="11" t="s">
        <v>37</v>
      </c>
      <c r="E14" s="23" t="s">
        <v>51</v>
      </c>
      <c r="F14" s="12" t="s">
        <v>52</v>
      </c>
      <c r="G14" s="76">
        <v>2023680010039</v>
      </c>
      <c r="H14" s="3" t="s">
        <v>87</v>
      </c>
      <c r="I14" s="13"/>
      <c r="J14" s="14"/>
      <c r="K14" s="14"/>
      <c r="L14" s="137"/>
      <c r="M14" s="140"/>
      <c r="N14" s="142"/>
      <c r="O14" s="65" t="s">
        <v>88</v>
      </c>
      <c r="P14" s="15"/>
      <c r="Q14" s="25"/>
      <c r="R14" s="26"/>
      <c r="S14" s="26"/>
      <c r="T14" s="15">
        <v>646864828.99000001</v>
      </c>
      <c r="U14" s="104"/>
      <c r="V14" s="81"/>
      <c r="W14" s="17"/>
      <c r="X14" s="17"/>
      <c r="Y14" s="19"/>
      <c r="Z14" s="18">
        <v>639156221.98000002</v>
      </c>
      <c r="AA14" s="103"/>
      <c r="AB14" s="105"/>
      <c r="AC14" s="106"/>
      <c r="AD14" s="107"/>
      <c r="AE14" s="101"/>
    </row>
    <row r="15" spans="1:74" ht="41.4" x14ac:dyDescent="0.25">
      <c r="A15" s="4">
        <v>260</v>
      </c>
      <c r="B15" s="11" t="s">
        <v>35</v>
      </c>
      <c r="C15" s="11" t="s">
        <v>36</v>
      </c>
      <c r="D15" s="11" t="s">
        <v>37</v>
      </c>
      <c r="E15" s="23" t="s">
        <v>51</v>
      </c>
      <c r="F15" s="12" t="s">
        <v>52</v>
      </c>
      <c r="G15" s="76"/>
      <c r="H15" s="3" t="s">
        <v>55</v>
      </c>
      <c r="I15" s="13"/>
      <c r="J15" s="14"/>
      <c r="K15" s="14"/>
      <c r="L15" s="138"/>
      <c r="M15" s="141"/>
      <c r="N15" s="113"/>
      <c r="O15" s="65" t="s">
        <v>56</v>
      </c>
      <c r="P15" s="15"/>
      <c r="Q15" s="25"/>
      <c r="R15" s="26"/>
      <c r="S15" s="26"/>
      <c r="T15" s="15">
        <v>585668094.14999998</v>
      </c>
      <c r="U15" s="93"/>
      <c r="V15" s="18"/>
      <c r="W15" s="17"/>
      <c r="X15" s="17"/>
      <c r="Y15" s="19"/>
      <c r="Z15" s="17"/>
      <c r="AA15" s="103"/>
      <c r="AB15" s="95"/>
      <c r="AC15" s="97"/>
      <c r="AD15" s="99"/>
      <c r="AE15" s="102"/>
    </row>
    <row r="16" spans="1:74" ht="69" x14ac:dyDescent="0.25">
      <c r="A16" s="4">
        <v>290</v>
      </c>
      <c r="B16" s="3" t="s">
        <v>57</v>
      </c>
      <c r="C16" s="3" t="s">
        <v>58</v>
      </c>
      <c r="D16" s="3" t="s">
        <v>59</v>
      </c>
      <c r="E16" s="2" t="s">
        <v>60</v>
      </c>
      <c r="F16" s="12" t="s">
        <v>61</v>
      </c>
      <c r="G16" s="75">
        <v>2020680010055</v>
      </c>
      <c r="H16" s="1" t="s">
        <v>50</v>
      </c>
      <c r="I16" s="27"/>
      <c r="J16" s="14">
        <v>44927</v>
      </c>
      <c r="K16" s="14">
        <v>45291</v>
      </c>
      <c r="L16" s="48">
        <v>1</v>
      </c>
      <c r="M16" s="24">
        <v>1</v>
      </c>
      <c r="N16" s="74">
        <f>IFERROR(M16/L16,"-")</f>
        <v>1</v>
      </c>
      <c r="O16" s="65" t="s">
        <v>62</v>
      </c>
      <c r="P16" s="15">
        <v>131250000</v>
      </c>
      <c r="Q16" s="28"/>
      <c r="R16" s="29"/>
      <c r="S16" s="29"/>
      <c r="T16" s="5"/>
      <c r="U16" s="63">
        <f t="shared" ref="U16:U22" si="1">SUM(P16:T16)</f>
        <v>131250000</v>
      </c>
      <c r="V16" s="28">
        <v>131250000</v>
      </c>
      <c r="W16" s="28"/>
      <c r="X16" s="29"/>
      <c r="Y16" s="29"/>
      <c r="Z16" s="31"/>
      <c r="AA16" s="49">
        <f t="shared" ref="AA16:AA22" si="2">SUM(V16:Z16)</f>
        <v>131250000</v>
      </c>
      <c r="AB16" s="79">
        <f>IFERROR(AA16/U16,"-")</f>
        <v>1</v>
      </c>
      <c r="AC16" s="30"/>
      <c r="AD16" s="6" t="s">
        <v>42</v>
      </c>
      <c r="AE16" s="21" t="s">
        <v>43</v>
      </c>
    </row>
    <row r="17" spans="1:74" ht="69" x14ac:dyDescent="0.25">
      <c r="A17" s="4">
        <v>291</v>
      </c>
      <c r="B17" s="3" t="s">
        <v>57</v>
      </c>
      <c r="C17" s="3" t="s">
        <v>58</v>
      </c>
      <c r="D17" s="3" t="s">
        <v>59</v>
      </c>
      <c r="E17" s="23" t="s">
        <v>63</v>
      </c>
      <c r="F17" s="12" t="s">
        <v>64</v>
      </c>
      <c r="G17" s="76">
        <v>2021680010097</v>
      </c>
      <c r="H17" s="3" t="s">
        <v>65</v>
      </c>
      <c r="I17" s="27"/>
      <c r="J17" s="14">
        <v>44927</v>
      </c>
      <c r="K17" s="14">
        <v>45291</v>
      </c>
      <c r="L17" s="48">
        <v>1</v>
      </c>
      <c r="M17" s="24">
        <v>1</v>
      </c>
      <c r="N17" s="74">
        <f>IFERROR(M17/L17,"-")</f>
        <v>1</v>
      </c>
      <c r="O17" s="65" t="s">
        <v>66</v>
      </c>
      <c r="P17" s="15">
        <v>20000000</v>
      </c>
      <c r="Q17" s="28"/>
      <c r="R17" s="29"/>
      <c r="S17" s="29"/>
      <c r="T17" s="5"/>
      <c r="U17" s="63">
        <f t="shared" si="1"/>
        <v>20000000</v>
      </c>
      <c r="V17" s="28">
        <v>17737517</v>
      </c>
      <c r="W17" s="28"/>
      <c r="X17" s="28"/>
      <c r="Y17" s="29"/>
      <c r="Z17" s="31"/>
      <c r="AA17" s="49">
        <f t="shared" si="2"/>
        <v>17737517</v>
      </c>
      <c r="AB17" s="79">
        <f>IFERROR(AA17/U17,"-")</f>
        <v>0.88687585000000002</v>
      </c>
      <c r="AC17" s="30"/>
      <c r="AD17" s="6" t="s">
        <v>42</v>
      </c>
      <c r="AE17" s="21" t="s">
        <v>43</v>
      </c>
    </row>
    <row r="18" spans="1:74" ht="69" x14ac:dyDescent="0.25">
      <c r="A18" s="4">
        <v>297</v>
      </c>
      <c r="B18" s="3" t="s">
        <v>57</v>
      </c>
      <c r="C18" s="3" t="s">
        <v>67</v>
      </c>
      <c r="D18" s="11" t="s">
        <v>68</v>
      </c>
      <c r="E18" s="2" t="s">
        <v>69</v>
      </c>
      <c r="F18" s="12" t="s">
        <v>70</v>
      </c>
      <c r="G18" s="75">
        <v>2021680010096</v>
      </c>
      <c r="H18" s="1" t="s">
        <v>71</v>
      </c>
      <c r="I18" s="27"/>
      <c r="J18" s="14">
        <v>44927</v>
      </c>
      <c r="K18" s="14">
        <v>45291</v>
      </c>
      <c r="L18" s="48">
        <v>1</v>
      </c>
      <c r="M18" s="24">
        <v>1</v>
      </c>
      <c r="N18" s="74">
        <f>IFERROR(M18/L18,"-")</f>
        <v>1</v>
      </c>
      <c r="O18" s="65" t="s">
        <v>72</v>
      </c>
      <c r="P18" s="15">
        <v>95000000</v>
      </c>
      <c r="Q18" s="28"/>
      <c r="R18" s="29"/>
      <c r="S18" s="29"/>
      <c r="T18" s="5"/>
      <c r="U18" s="63">
        <f t="shared" si="1"/>
        <v>95000000</v>
      </c>
      <c r="V18" s="28">
        <v>70000000</v>
      </c>
      <c r="W18" s="29"/>
      <c r="X18" s="29"/>
      <c r="Y18" s="29"/>
      <c r="Z18" s="31"/>
      <c r="AA18" s="49">
        <f t="shared" si="2"/>
        <v>70000000</v>
      </c>
      <c r="AB18" s="79">
        <f>IFERROR(AA18/U18,"-")</f>
        <v>0.73684210526315785</v>
      </c>
      <c r="AC18" s="32"/>
      <c r="AD18" s="6" t="s">
        <v>42</v>
      </c>
      <c r="AE18" s="21" t="s">
        <v>43</v>
      </c>
    </row>
    <row r="19" spans="1:74" ht="69" x14ac:dyDescent="0.25">
      <c r="A19" s="4">
        <v>298</v>
      </c>
      <c r="B19" s="11" t="s">
        <v>57</v>
      </c>
      <c r="C19" s="3" t="s">
        <v>67</v>
      </c>
      <c r="D19" s="3" t="s">
        <v>68</v>
      </c>
      <c r="E19" s="2" t="s">
        <v>73</v>
      </c>
      <c r="F19" s="12" t="s">
        <v>74</v>
      </c>
      <c r="G19" s="75">
        <v>2020680010085</v>
      </c>
      <c r="H19" s="1" t="s">
        <v>75</v>
      </c>
      <c r="I19" s="27"/>
      <c r="J19" s="14">
        <v>44927</v>
      </c>
      <c r="K19" s="14">
        <v>45291</v>
      </c>
      <c r="L19" s="48">
        <v>1</v>
      </c>
      <c r="M19" s="24">
        <v>1</v>
      </c>
      <c r="N19" s="74">
        <f t="shared" ref="N19:N22" si="3">IFERROR(M19/L19,"-")</f>
        <v>1</v>
      </c>
      <c r="O19" s="65" t="s">
        <v>76</v>
      </c>
      <c r="P19" s="15">
        <v>1019050000</v>
      </c>
      <c r="Q19" s="33"/>
      <c r="R19" s="33"/>
      <c r="S19" s="33"/>
      <c r="T19" s="5"/>
      <c r="U19" s="63">
        <f t="shared" si="1"/>
        <v>1019050000</v>
      </c>
      <c r="V19" s="28">
        <v>1014716666.33</v>
      </c>
      <c r="W19" s="33"/>
      <c r="X19" s="33"/>
      <c r="Y19" s="33"/>
      <c r="Z19" s="31"/>
      <c r="AA19" s="49">
        <f t="shared" si="2"/>
        <v>1014716666.33</v>
      </c>
      <c r="AB19" s="79">
        <f>IFERROR(AA19/U19,"-")</f>
        <v>0.99574767315637114</v>
      </c>
      <c r="AC19" s="32"/>
      <c r="AD19" s="6" t="s">
        <v>42</v>
      </c>
      <c r="AE19" s="21" t="s">
        <v>43</v>
      </c>
    </row>
    <row r="20" spans="1:74" ht="69" x14ac:dyDescent="0.25">
      <c r="A20" s="4">
        <v>299</v>
      </c>
      <c r="B20" s="11" t="s">
        <v>57</v>
      </c>
      <c r="C20" s="3" t="s">
        <v>67</v>
      </c>
      <c r="D20" s="11" t="s">
        <v>68</v>
      </c>
      <c r="E20" s="2" t="s">
        <v>77</v>
      </c>
      <c r="F20" s="12" t="s">
        <v>78</v>
      </c>
      <c r="G20" s="75">
        <v>2020680010055</v>
      </c>
      <c r="H20" s="1" t="s">
        <v>50</v>
      </c>
      <c r="I20" s="27"/>
      <c r="J20" s="14">
        <v>44927</v>
      </c>
      <c r="K20" s="14">
        <v>45291</v>
      </c>
      <c r="L20" s="48">
        <v>1</v>
      </c>
      <c r="M20" s="24">
        <v>1</v>
      </c>
      <c r="N20" s="74">
        <f t="shared" si="3"/>
        <v>1</v>
      </c>
      <c r="O20" s="65" t="s">
        <v>79</v>
      </c>
      <c r="P20" s="15">
        <v>20000000</v>
      </c>
      <c r="Q20" s="33"/>
      <c r="R20" s="33"/>
      <c r="S20" s="33"/>
      <c r="T20" s="34">
        <v>359051818.22000003</v>
      </c>
      <c r="U20" s="63">
        <f t="shared" si="1"/>
        <v>379051818.22000003</v>
      </c>
      <c r="V20" s="28"/>
      <c r="W20" s="33"/>
      <c r="X20" s="33"/>
      <c r="Y20" s="33"/>
      <c r="Z20" s="28">
        <v>169686870</v>
      </c>
      <c r="AA20" s="49">
        <f t="shared" si="2"/>
        <v>169686870</v>
      </c>
      <c r="AB20" s="79">
        <f>IFERROR(AA20/U20,"-")</f>
        <v>0.44766140628697493</v>
      </c>
      <c r="AC20" s="35"/>
      <c r="AD20" s="6" t="s">
        <v>42</v>
      </c>
      <c r="AE20" s="21" t="s">
        <v>43</v>
      </c>
    </row>
    <row r="21" spans="1:74" ht="207" x14ac:dyDescent="0.25">
      <c r="A21" s="4">
        <v>300</v>
      </c>
      <c r="B21" s="11" t="s">
        <v>57</v>
      </c>
      <c r="C21" s="3" t="s">
        <v>67</v>
      </c>
      <c r="D21" s="11" t="s">
        <v>68</v>
      </c>
      <c r="E21" s="36" t="s">
        <v>80</v>
      </c>
      <c r="F21" s="12" t="s">
        <v>81</v>
      </c>
      <c r="G21" s="75">
        <v>2020680010055</v>
      </c>
      <c r="H21" s="1" t="s">
        <v>50</v>
      </c>
      <c r="I21" s="27"/>
      <c r="J21" s="14">
        <v>44927</v>
      </c>
      <c r="K21" s="14">
        <v>45291</v>
      </c>
      <c r="L21" s="47">
        <v>1</v>
      </c>
      <c r="M21" s="22">
        <v>1</v>
      </c>
      <c r="N21" s="74">
        <f t="shared" si="3"/>
        <v>1</v>
      </c>
      <c r="O21" s="77" t="s">
        <v>82</v>
      </c>
      <c r="P21" s="15">
        <v>2050750000</v>
      </c>
      <c r="Q21" s="28"/>
      <c r="R21" s="33"/>
      <c r="S21" s="33"/>
      <c r="T21" s="15"/>
      <c r="U21" s="63">
        <f t="shared" si="1"/>
        <v>2050750000</v>
      </c>
      <c r="V21" s="28">
        <v>1896743333.3400002</v>
      </c>
      <c r="W21" s="33"/>
      <c r="X21" s="33"/>
      <c r="Y21" s="33"/>
      <c r="Z21" s="31"/>
      <c r="AA21" s="49">
        <f t="shared" si="2"/>
        <v>1896743333.3400002</v>
      </c>
      <c r="AB21" s="79">
        <f>IFERROR(AA21/U21,"-")</f>
        <v>0.9249022715299281</v>
      </c>
      <c r="AC21" s="35"/>
      <c r="AD21" s="6" t="s">
        <v>42</v>
      </c>
      <c r="AE21" s="21" t="s">
        <v>43</v>
      </c>
    </row>
    <row r="22" spans="1:74" ht="69" x14ac:dyDescent="0.25">
      <c r="A22" s="4">
        <v>310</v>
      </c>
      <c r="B22" s="3" t="s">
        <v>57</v>
      </c>
      <c r="C22" s="3" t="s">
        <v>83</v>
      </c>
      <c r="D22" s="3" t="s">
        <v>84</v>
      </c>
      <c r="E22" s="36" t="s">
        <v>85</v>
      </c>
      <c r="F22" s="12" t="s">
        <v>86</v>
      </c>
      <c r="G22" s="75">
        <v>2020680010055</v>
      </c>
      <c r="H22" s="1" t="s">
        <v>50</v>
      </c>
      <c r="I22" s="27"/>
      <c r="J22" s="14">
        <v>44927</v>
      </c>
      <c r="K22" s="14">
        <v>45291</v>
      </c>
      <c r="L22" s="48">
        <v>1</v>
      </c>
      <c r="M22" s="24">
        <v>1</v>
      </c>
      <c r="N22" s="74">
        <f t="shared" si="3"/>
        <v>1</v>
      </c>
      <c r="O22" s="65" t="s">
        <v>62</v>
      </c>
      <c r="P22" s="15">
        <v>64600000</v>
      </c>
      <c r="Q22" s="28"/>
      <c r="R22" s="33"/>
      <c r="S22" s="33"/>
      <c r="T22" s="5"/>
      <c r="U22" s="63">
        <f t="shared" si="1"/>
        <v>64600000</v>
      </c>
      <c r="V22" s="28">
        <v>64600000</v>
      </c>
      <c r="W22" s="33"/>
      <c r="X22" s="33"/>
      <c r="Y22" s="33"/>
      <c r="Z22" s="31"/>
      <c r="AA22" s="49">
        <f t="shared" si="2"/>
        <v>64600000</v>
      </c>
      <c r="AB22" s="79">
        <f>IFERROR(AA22/U22,"-")</f>
        <v>1</v>
      </c>
      <c r="AC22" s="35"/>
      <c r="AD22" s="6" t="s">
        <v>42</v>
      </c>
      <c r="AE22" s="21" t="s">
        <v>43</v>
      </c>
    </row>
    <row r="23" spans="1:74" s="53" customFormat="1" x14ac:dyDescent="0.25">
      <c r="A23" s="46">
        <f t="array" ref="A23">SUM(--(FREQUENCY(A9:A22,A9:A22)&gt;0))</f>
        <v>11</v>
      </c>
      <c r="B23" s="37"/>
      <c r="C23" s="38"/>
      <c r="D23" s="38"/>
      <c r="E23" s="38"/>
      <c r="F23" s="38"/>
      <c r="G23" s="38"/>
      <c r="H23" s="38"/>
      <c r="I23" s="38"/>
      <c r="J23" s="38"/>
      <c r="K23" s="39"/>
      <c r="L23" s="40"/>
      <c r="M23" s="41" t="s">
        <v>95</v>
      </c>
      <c r="N23" s="73">
        <v>0.8027886404148098</v>
      </c>
      <c r="O23" s="42"/>
      <c r="P23" s="43">
        <f t="shared" ref="P23:AA23" si="4">SUBTOTAL(9,P9:P22)</f>
        <v>6150000000</v>
      </c>
      <c r="Q23" s="43">
        <f t="shared" si="4"/>
        <v>0</v>
      </c>
      <c r="R23" s="43">
        <f t="shared" si="4"/>
        <v>0</v>
      </c>
      <c r="S23" s="43">
        <f t="shared" si="4"/>
        <v>0</v>
      </c>
      <c r="T23" s="43">
        <f t="shared" si="4"/>
        <v>1591734741.3599999</v>
      </c>
      <c r="U23" s="44">
        <f t="shared" si="4"/>
        <v>7741734741.3599997</v>
      </c>
      <c r="V23" s="43">
        <f t="shared" si="4"/>
        <v>5861305752</v>
      </c>
      <c r="W23" s="43">
        <f t="shared" si="4"/>
        <v>0</v>
      </c>
      <c r="X23" s="43">
        <f t="shared" si="4"/>
        <v>0</v>
      </c>
      <c r="Y23" s="43">
        <f t="shared" si="4"/>
        <v>0</v>
      </c>
      <c r="Z23" s="43">
        <f t="shared" si="4"/>
        <v>808843091.98000002</v>
      </c>
      <c r="AA23" s="44">
        <f t="shared" si="4"/>
        <v>6670148843.9800005</v>
      </c>
      <c r="AB23" s="62">
        <f>IFERROR(AA23/U23,"-")</f>
        <v>0.861583232546695</v>
      </c>
      <c r="AC23" s="43">
        <f>SUBTOTAL(9,AC9:AC22)</f>
        <v>0</v>
      </c>
      <c r="AD23" s="42"/>
      <c r="AE23" s="42"/>
    </row>
    <row r="24" spans="1:74" s="53" customFormat="1" x14ac:dyDescent="0.25">
      <c r="B24" s="60"/>
      <c r="G24" s="56"/>
      <c r="L24" s="57"/>
      <c r="M24" s="57"/>
      <c r="N24" s="57"/>
      <c r="O24" s="57"/>
      <c r="P24" s="45"/>
      <c r="U24" s="61"/>
      <c r="AA24" s="61"/>
      <c r="AB24" s="57"/>
      <c r="AD24" s="58"/>
      <c r="AE24" s="59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</row>
    <row r="25" spans="1:74" x14ac:dyDescent="0.25">
      <c r="T25" s="45"/>
      <c r="U25" s="45"/>
      <c r="AA25" s="72"/>
    </row>
    <row r="26" spans="1:74" x14ac:dyDescent="0.25">
      <c r="T26" s="45"/>
      <c r="U26" s="80"/>
      <c r="AA26" s="72"/>
    </row>
  </sheetData>
  <mergeCells count="36">
    <mergeCell ref="AB11:AB12"/>
    <mergeCell ref="AB13:AB15"/>
    <mergeCell ref="AC1:AE1"/>
    <mergeCell ref="AC2:AE2"/>
    <mergeCell ref="AC3:AE3"/>
    <mergeCell ref="AC4:AE4"/>
    <mergeCell ref="L13:L15"/>
    <mergeCell ref="M13:M15"/>
    <mergeCell ref="N13:N15"/>
    <mergeCell ref="U13:U15"/>
    <mergeCell ref="AC7:AC8"/>
    <mergeCell ref="AD7:AE7"/>
    <mergeCell ref="A1:A4"/>
    <mergeCell ref="B1:AB4"/>
    <mergeCell ref="A7:F7"/>
    <mergeCell ref="AB7:AB8"/>
    <mergeCell ref="G7:K7"/>
    <mergeCell ref="L7:N7"/>
    <mergeCell ref="A5:C5"/>
    <mergeCell ref="D5:G5"/>
    <mergeCell ref="A6:C6"/>
    <mergeCell ref="D6:G6"/>
    <mergeCell ref="O7:U7"/>
    <mergeCell ref="V7:AA7"/>
    <mergeCell ref="L11:L12"/>
    <mergeCell ref="M11:M12"/>
    <mergeCell ref="N11:N12"/>
    <mergeCell ref="U11:U12"/>
    <mergeCell ref="AE11:AE12"/>
    <mergeCell ref="AA11:AA12"/>
    <mergeCell ref="AC11:AC12"/>
    <mergeCell ref="AD11:AD12"/>
    <mergeCell ref="AE13:AE15"/>
    <mergeCell ref="AA13:AA15"/>
    <mergeCell ref="AC13:AC15"/>
    <mergeCell ref="AD13:AD15"/>
  </mergeCells>
  <conditionalFormatting sqref="N9:N11 N13:N14 N16:N22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 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Cindy Sarmiento</cp:lastModifiedBy>
  <cp:revision/>
  <dcterms:created xsi:type="dcterms:W3CDTF">2008-07-08T21:30:46Z</dcterms:created>
  <dcterms:modified xsi:type="dcterms:W3CDTF">2024-01-15T22:54:12Z</dcterms:modified>
  <cp:category/>
  <cp:contentStatus/>
</cp:coreProperties>
</file>