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2 - Seguimiento PDM\2023\12 - PA Diciembre\"/>
    </mc:Choice>
  </mc:AlternateContent>
  <xr:revisionPtr revIDLastSave="0" documentId="13_ncr:1_{8A93F6FE-A445-4AEC-9B54-9CB701CDE38F}" xr6:coauthVersionLast="47" xr6:coauthVersionMax="47" xr10:uidLastSave="{00000000-0000-0000-0000-000000000000}"/>
  <bookViews>
    <workbookView xWindow="-108" yWindow="-108" windowWidth="23256" windowHeight="12456" tabRatio="596" xr2:uid="{00000000-000D-0000-FFFF-FFFF00000000}"/>
  </bookViews>
  <sheets>
    <sheet name="PA 2023" sheetId="1" r:id="rId1"/>
  </sheets>
  <definedNames>
    <definedName name="_xlnm._FilterDatabase" localSheetId="0" hidden="1">'PA 2023'!$O$1:$O$29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4" i="1" l="1"/>
  <c r="AB14" i="1"/>
  <c r="AB9" i="1"/>
  <c r="A24" i="1" a="1"/>
  <c r="A24" i="1"/>
  <c r="AA14" i="1"/>
  <c r="AA9" i="1"/>
  <c r="U14" i="1"/>
  <c r="U9" i="1"/>
  <c r="N14" i="1"/>
  <c r="N9" i="1"/>
  <c r="V24" i="1"/>
  <c r="Z24" i="1"/>
  <c r="Y24" i="1"/>
  <c r="X24" i="1"/>
  <c r="W24" i="1"/>
  <c r="T24" i="1"/>
  <c r="S24" i="1"/>
  <c r="R24" i="1"/>
  <c r="Q24" i="1"/>
  <c r="AC24" i="1"/>
  <c r="P24" i="1"/>
  <c r="AA24" i="1"/>
  <c r="U2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<sst xmlns="http://schemas.openxmlformats.org/spreadsheetml/2006/main" count="154" uniqueCount="78">
  <si>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</si>
  <si>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</si>
  <si>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</si>
  <si>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</si>
  <si>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</si>
  <si>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</si>
  <si>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</si>
  <si>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</si>
  <si>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</si>
  <si>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</si>
  <si>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</si>
  <si>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</si>
  <si>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</si>
  <si>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</si>
  <si>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</si>
  <si>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</si>
  <si>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</si>
  <si>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</si>
  <si>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</si>
  <si>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</si>
  <si>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</si>
  <si>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</si>
  <si>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</si>
  <si>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</si>
  <si>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</si>
  <si>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</si>
  <si>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</si>
  <si>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</si>
  <si>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Dependencia</t>
  </si>
  <si>
    <t>Responsable</t>
  </si>
  <si>
    <t>TOTALES</t>
  </si>
  <si>
    <t>BUCARAMANGA SOSTENIBLE: UNA REGIÓN CON FUTURO</t>
  </si>
  <si>
    <t>Bucaramanga Gestiona El Riesgo De Desastre Y Se Adapta Al Proceso De Cambio Climático</t>
  </si>
  <si>
    <t>Manejo Del Riesgo Y Adaptación Al Cambio Climático</t>
  </si>
  <si>
    <t>Mantener las 4 estaciones de bomberos.</t>
  </si>
  <si>
    <t>Formular e implementar 1 estrategia de fortalecimiento de la capacidad operativa de Bomberos.</t>
  </si>
  <si>
    <t>Número de estaciones de bomberos mantenidas.</t>
  </si>
  <si>
    <t>Número de estrategias de fortalecimiento de la capacidad operativa de Bomberos formuladas e implementadas.</t>
  </si>
  <si>
    <t>Bomberos</t>
  </si>
  <si>
    <t>Yelitza Oliveros Ramírez</t>
  </si>
  <si>
    <t>FORTALECIMIENTO DE LA ESTRUCTURA ADMINISTRATIVA DE BOMBEROS DE BUCARAMANGA</t>
  </si>
  <si>
    <t>CAPACITACIÓN DEL PERSONAL OPERATIVO Y ADMINISTRATIVO EN CUMPLIMIENTO AL PIC DE BOMBEROS DE  BUCARAMANGA</t>
  </si>
  <si>
    <t>ADQUISICIÓN DE EQUIPOS ESPECIALIZADOS PARA EL ÁREA OPERATIVA, PREVENCIÓN Y GESTIÓN DEL CUERPO OFICIAL DE BOMBEROS DE   BUCARAMANGA</t>
  </si>
  <si>
    <t xml:space="preserve"> PLAN DE ACCIÓN - PLAN DE DESARROLLO MUNICIPAL
BOMBEROS DE BUCARAMANGA</t>
  </si>
  <si>
    <t>Código BPIN</t>
  </si>
  <si>
    <t>FORTALECIMIENTO TECNOLOGICO DE LOS SISTEMAS DE INFORMACION Y TELECOMUNICACIONES DE BOMBEROS DE BUCARAMANGA</t>
  </si>
  <si>
    <t>CAPACITACIÓN Y SENSIBILIZACIÓN EN PREVENCIÓN ORIENTADA A BOMBERITOS Y BRIGADISTAS EN LAS DIFERENTES COMUNAS DE MUNICIPIO DE BUCARAMANGA</t>
  </si>
  <si>
    <t>RECURSOS COMPROMETIDOS</t>
  </si>
  <si>
    <t>TOTAL COMPROMETIDO</t>
  </si>
  <si>
    <t>Adicional de contrato de obra civil de Bomberos de Bucaramanga con vigencia 2022 - 2023</t>
  </si>
  <si>
    <t xml:space="preserve">Obra civil en las estaciones propiedad de Bomberos de Bucaramanga. </t>
  </si>
  <si>
    <t>ESTUDIOS Y DISEÑOS PARA LA EJECUCIÓN DE PROYECTOS DE INFRAESTRUCTURA DE BOMBEROS DE BUCARAMANGA</t>
  </si>
  <si>
    <t>FORTALECIMIENTO TECNOLOGICO DEL HARDWARE DE BOMBEROS DE BUCARAMANGA.</t>
  </si>
  <si>
    <t>ADQUISICIÓN DE VEHÍCULOS ESPECIALIZADOS PARA FORTALECER EL PARQUE AUTOMOTOR DE BOMBEROS DE BUCARAMANGA</t>
  </si>
  <si>
    <t>RECUPERACIÓN VÍA REPOTENCIACIÓN DEL PARQUE AUTOMOTRIZ DE BOMBEROS DE BUCARAMANGA</t>
  </si>
  <si>
    <t>2.3.2.01.01.001.02.14 $5.438.382.473.74</t>
  </si>
  <si>
    <t>2.3.2.01.01.003.02.08 $3.590.000.000</t>
  </si>
  <si>
    <t>2.3.2.01.01.003.02.08 $1.000.000.000</t>
  </si>
  <si>
    <t>2.3.2.01.01.003.02.08 $2.769.044.681</t>
  </si>
  <si>
    <t>2.3.2.01.01.003.03.01.4503013.45290.203 $55.000.000
2.3.2.01.01.003.03.02.4503013.45250.203 $50.000.000
2.3.2.01.01.003.05.03.4503013.45250.203 $145.000.000
2.3.2.01.01.005.02.03.01.01.4503013.47813.203 $40.000.000
2.3.2.01.01.005.02.03.01.02.4503013.47813.203 $10.000.000
2.3.2.01.01.005.02.05 $5.000.000</t>
  </si>
  <si>
    <t>2.3.2.01.01.003.03.02.4503013.45250.203 $350.000.000
2.3.2.01.01.005.02.03.01.01.4503013.47813.203 $170.000.000</t>
  </si>
  <si>
    <t>2.3.2.02.02.005 $400.000.000</t>
  </si>
  <si>
    <t>2.3.2.02.02.005 $250.000.000</t>
  </si>
  <si>
    <t>2.3.2.02.02.005 $77.703.849</t>
  </si>
  <si>
    <t>2.3.2.02.02.005 $600.000.000</t>
  </si>
  <si>
    <t>2.3.2.02.02.006 $  10.000.000
2.3.2.02.02.008 $690.000.000</t>
  </si>
  <si>
    <t>2.3.2.02.02.009 $210.0000.000
2.3.2.02.02.008 $10.000.000</t>
  </si>
  <si>
    <t>Adquisicion de un lote para la construccion de estacion de omberos en la ciudad.</t>
  </si>
  <si>
    <t>2.3.2.02.02.008 $300.000.000</t>
  </si>
  <si>
    <t>2022680010026</t>
  </si>
  <si>
    <t>SERVICIO DE REPONTENCIACION DE 2 VEHICULOS PERTENECIENTE AL PARQUE AUTOMOTOR DE BOMBEROS DE BUCARAMANGA</t>
  </si>
  <si>
    <t>Por ejecutar</t>
  </si>
  <si>
    <t>Reforzamineto estructural</t>
  </si>
  <si>
    <t>AVANCE FÍSICO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</si>
  <si>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</si>
  <si>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</si>
  <si>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</si>
  <si>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r>
      <t xml:space="preserve">Página: </t>
    </r>
    <r>
      <rPr>
        <sz val="11"/>
        <rFont val="Arial"/>
        <family val="2"/>
      </rPr>
      <t>1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</si>
</sst>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7" formatCode="&quot;$&quot;\ #,##0.00;\-&quot;$&quot;\ #,##0.00"/>
    <numFmt numFmtId="44" formatCode="_-&quot;$&quot;\ * #,##0.00_-;\-&quot;$&quot;\ * #,##0.00_-;_-&quot;$&quot;\ * &quot;-&quot;??_-;_-@_-"/>
    <numFmt numFmtId="164" formatCode="_(&quot;$&quot;* #,##0.00_);_(&quot;$&quot;* \(#,##0.00\);_(&quot;$&quot;* &quot;-&quot;??_);_(@_)"/>
    <numFmt numFmtId="165" formatCode="dd/mm/yyyy;@"/>
    <numFmt numFmtId="166" formatCode="&quot;$&quot;\ #,##0"/>
    <numFmt numFmtId="167" formatCode="_-&quot;$&quot;\ * #,##0_-;\-&quot;$&quot;\ * #,##0_-;_-&quot;$&quot;\ * &quot;-&quot;??_-;_-@_-"/>
    <numFmt numFmtId="168" formatCode="&quot;$&quot;\ #,##0.00"/>
    <numFmt numFmtId="169" formatCode="#,##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rgb="FF4D5156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8"/>
      <name val="Calibri"/>
      <family val="2"/>
      <scheme val="minor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2" applyProtection="1">
      <protection locked="0"/>
    </xf>
    <xf numFmtId="0" fontId="4" fillId="2" borderId="3" xfId="2" applyFill="1" applyBorder="1" applyAlignment="1" applyProtection="1">
      <alignment vertical="top"/>
      <protection locked="0"/>
    </xf>
    <xf numFmtId="0" fontId="3" fillId="3" borderId="1" xfId="2" applyFont="1" applyFill="1" applyBorder="1" applyAlignment="1" applyProtection="1">
      <alignment horizontal="center" vertical="center"/>
      <protection locked="0"/>
    </xf>
    <xf numFmtId="0" fontId="3" fillId="3" borderId="1" xfId="2" applyFont="1" applyFill="1" applyBorder="1" applyAlignment="1" applyProtection="1">
      <alignment horizontal="center" vertical="center" wrapText="1"/>
      <protection locked="0"/>
    </xf>
    <xf numFmtId="166" fontId="2" fillId="0" borderId="1" xfId="3" applyNumberFormat="1" applyFont="1" applyFill="1" applyBorder="1" applyAlignment="1" applyProtection="1">
      <alignment horizontal="right" vertical="center" wrapText="1"/>
      <protection locked="0"/>
    </xf>
    <xf numFmtId="5" fontId="2" fillId="0" borderId="1" xfId="3" applyNumberFormat="1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horizontal="justify" vertical="center" wrapText="1"/>
      <protection locked="0"/>
    </xf>
    <xf numFmtId="0" fontId="8" fillId="0" borderId="0" xfId="2" applyFont="1" applyProtection="1">
      <protection locked="0"/>
    </xf>
    <xf numFmtId="167" fontId="4" fillId="0" borderId="0" xfId="2" applyNumberFormat="1" applyProtection="1">
      <protection locked="0"/>
    </xf>
    <xf numFmtId="0" fontId="4" fillId="4" borderId="1" xfId="2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 applyProtection="1">
      <alignment horizontal="justify" vertical="center" wrapText="1"/>
      <protection locked="0"/>
    </xf>
    <xf numFmtId="0" fontId="3" fillId="3" borderId="8" xfId="2" applyFont="1" applyFill="1" applyBorder="1" applyAlignment="1">
      <alignment horizontal="center" vertical="center"/>
    </xf>
    <xf numFmtId="0" fontId="2" fillId="3" borderId="8" xfId="2" applyFont="1" applyFill="1" applyBorder="1" applyAlignment="1" applyProtection="1">
      <alignment horizontal="justify"/>
      <protection locked="0"/>
    </xf>
    <xf numFmtId="0" fontId="2" fillId="3" borderId="10" xfId="2" applyFont="1" applyFill="1" applyBorder="1" applyProtection="1">
      <protection locked="0"/>
    </xf>
    <xf numFmtId="0" fontId="2" fillId="3" borderId="6" xfId="2" applyFont="1" applyFill="1" applyBorder="1" applyAlignment="1" applyProtection="1">
      <alignment vertical="center"/>
      <protection locked="0"/>
    </xf>
    <xf numFmtId="167" fontId="2" fillId="3" borderId="6" xfId="3" applyNumberFormat="1" applyFont="1" applyFill="1" applyBorder="1" applyAlignment="1" applyProtection="1">
      <alignment vertical="center"/>
    </xf>
    <xf numFmtId="167" fontId="3" fillId="3" borderId="6" xfId="3" applyNumberFormat="1" applyFont="1" applyFill="1" applyBorder="1" applyAlignment="1" applyProtection="1">
      <alignment vertical="center"/>
    </xf>
    <xf numFmtId="9" fontId="3" fillId="3" borderId="6" xfId="4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justify" vertical="center" wrapText="1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justify" vertical="center" wrapText="1"/>
      <protection locked="0"/>
    </xf>
    <xf numFmtId="0" fontId="4" fillId="0" borderId="1" xfId="1" applyFont="1" applyBorder="1" applyAlignment="1" applyProtection="1">
      <alignment horizontal="justify" vertical="center" wrapText="1"/>
      <protection locked="0"/>
    </xf>
    <xf numFmtId="165" fontId="4" fillId="0" borderId="4" xfId="1" applyNumberFormat="1" applyFont="1" applyBorder="1" applyAlignment="1" applyProtection="1">
      <alignment horizontal="center" vertical="center" wrapText="1"/>
      <protection locked="0"/>
    </xf>
    <xf numFmtId="165" fontId="2" fillId="0" borderId="1" xfId="1" applyNumberFormat="1" applyFont="1" applyBorder="1" applyAlignment="1" applyProtection="1">
      <alignment horizontal="justify" vertical="center" wrapText="1"/>
      <protection locked="0"/>
    </xf>
    <xf numFmtId="0" fontId="4" fillId="0" borderId="1" xfId="2" applyBorder="1" applyAlignment="1" applyProtection="1">
      <alignment horizontal="right"/>
      <protection locked="0"/>
    </xf>
    <xf numFmtId="165" fontId="4" fillId="0" borderId="1" xfId="1" applyNumberFormat="1" applyFont="1" applyBorder="1" applyAlignment="1" applyProtection="1">
      <alignment horizontal="justify" vertical="center" wrapText="1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justify" vertical="center" wrapText="1"/>
      <protection locked="0"/>
    </xf>
    <xf numFmtId="165" fontId="4" fillId="0" borderId="9" xfId="1" applyNumberFormat="1" applyFont="1" applyBorder="1" applyAlignment="1" applyProtection="1">
      <alignment horizontal="center" vertical="center" wrapText="1"/>
      <protection locked="0"/>
    </xf>
    <xf numFmtId="165" fontId="2" fillId="0" borderId="2" xfId="1" applyNumberFormat="1" applyFont="1" applyBorder="1" applyAlignment="1" applyProtection="1">
      <alignment horizontal="justify" vertical="center" wrapText="1"/>
      <protection locked="0"/>
    </xf>
    <xf numFmtId="165" fontId="4" fillId="0" borderId="1" xfId="1" applyNumberFormat="1" applyFont="1" applyBorder="1" applyAlignment="1" applyProtection="1">
      <alignment horizontal="center" vertical="center" wrapText="1"/>
      <protection locked="0"/>
    </xf>
    <xf numFmtId="168" fontId="2" fillId="0" borderId="1" xfId="3" applyNumberFormat="1" applyFont="1" applyFill="1" applyBorder="1" applyAlignment="1" applyProtection="1">
      <alignment horizontal="right" vertical="center" wrapText="1"/>
      <protection locked="0"/>
    </xf>
    <xf numFmtId="168" fontId="2" fillId="3" borderId="6" xfId="3" applyNumberFormat="1" applyFont="1" applyFill="1" applyBorder="1" applyAlignment="1" applyProtection="1">
      <alignment vertical="center"/>
    </xf>
    <xf numFmtId="7" fontId="2" fillId="0" borderId="1" xfId="3" applyNumberFormat="1" applyFont="1" applyFill="1" applyBorder="1" applyAlignment="1" applyProtection="1">
      <alignment horizontal="right" vertical="center" wrapText="1"/>
      <protection locked="0"/>
    </xf>
    <xf numFmtId="7" fontId="2" fillId="3" borderId="6" xfId="3" applyNumberFormat="1" applyFont="1" applyFill="1" applyBorder="1" applyAlignment="1" applyProtection="1">
      <alignment vertical="center"/>
    </xf>
    <xf numFmtId="166" fontId="12" fillId="0" borderId="1" xfId="6" applyNumberFormat="1" applyFont="1" applyFill="1" applyBorder="1" applyAlignment="1" applyProtection="1">
      <alignment horizontal="right" vertical="center" wrapText="1"/>
      <protection locked="0"/>
    </xf>
    <xf numFmtId="166" fontId="2" fillId="0" borderId="2" xfId="3" applyNumberFormat="1" applyFont="1" applyFill="1" applyBorder="1" applyAlignment="1" applyProtection="1">
      <alignment horizontal="right" vertical="center" wrapText="1"/>
      <protection locked="0"/>
    </xf>
    <xf numFmtId="166" fontId="7" fillId="0" borderId="1" xfId="1" applyNumberFormat="1" applyFont="1" applyBorder="1" applyAlignment="1" applyProtection="1">
      <alignment horizontal="right" vertical="center" wrapText="1"/>
      <protection locked="0"/>
    </xf>
    <xf numFmtId="166" fontId="4" fillId="0" borderId="1" xfId="2" applyNumberFormat="1" applyBorder="1" applyAlignment="1" applyProtection="1">
      <alignment horizontal="right"/>
      <protection locked="0"/>
    </xf>
    <xf numFmtId="166" fontId="12" fillId="0" borderId="1" xfId="1" applyNumberFormat="1" applyFont="1" applyBorder="1" applyAlignment="1" applyProtection="1">
      <alignment horizontal="right" vertical="center" wrapText="1"/>
      <protection locked="0"/>
    </xf>
    <xf numFmtId="166" fontId="3" fillId="0" borderId="2" xfId="1" applyNumberFormat="1" applyFont="1" applyBorder="1" applyAlignment="1" applyProtection="1">
      <alignment horizontal="right" vertical="center" wrapText="1"/>
      <protection locked="0"/>
    </xf>
    <xf numFmtId="166" fontId="4" fillId="0" borderId="2" xfId="2" applyNumberFormat="1" applyBorder="1" applyAlignment="1" applyProtection="1">
      <alignment horizontal="right"/>
      <protection locked="0"/>
    </xf>
    <xf numFmtId="0" fontId="10" fillId="5" borderId="2" xfId="0" applyFont="1" applyFill="1" applyBorder="1" applyAlignment="1" applyProtection="1">
      <alignment horizontal="justify" vertical="center" wrapText="1"/>
      <protection locked="0"/>
    </xf>
    <xf numFmtId="0" fontId="3" fillId="3" borderId="1" xfId="2" applyFont="1" applyFill="1" applyBorder="1" applyAlignment="1" applyProtection="1">
      <alignment vertical="center"/>
      <protection locked="0"/>
    </xf>
    <xf numFmtId="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5" borderId="2" xfId="2" applyFont="1" applyFill="1" applyBorder="1" applyAlignment="1" applyProtection="1">
      <alignment horizontal="center" vertical="center"/>
      <protection locked="0"/>
    </xf>
    <xf numFmtId="0" fontId="3" fillId="5" borderId="1" xfId="2" applyFont="1" applyFill="1" applyBorder="1" applyAlignment="1" applyProtection="1">
      <alignment horizontal="center" vertical="center"/>
      <protection locked="0"/>
    </xf>
    <xf numFmtId="0" fontId="4" fillId="2" borderId="0" xfId="2" applyFill="1" applyAlignment="1" applyProtection="1">
      <alignment vertical="top"/>
      <protection locked="0"/>
    </xf>
    <xf numFmtId="0" fontId="4" fillId="2" borderId="10" xfId="2" applyFill="1" applyBorder="1" applyAlignment="1" applyProtection="1">
      <alignment vertical="top"/>
      <protection locked="0"/>
    </xf>
    <xf numFmtId="0" fontId="4" fillId="2" borderId="10" xfId="2" applyFill="1" applyBorder="1" applyAlignment="1" applyProtection="1">
      <alignment horizontal="center" vertical="center"/>
      <protection locked="0"/>
    </xf>
    <xf numFmtId="0" fontId="4" fillId="2" borderId="7" xfId="2" applyFill="1" applyBorder="1" applyAlignment="1" applyProtection="1">
      <alignment horizontal="center" vertical="center"/>
      <protection locked="0"/>
    </xf>
    <xf numFmtId="9" fontId="2" fillId="0" borderId="2" xfId="4" applyFont="1" applyFill="1" applyBorder="1" applyAlignment="1" applyProtection="1">
      <alignment horizontal="center" vertical="center" wrapText="1"/>
    </xf>
    <xf numFmtId="9" fontId="2" fillId="0" borderId="5" xfId="4" applyFont="1" applyFill="1" applyBorder="1" applyAlignment="1" applyProtection="1">
      <alignment horizontal="center" vertical="center" wrapText="1"/>
    </xf>
    <xf numFmtId="9" fontId="2" fillId="0" borderId="6" xfId="4" applyFont="1" applyFill="1" applyBorder="1" applyAlignment="1" applyProtection="1">
      <alignment horizontal="center" vertical="center" wrapText="1"/>
    </xf>
    <xf numFmtId="2" fontId="3" fillId="0" borderId="14" xfId="1" applyNumberFormat="1" applyFont="1" applyBorder="1" applyAlignment="1">
      <alignment horizontal="left" vertical="center" wrapText="1"/>
    </xf>
    <xf numFmtId="2" fontId="3" fillId="0" borderId="15" xfId="1" applyNumberFormat="1" applyFont="1" applyBorder="1" applyAlignment="1">
      <alignment horizontal="left" vertical="center" wrapText="1"/>
    </xf>
    <xf numFmtId="2" fontId="3" fillId="0" borderId="4" xfId="1" applyNumberFormat="1" applyFont="1" applyBorder="1" applyAlignment="1">
      <alignment horizontal="left" vertical="center" wrapText="1"/>
    </xf>
    <xf numFmtId="0" fontId="3" fillId="3" borderId="1" xfId="2" applyFont="1" applyFill="1" applyBorder="1" applyAlignment="1" applyProtection="1">
      <alignment horizontal="center" vertical="center" wrapText="1"/>
      <protection locked="0"/>
    </xf>
    <xf numFmtId="0" fontId="3" fillId="3" borderId="1" xfId="2" applyFont="1" applyFill="1" applyBorder="1" applyAlignment="1" applyProtection="1">
      <alignment horizontal="center" vertical="center"/>
      <protection locked="0"/>
    </xf>
    <xf numFmtId="3" fontId="6" fillId="0" borderId="1" xfId="1" applyNumberFormat="1" applyFont="1" applyBorder="1" applyAlignment="1" applyProtection="1">
      <alignment horizontal="center" vertical="center" wrapText="1"/>
      <protection locked="0"/>
    </xf>
    <xf numFmtId="169" fontId="2" fillId="5" borderId="1" xfId="1" applyNumberFormat="1" applyFont="1" applyFill="1" applyBorder="1" applyAlignment="1" applyProtection="1">
      <alignment horizontal="center" vertical="center" wrapText="1"/>
      <protection locked="0"/>
    </xf>
    <xf numFmtId="9" fontId="5" fillId="0" borderId="2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66" fontId="2" fillId="0" borderId="2" xfId="4" applyNumberFormat="1" applyFont="1" applyFill="1" applyBorder="1" applyAlignment="1" applyProtection="1">
      <alignment horizontal="center" vertical="center" wrapText="1"/>
      <protection locked="0"/>
    </xf>
    <xf numFmtId="166" fontId="2" fillId="0" borderId="5" xfId="4" applyNumberFormat="1" applyFont="1" applyFill="1" applyBorder="1" applyAlignment="1" applyProtection="1">
      <alignment horizontal="center" vertical="center" wrapText="1"/>
      <protection locked="0"/>
    </xf>
    <xf numFmtId="166" fontId="2" fillId="0" borderId="6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horizontal="center" vertical="center" wrapText="1"/>
      <protection locked="0"/>
    </xf>
    <xf numFmtId="0" fontId="4" fillId="0" borderId="6" xfId="1" applyFont="1" applyBorder="1" applyAlignment="1" applyProtection="1">
      <alignment horizontal="center" vertical="center" wrapText="1"/>
      <protection locked="0"/>
    </xf>
    <xf numFmtId="166" fontId="3" fillId="5" borderId="2" xfId="3" applyNumberFormat="1" applyFont="1" applyFill="1" applyBorder="1" applyAlignment="1" applyProtection="1">
      <alignment horizontal="right" vertical="center" wrapText="1"/>
    </xf>
    <xf numFmtId="166" fontId="3" fillId="5" borderId="5" xfId="3" applyNumberFormat="1" applyFont="1" applyFill="1" applyBorder="1" applyAlignment="1" applyProtection="1">
      <alignment horizontal="right" vertical="center" wrapText="1"/>
    </xf>
    <xf numFmtId="166" fontId="3" fillId="5" borderId="6" xfId="3" applyNumberFormat="1" applyFont="1" applyFill="1" applyBorder="1" applyAlignment="1" applyProtection="1">
      <alignment horizontal="right" vertical="center" wrapText="1"/>
    </xf>
    <xf numFmtId="2" fontId="2" fillId="0" borderId="11" xfId="1" applyNumberFormat="1" applyFont="1" applyBorder="1" applyAlignment="1" applyProtection="1">
      <alignment horizontal="center" vertical="center" wrapText="1"/>
      <protection locked="0"/>
    </xf>
    <xf numFmtId="2" fontId="2" fillId="0" borderId="13" xfId="1" applyNumberFormat="1" applyFont="1" applyBorder="1" applyAlignment="1" applyProtection="1">
      <alignment horizontal="center" vertical="center" wrapText="1"/>
      <protection locked="0"/>
    </xf>
    <xf numFmtId="2" fontId="3" fillId="0" borderId="12" xfId="1" applyNumberFormat="1" applyFont="1" applyBorder="1" applyAlignment="1" applyProtection="1">
      <alignment horizontal="center" vertical="center" wrapText="1"/>
      <protection locked="0"/>
    </xf>
    <xf numFmtId="2" fontId="3" fillId="0" borderId="0" xfId="1" applyNumberFormat="1" applyFont="1" applyAlignment="1" applyProtection="1">
      <alignment horizontal="center" vertical="center" wrapText="1"/>
      <protection locked="0"/>
    </xf>
    <xf numFmtId="0" fontId="5" fillId="0" borderId="1" xfId="2" applyFont="1" applyBorder="1" applyAlignment="1" applyProtection="1">
      <alignment horizontal="left" vertical="center"/>
      <protection locked="0"/>
    </xf>
    <xf numFmtId="14" fontId="5" fillId="0" borderId="1" xfId="2" applyNumberFormat="1" applyFont="1" applyBorder="1" applyAlignment="1" applyProtection="1">
      <alignment horizontal="center" vertical="top"/>
      <protection locked="0"/>
    </xf>
    <xf numFmtId="14" fontId="4" fillId="0" borderId="1" xfId="2" applyNumberFormat="1" applyBorder="1" applyAlignment="1" applyProtection="1">
      <alignment horizontal="center" vertical="top"/>
      <protection locked="0"/>
    </xf>
    <xf numFmtId="3" fontId="6" fillId="0" borderId="2" xfId="1" applyNumberFormat="1" applyFont="1" applyBorder="1" applyAlignment="1" applyProtection="1">
      <alignment horizontal="center" vertical="center" wrapText="1"/>
      <protection locked="0"/>
    </xf>
    <xf numFmtId="3" fontId="6" fillId="0" borderId="5" xfId="1" applyNumberFormat="1" applyFont="1" applyBorder="1" applyAlignment="1" applyProtection="1">
      <alignment horizontal="center" vertical="center" wrapText="1"/>
      <protection locked="0"/>
    </xf>
    <xf numFmtId="3" fontId="6" fillId="0" borderId="6" xfId="1" applyNumberFormat="1" applyFont="1" applyBorder="1" applyAlignment="1" applyProtection="1">
      <alignment horizontal="center" vertical="center" wrapText="1"/>
      <protection locked="0"/>
    </xf>
    <xf numFmtId="3" fontId="2" fillId="5" borderId="2" xfId="1" applyNumberFormat="1" applyFont="1" applyFill="1" applyBorder="1" applyAlignment="1" applyProtection="1">
      <alignment horizontal="center" vertical="center" wrapText="1"/>
      <protection locked="0"/>
    </xf>
    <xf numFmtId="3" fontId="2" fillId="5" borderId="5" xfId="1" applyNumberFormat="1" applyFont="1" applyFill="1" applyBorder="1" applyAlignment="1" applyProtection="1">
      <alignment horizontal="center" vertical="center" wrapText="1"/>
      <protection locked="0"/>
    </xf>
    <xf numFmtId="3" fontId="2" fillId="5" borderId="6" xfId="1" applyNumberFormat="1" applyFont="1" applyFill="1" applyBorder="1" applyAlignment="1" applyProtection="1">
      <alignment horizontal="center" vertical="center" wrapText="1"/>
      <protection locked="0"/>
    </xf>
  </cellXfs>
  <cellStyles count="7">
    <cellStyle name="Moneda" xfId="6" builtinId="4"/>
    <cellStyle name="Moneda 3" xfId="3" xr:uid="{00000000-0005-0000-0000-000002000000}"/>
    <cellStyle name="Normal" xfId="0" builtinId="0"/>
    <cellStyle name="Normal 13" xfId="5" xr:uid="{00000000-0005-0000-0000-000004000000}"/>
    <cellStyle name="Normal 2" xfId="2" xr:uid="{00000000-0005-0000-0000-000005000000}"/>
    <cellStyle name="Normal 2 2" xfId="1" xr:uid="{00000000-0005-0000-0000-000006000000}"/>
    <cellStyle name="Porcentaje 2" xfId="4" xr:uid="{00000000-0005-0000-0000-000007000000}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223650</xdr:colOff>
      <xdr:row>0</xdr:row>
      <xdr:rowOff>31750</xdr:rowOff>
    </xdr:from>
    <xdr:to>
      <xdr:col>1</xdr:col>
      <xdr:colOff>333210</xdr:colOff>
      <xdr:row>3</xdr:row>
      <xdr:rowOff>124813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650" y="31750"/>
          <a:ext cx="617560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"/>
  <sheetViews>
    <sheetView showGridLines="0" tabSelected="1" topLeftCell="K1" zoomScale="46" zoomScaleNormal="46" workbookViewId="0">
      <selection activeCell="AB25" sqref="AB25"/>
    </sheetView>
  </sheetViews>
  <sheetFormatPr baseColWidth="10" defaultColWidth="12.88671875" defaultRowHeight="14.4" x14ac:dyDescent="0.3"/>
  <cols>
    <col min="1" max="1" width="7.6640625" customWidth="1"/>
    <col min="2" max="2" width="22.5546875" customWidth="1"/>
    <col min="3" max="3" width="25.33203125" customWidth="1"/>
    <col min="4" max="4" width="22.109375" customWidth="1"/>
    <col min="5" max="6" width="44" customWidth="1"/>
    <col min="7" max="7" width="19.33203125" customWidth="1"/>
    <col min="8" max="8" width="55.44140625" customWidth="1"/>
    <col min="9" max="9" width="42.6640625" customWidth="1"/>
    <col min="10" max="10" width="15.33203125" customWidth="1"/>
    <col min="11" max="11" width="15.6640625" customWidth="1"/>
    <col min="12" max="14" width="17" customWidth="1"/>
    <col min="15" max="15" width="52.88671875" customWidth="1"/>
    <col min="16" max="16" width="23.44140625" customWidth="1"/>
    <col min="17" max="18" width="19.33203125" customWidth="1"/>
    <col min="19" max="19" width="23.109375" customWidth="1"/>
    <col min="20" max="20" width="22.33203125" customWidth="1"/>
    <col min="21" max="21" width="23.88671875" customWidth="1"/>
    <col min="22" max="22" width="23.5546875" customWidth="1"/>
    <col min="23" max="23" width="24.5546875" bestFit="1" customWidth="1"/>
    <col min="24" max="24" width="19.33203125" customWidth="1"/>
    <col min="25" max="25" width="21.44140625" customWidth="1"/>
    <col min="26" max="26" width="19.33203125" customWidth="1"/>
    <col min="27" max="27" width="25.5546875" customWidth="1"/>
    <col min="28" max="28" width="21.6640625" customWidth="1"/>
    <col min="29" max="29" width="24.5546875" customWidth="1"/>
    <col min="30" max="30" width="18.6640625" customWidth="1"/>
    <col min="31" max="31" width="17.5546875" customWidth="1"/>
    <col min="32" max="32" width="12.88671875" customWidth="1"/>
  </cols>
  <sheetData>
    <row r="1" spans="1:31" x14ac:dyDescent="0.3">
      <c r="A1" s="79"/>
      <c r="B1" s="81" t="s">
        <v>43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56" t="s">
        <v>74</v>
      </c>
      <c r="AD1" s="57"/>
      <c r="AE1" s="58"/>
    </row>
    <row r="2" spans="1:31" x14ac:dyDescent="0.3">
      <c r="A2" s="80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56" t="s">
        <v>75</v>
      </c>
      <c r="AD2" s="57"/>
      <c r="AE2" s="58"/>
    </row>
    <row r="3" spans="1:31" ht="15" customHeight="1" x14ac:dyDescent="0.3">
      <c r="A3" s="80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56" t="s">
        <v>76</v>
      </c>
      <c r="AD3" s="57"/>
      <c r="AE3" s="58"/>
    </row>
    <row r="4" spans="1:31" x14ac:dyDescent="0.3">
      <c r="A4" s="80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56" t="s">
        <v>77</v>
      </c>
      <c r="AD4" s="57"/>
      <c r="AE4" s="58"/>
    </row>
    <row r="5" spans="1:31" x14ac:dyDescent="0.3">
      <c r="A5" s="83" t="s">
        <v>0</v>
      </c>
      <c r="B5" s="83"/>
      <c r="C5" s="83"/>
      <c r="D5" s="85">
        <v>45287</v>
      </c>
      <c r="E5" s="85"/>
      <c r="F5" s="85"/>
      <c r="G5" s="85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2"/>
    </row>
    <row r="6" spans="1:31" ht="15.6" customHeight="1" x14ac:dyDescent="0.3">
      <c r="A6" s="83" t="s">
        <v>1</v>
      </c>
      <c r="B6" s="83"/>
      <c r="C6" s="83"/>
      <c r="D6" s="84">
        <v>45275</v>
      </c>
      <c r="E6" s="84"/>
      <c r="F6" s="84"/>
      <c r="G6" s="84"/>
      <c r="H6" s="50"/>
      <c r="I6" s="50"/>
      <c r="J6" s="50"/>
      <c r="K6" s="50"/>
      <c r="L6" s="50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2"/>
    </row>
    <row r="7" spans="1:31" x14ac:dyDescent="0.3">
      <c r="A7" s="10"/>
      <c r="B7" s="60" t="s">
        <v>2</v>
      </c>
      <c r="C7" s="60"/>
      <c r="D7" s="60"/>
      <c r="E7" s="60"/>
      <c r="F7" s="60"/>
      <c r="G7" s="60" t="s">
        <v>3</v>
      </c>
      <c r="H7" s="60"/>
      <c r="I7" s="60"/>
      <c r="J7" s="60"/>
      <c r="K7" s="60"/>
      <c r="L7" s="60" t="s">
        <v>4</v>
      </c>
      <c r="M7" s="60"/>
      <c r="N7" s="60"/>
      <c r="O7" s="60" t="s">
        <v>5</v>
      </c>
      <c r="P7" s="60"/>
      <c r="Q7" s="60"/>
      <c r="R7" s="60"/>
      <c r="S7" s="60"/>
      <c r="T7" s="60"/>
      <c r="U7" s="60"/>
      <c r="V7" s="60" t="s">
        <v>47</v>
      </c>
      <c r="W7" s="60"/>
      <c r="X7" s="60"/>
      <c r="Y7" s="60"/>
      <c r="Z7" s="60"/>
      <c r="AA7" s="60"/>
      <c r="AB7" s="59" t="s">
        <v>6</v>
      </c>
      <c r="AC7" s="59" t="s">
        <v>7</v>
      </c>
      <c r="AD7" s="59" t="s">
        <v>8</v>
      </c>
      <c r="AE7" s="59"/>
    </row>
    <row r="8" spans="1:31" ht="41.4" x14ac:dyDescent="0.3">
      <c r="A8" s="3" t="s">
        <v>9</v>
      </c>
      <c r="B8" s="4" t="s">
        <v>10</v>
      </c>
      <c r="C8" s="3" t="s">
        <v>11</v>
      </c>
      <c r="D8" s="3" t="s">
        <v>12</v>
      </c>
      <c r="E8" s="3" t="s">
        <v>13</v>
      </c>
      <c r="F8" s="4" t="s">
        <v>14</v>
      </c>
      <c r="G8" s="4" t="s">
        <v>44</v>
      </c>
      <c r="H8" s="4" t="s">
        <v>15</v>
      </c>
      <c r="I8" s="4" t="s">
        <v>16</v>
      </c>
      <c r="J8" s="4" t="s">
        <v>17</v>
      </c>
      <c r="K8" s="4" t="s">
        <v>18</v>
      </c>
      <c r="L8" s="4" t="s">
        <v>19</v>
      </c>
      <c r="M8" s="4" t="s">
        <v>20</v>
      </c>
      <c r="N8" s="4" t="s">
        <v>73</v>
      </c>
      <c r="O8" s="3" t="s">
        <v>21</v>
      </c>
      <c r="P8" s="4" t="s">
        <v>22</v>
      </c>
      <c r="Q8" s="4" t="s">
        <v>23</v>
      </c>
      <c r="R8" s="4" t="s">
        <v>24</v>
      </c>
      <c r="S8" s="4" t="s">
        <v>25</v>
      </c>
      <c r="T8" s="4" t="s">
        <v>26</v>
      </c>
      <c r="U8" s="4" t="s">
        <v>27</v>
      </c>
      <c r="V8" s="4" t="s">
        <v>22</v>
      </c>
      <c r="W8" s="4" t="s">
        <v>23</v>
      </c>
      <c r="X8" s="4" t="s">
        <v>24</v>
      </c>
      <c r="Y8" s="4" t="s">
        <v>25</v>
      </c>
      <c r="Z8" s="4" t="s">
        <v>26</v>
      </c>
      <c r="AA8" s="4" t="s">
        <v>48</v>
      </c>
      <c r="AB8" s="59"/>
      <c r="AC8" s="59"/>
      <c r="AD8" s="4" t="s">
        <v>28</v>
      </c>
      <c r="AE8" s="4" t="s">
        <v>29</v>
      </c>
    </row>
    <row r="9" spans="1:31" ht="62.4" customHeight="1" x14ac:dyDescent="0.3">
      <c r="A9" s="47">
        <v>178</v>
      </c>
      <c r="B9" s="20" t="s">
        <v>31</v>
      </c>
      <c r="C9" s="20" t="s">
        <v>32</v>
      </c>
      <c r="D9" s="20" t="s">
        <v>33</v>
      </c>
      <c r="E9" s="44" t="s">
        <v>34</v>
      </c>
      <c r="F9" s="12" t="s">
        <v>36</v>
      </c>
      <c r="G9" s="21"/>
      <c r="H9" s="22" t="s">
        <v>67</v>
      </c>
      <c r="I9" s="23"/>
      <c r="J9" s="24"/>
      <c r="K9" s="24"/>
      <c r="L9" s="86">
        <v>4</v>
      </c>
      <c r="M9" s="89">
        <v>4</v>
      </c>
      <c r="N9" s="63">
        <f>IFERROR(IF(M9/L9&gt;100%,100%,M9/L9),"-")</f>
        <v>1</v>
      </c>
      <c r="O9" s="25" t="s">
        <v>55</v>
      </c>
      <c r="P9" s="5">
        <v>4848465217.7399998</v>
      </c>
      <c r="Q9" s="5"/>
      <c r="R9" s="5"/>
      <c r="S9" s="5"/>
      <c r="T9" s="5"/>
      <c r="U9" s="76">
        <f>SUM(P9:T13)</f>
        <v>5826169039.7399998</v>
      </c>
      <c r="V9" s="5">
        <v>0</v>
      </c>
      <c r="W9" s="39"/>
      <c r="X9" s="39"/>
      <c r="Y9" s="40"/>
      <c r="Z9" s="40"/>
      <c r="AA9" s="76">
        <f>SUM(V9:Z13)</f>
        <v>382147184.94999999</v>
      </c>
      <c r="AB9" s="53">
        <f>IFERROR(AA9/U9,"-")</f>
        <v>6.5591503154713446E-2</v>
      </c>
      <c r="AC9" s="67"/>
      <c r="AD9" s="70" t="s">
        <v>38</v>
      </c>
      <c r="AE9" s="73" t="s">
        <v>39</v>
      </c>
    </row>
    <row r="10" spans="1:31" ht="62.4" customHeight="1" x14ac:dyDescent="0.3">
      <c r="A10" s="47">
        <v>178</v>
      </c>
      <c r="B10" s="20" t="s">
        <v>31</v>
      </c>
      <c r="C10" s="20" t="s">
        <v>32</v>
      </c>
      <c r="D10" s="20" t="s">
        <v>33</v>
      </c>
      <c r="E10" s="44" t="s">
        <v>34</v>
      </c>
      <c r="F10" s="12" t="s">
        <v>36</v>
      </c>
      <c r="G10" s="21"/>
      <c r="H10" s="22" t="s">
        <v>72</v>
      </c>
      <c r="I10" s="23"/>
      <c r="J10" s="24"/>
      <c r="K10" s="24"/>
      <c r="L10" s="87"/>
      <c r="M10" s="90"/>
      <c r="N10" s="64"/>
      <c r="O10" s="25" t="s">
        <v>61</v>
      </c>
      <c r="P10" s="5">
        <v>333333333</v>
      </c>
      <c r="Q10" s="5"/>
      <c r="R10" s="5"/>
      <c r="S10" s="5"/>
      <c r="T10" s="5"/>
      <c r="U10" s="77"/>
      <c r="V10" s="5">
        <v>332619999.94999999</v>
      </c>
      <c r="W10" s="39"/>
      <c r="X10" s="39"/>
      <c r="Y10" s="40"/>
      <c r="Z10" s="40"/>
      <c r="AA10" s="77"/>
      <c r="AB10" s="54"/>
      <c r="AC10" s="68"/>
      <c r="AD10" s="71"/>
      <c r="AE10" s="74"/>
    </row>
    <row r="11" spans="1:31" ht="62.4" customHeight="1" x14ac:dyDescent="0.3">
      <c r="A11" s="47">
        <v>178</v>
      </c>
      <c r="B11" s="20" t="s">
        <v>31</v>
      </c>
      <c r="C11" s="20" t="s">
        <v>32</v>
      </c>
      <c r="D11" s="20" t="s">
        <v>33</v>
      </c>
      <c r="E11" s="44" t="s">
        <v>34</v>
      </c>
      <c r="F11" s="12" t="s">
        <v>36</v>
      </c>
      <c r="G11" s="21"/>
      <c r="H11" s="22" t="s">
        <v>49</v>
      </c>
      <c r="I11" s="23"/>
      <c r="J11" s="24"/>
      <c r="K11" s="24"/>
      <c r="L11" s="87"/>
      <c r="M11" s="90"/>
      <c r="N11" s="64"/>
      <c r="O11" s="25" t="s">
        <v>62</v>
      </c>
      <c r="P11" s="5">
        <v>248766640</v>
      </c>
      <c r="Q11" s="5"/>
      <c r="R11" s="5"/>
      <c r="S11" s="5"/>
      <c r="T11" s="5"/>
      <c r="U11" s="77"/>
      <c r="V11" s="5">
        <v>0</v>
      </c>
      <c r="W11" s="41"/>
      <c r="X11" s="39"/>
      <c r="Y11" s="40"/>
      <c r="Z11" s="40"/>
      <c r="AA11" s="77"/>
      <c r="AB11" s="54"/>
      <c r="AC11" s="68"/>
      <c r="AD11" s="71"/>
      <c r="AE11" s="74"/>
    </row>
    <row r="12" spans="1:31" ht="62.4" customHeight="1" x14ac:dyDescent="0.3">
      <c r="A12" s="47">
        <v>178</v>
      </c>
      <c r="B12" s="20" t="s">
        <v>31</v>
      </c>
      <c r="C12" s="20" t="s">
        <v>32</v>
      </c>
      <c r="D12" s="20" t="s">
        <v>33</v>
      </c>
      <c r="E12" s="44" t="s">
        <v>34</v>
      </c>
      <c r="F12" s="12" t="s">
        <v>36</v>
      </c>
      <c r="G12" s="21">
        <v>2023680010010</v>
      </c>
      <c r="H12" s="22" t="s">
        <v>51</v>
      </c>
      <c r="I12" s="23"/>
      <c r="J12" s="24"/>
      <c r="K12" s="24"/>
      <c r="L12" s="87"/>
      <c r="M12" s="90"/>
      <c r="N12" s="64"/>
      <c r="O12" s="25" t="s">
        <v>63</v>
      </c>
      <c r="P12" s="5">
        <v>78937182</v>
      </c>
      <c r="Q12" s="5"/>
      <c r="R12" s="5"/>
      <c r="S12" s="5"/>
      <c r="T12" s="5"/>
      <c r="U12" s="77"/>
      <c r="V12" s="5">
        <v>49527185</v>
      </c>
      <c r="W12" s="39"/>
      <c r="X12" s="39"/>
      <c r="Y12" s="40"/>
      <c r="Z12" s="40"/>
      <c r="AA12" s="77"/>
      <c r="AB12" s="54"/>
      <c r="AC12" s="68"/>
      <c r="AD12" s="71"/>
      <c r="AE12" s="74"/>
    </row>
    <row r="13" spans="1:31" ht="62.4" customHeight="1" x14ac:dyDescent="0.3">
      <c r="A13" s="47">
        <v>178</v>
      </c>
      <c r="B13" s="20" t="s">
        <v>31</v>
      </c>
      <c r="C13" s="20" t="s">
        <v>32</v>
      </c>
      <c r="D13" s="20" t="s">
        <v>33</v>
      </c>
      <c r="E13" s="44" t="s">
        <v>34</v>
      </c>
      <c r="F13" s="12" t="s">
        <v>36</v>
      </c>
      <c r="G13" s="21"/>
      <c r="H13" s="22" t="s">
        <v>50</v>
      </c>
      <c r="I13" s="23"/>
      <c r="J13" s="24"/>
      <c r="K13" s="24"/>
      <c r="L13" s="88"/>
      <c r="M13" s="91"/>
      <c r="N13" s="65"/>
      <c r="O13" s="25" t="s">
        <v>64</v>
      </c>
      <c r="P13" s="5">
        <v>316666667</v>
      </c>
      <c r="Q13" s="5"/>
      <c r="R13" s="5"/>
      <c r="S13" s="5"/>
      <c r="T13" s="5"/>
      <c r="U13" s="78"/>
      <c r="V13" s="5">
        <v>0</v>
      </c>
      <c r="W13" s="39"/>
      <c r="X13" s="39"/>
      <c r="Y13" s="40"/>
      <c r="Z13" s="40"/>
      <c r="AA13" s="78"/>
      <c r="AB13" s="55"/>
      <c r="AC13" s="69"/>
      <c r="AD13" s="72"/>
      <c r="AE13" s="75"/>
    </row>
    <row r="14" spans="1:31" ht="110.4" x14ac:dyDescent="0.3">
      <c r="A14" s="48">
        <v>179</v>
      </c>
      <c r="B14" s="20" t="s">
        <v>31</v>
      </c>
      <c r="C14" s="20" t="s">
        <v>32</v>
      </c>
      <c r="D14" s="20" t="s">
        <v>33</v>
      </c>
      <c r="E14" s="44" t="s">
        <v>35</v>
      </c>
      <c r="F14" s="7" t="s">
        <v>37</v>
      </c>
      <c r="G14" s="21">
        <v>2022680010087</v>
      </c>
      <c r="H14" s="22" t="s">
        <v>45</v>
      </c>
      <c r="I14" s="23"/>
      <c r="J14" s="24"/>
      <c r="K14" s="32"/>
      <c r="L14" s="61">
        <v>1</v>
      </c>
      <c r="M14" s="62">
        <v>0.8</v>
      </c>
      <c r="N14" s="66">
        <f>IFERROR(IF(M14/L14&gt;100%,100%,M14/L14),"-")</f>
        <v>0.8</v>
      </c>
      <c r="O14" s="25" t="s">
        <v>59</v>
      </c>
      <c r="P14" s="5">
        <v>505000000</v>
      </c>
      <c r="Q14" s="5"/>
      <c r="R14" s="5"/>
      <c r="S14" s="5"/>
      <c r="T14" s="5"/>
      <c r="U14" s="76">
        <f>SUM(P14:T23)</f>
        <v>10261962207</v>
      </c>
      <c r="V14" s="5">
        <v>302059208.63999999</v>
      </c>
      <c r="W14" s="41"/>
      <c r="X14" s="39"/>
      <c r="Y14" s="40"/>
      <c r="Z14" s="40"/>
      <c r="AA14" s="76">
        <f>SUM(V14:Z23)</f>
        <v>7638228959.6399994</v>
      </c>
      <c r="AB14" s="53">
        <f>IFERROR(AA14/U14,"-")</f>
        <v>0.74432440946135314</v>
      </c>
      <c r="AC14" s="67"/>
      <c r="AD14" s="70" t="s">
        <v>38</v>
      </c>
      <c r="AE14" s="73" t="s">
        <v>39</v>
      </c>
    </row>
    <row r="15" spans="1:31" ht="57.6" x14ac:dyDescent="0.3">
      <c r="A15" s="48">
        <v>179</v>
      </c>
      <c r="B15" s="20" t="s">
        <v>31</v>
      </c>
      <c r="C15" s="20" t="s">
        <v>32</v>
      </c>
      <c r="D15" s="20" t="s">
        <v>33</v>
      </c>
      <c r="E15" s="44" t="s">
        <v>35</v>
      </c>
      <c r="F15" s="7" t="s">
        <v>37</v>
      </c>
      <c r="G15" s="21">
        <v>2023680010024</v>
      </c>
      <c r="H15" s="22" t="s">
        <v>52</v>
      </c>
      <c r="I15" s="23"/>
      <c r="J15" s="24"/>
      <c r="K15" s="32"/>
      <c r="L15" s="61"/>
      <c r="M15" s="62"/>
      <c r="N15" s="66"/>
      <c r="O15" s="25" t="s">
        <v>60</v>
      </c>
      <c r="P15" s="5">
        <v>647097735</v>
      </c>
      <c r="Q15" s="5"/>
      <c r="R15" s="5"/>
      <c r="S15" s="5"/>
      <c r="T15" s="5"/>
      <c r="U15" s="77"/>
      <c r="V15" s="5">
        <v>498715900</v>
      </c>
      <c r="W15" s="39"/>
      <c r="X15" s="39"/>
      <c r="Y15" s="40"/>
      <c r="Z15" s="40"/>
      <c r="AA15" s="77"/>
      <c r="AB15" s="54"/>
      <c r="AC15" s="68"/>
      <c r="AD15" s="71"/>
      <c r="AE15" s="74"/>
    </row>
    <row r="16" spans="1:31" ht="57.6" x14ac:dyDescent="0.3">
      <c r="A16" s="48">
        <v>179</v>
      </c>
      <c r="B16" s="20" t="s">
        <v>31</v>
      </c>
      <c r="C16" s="20" t="s">
        <v>32</v>
      </c>
      <c r="D16" s="20" t="s">
        <v>33</v>
      </c>
      <c r="E16" s="44" t="s">
        <v>35</v>
      </c>
      <c r="F16" s="7" t="s">
        <v>37</v>
      </c>
      <c r="G16" s="21">
        <v>2022680010097</v>
      </c>
      <c r="H16" s="22" t="s">
        <v>46</v>
      </c>
      <c r="I16" s="27"/>
      <c r="J16" s="24"/>
      <c r="K16" s="32"/>
      <c r="L16" s="61"/>
      <c r="M16" s="62"/>
      <c r="N16" s="66"/>
      <c r="O16" s="25" t="s">
        <v>66</v>
      </c>
      <c r="P16" s="5">
        <v>220000000</v>
      </c>
      <c r="Q16" s="5"/>
      <c r="R16" s="5"/>
      <c r="S16" s="5"/>
      <c r="T16" s="5"/>
      <c r="U16" s="77"/>
      <c r="V16" s="5">
        <v>188250000</v>
      </c>
      <c r="W16" s="5"/>
      <c r="X16" s="39"/>
      <c r="Y16" s="40"/>
      <c r="Z16" s="40"/>
      <c r="AA16" s="77"/>
      <c r="AB16" s="54"/>
      <c r="AC16" s="68"/>
      <c r="AD16" s="71"/>
      <c r="AE16" s="74"/>
    </row>
    <row r="17" spans="1:31" ht="57.6" x14ac:dyDescent="0.3">
      <c r="A17" s="48">
        <v>179</v>
      </c>
      <c r="B17" s="20" t="s">
        <v>31</v>
      </c>
      <c r="C17" s="20" t="s">
        <v>32</v>
      </c>
      <c r="D17" s="20" t="s">
        <v>33</v>
      </c>
      <c r="E17" s="44" t="s">
        <v>35</v>
      </c>
      <c r="F17" s="7" t="s">
        <v>37</v>
      </c>
      <c r="G17" s="21">
        <v>2022680010099</v>
      </c>
      <c r="H17" s="22" t="s">
        <v>41</v>
      </c>
      <c r="I17" s="27"/>
      <c r="J17" s="24"/>
      <c r="K17" s="32"/>
      <c r="L17" s="61"/>
      <c r="M17" s="62"/>
      <c r="N17" s="66"/>
      <c r="O17" s="25" t="s">
        <v>65</v>
      </c>
      <c r="P17" s="5">
        <v>1058000000</v>
      </c>
      <c r="Q17" s="5"/>
      <c r="R17" s="5"/>
      <c r="S17" s="5"/>
      <c r="T17" s="5"/>
      <c r="U17" s="77"/>
      <c r="V17" s="5">
        <v>852740627</v>
      </c>
      <c r="W17" s="41"/>
      <c r="X17" s="41"/>
      <c r="Y17" s="40"/>
      <c r="Z17" s="40"/>
      <c r="AA17" s="77"/>
      <c r="AB17" s="54"/>
      <c r="AC17" s="68"/>
      <c r="AD17" s="71"/>
      <c r="AE17" s="74"/>
    </row>
    <row r="18" spans="1:31" ht="57.6" x14ac:dyDescent="0.3">
      <c r="A18" s="48">
        <v>179</v>
      </c>
      <c r="B18" s="20" t="s">
        <v>31</v>
      </c>
      <c r="C18" s="20" t="s">
        <v>32</v>
      </c>
      <c r="D18" s="20" t="s">
        <v>33</v>
      </c>
      <c r="E18" s="44" t="s">
        <v>35</v>
      </c>
      <c r="F18" s="7" t="s">
        <v>37</v>
      </c>
      <c r="G18" s="21">
        <v>2023680010006</v>
      </c>
      <c r="H18" s="22" t="s">
        <v>53</v>
      </c>
      <c r="I18" s="27"/>
      <c r="J18" s="24"/>
      <c r="K18" s="32"/>
      <c r="L18" s="61"/>
      <c r="M18" s="62"/>
      <c r="N18" s="66"/>
      <c r="O18" s="25" t="s">
        <v>56</v>
      </c>
      <c r="P18" s="5">
        <v>3590000000</v>
      </c>
      <c r="Q18" s="5"/>
      <c r="R18" s="5"/>
      <c r="S18" s="5"/>
      <c r="T18" s="5"/>
      <c r="U18" s="77"/>
      <c r="V18" s="5">
        <v>3588727000</v>
      </c>
      <c r="W18" s="41"/>
      <c r="X18" s="39"/>
      <c r="Y18" s="40"/>
      <c r="Z18" s="40"/>
      <c r="AA18" s="77"/>
      <c r="AB18" s="54"/>
      <c r="AC18" s="68"/>
      <c r="AD18" s="71"/>
      <c r="AE18" s="74"/>
    </row>
    <row r="19" spans="1:31" ht="57.6" x14ac:dyDescent="0.3">
      <c r="A19" s="48">
        <v>179</v>
      </c>
      <c r="B19" s="20" t="s">
        <v>31</v>
      </c>
      <c r="C19" s="20" t="s">
        <v>32</v>
      </c>
      <c r="D19" s="20" t="s">
        <v>33</v>
      </c>
      <c r="E19" s="44" t="s">
        <v>35</v>
      </c>
      <c r="F19" s="7" t="s">
        <v>37</v>
      </c>
      <c r="G19" s="21">
        <v>2023680010017</v>
      </c>
      <c r="H19" s="22" t="s">
        <v>54</v>
      </c>
      <c r="I19" s="27"/>
      <c r="J19" s="24"/>
      <c r="K19" s="32"/>
      <c r="L19" s="61"/>
      <c r="M19" s="62"/>
      <c r="N19" s="66"/>
      <c r="O19" s="25" t="s">
        <v>57</v>
      </c>
      <c r="P19" s="5">
        <v>1000000000</v>
      </c>
      <c r="Q19" s="5"/>
      <c r="R19" s="5"/>
      <c r="S19" s="5"/>
      <c r="T19" s="5"/>
      <c r="U19" s="77"/>
      <c r="V19" s="5">
        <v>707161144</v>
      </c>
      <c r="W19" s="39"/>
      <c r="X19" s="39"/>
      <c r="Y19" s="40"/>
      <c r="Z19" s="40"/>
      <c r="AA19" s="77"/>
      <c r="AB19" s="54"/>
      <c r="AC19" s="68"/>
      <c r="AD19" s="71"/>
      <c r="AE19" s="74"/>
    </row>
    <row r="20" spans="1:31" ht="57.6" x14ac:dyDescent="0.3">
      <c r="A20" s="48">
        <v>179</v>
      </c>
      <c r="B20" s="20" t="s">
        <v>31</v>
      </c>
      <c r="C20" s="20" t="s">
        <v>32</v>
      </c>
      <c r="D20" s="20" t="s">
        <v>33</v>
      </c>
      <c r="E20" s="44" t="s">
        <v>35</v>
      </c>
      <c r="F20" s="7" t="s">
        <v>37</v>
      </c>
      <c r="G20" s="21" t="s">
        <v>69</v>
      </c>
      <c r="H20" s="22" t="s">
        <v>70</v>
      </c>
      <c r="I20" s="27"/>
      <c r="J20" s="24"/>
      <c r="K20" s="32"/>
      <c r="L20" s="61"/>
      <c r="M20" s="62"/>
      <c r="N20" s="66"/>
      <c r="O20" s="25" t="s">
        <v>57</v>
      </c>
      <c r="P20" s="5">
        <v>500000000</v>
      </c>
      <c r="Q20" s="5"/>
      <c r="R20" s="5"/>
      <c r="S20" s="5"/>
      <c r="T20" s="5"/>
      <c r="U20" s="77"/>
      <c r="V20" s="5">
        <v>450000000</v>
      </c>
      <c r="W20" s="39"/>
      <c r="X20" s="39"/>
      <c r="Y20" s="40"/>
      <c r="Z20" s="40"/>
      <c r="AA20" s="77"/>
      <c r="AB20" s="54"/>
      <c r="AC20" s="68"/>
      <c r="AD20" s="71"/>
      <c r="AE20" s="74"/>
    </row>
    <row r="21" spans="1:31" ht="71.400000000000006" customHeight="1" x14ac:dyDescent="0.3">
      <c r="A21" s="48">
        <v>179</v>
      </c>
      <c r="B21" s="20" t="s">
        <v>31</v>
      </c>
      <c r="C21" s="20" t="s">
        <v>32</v>
      </c>
      <c r="D21" s="20" t="s">
        <v>33</v>
      </c>
      <c r="E21" s="44" t="s">
        <v>35</v>
      </c>
      <c r="F21" s="7" t="s">
        <v>37</v>
      </c>
      <c r="G21" s="21">
        <v>2022680010079</v>
      </c>
      <c r="H21" s="22" t="s">
        <v>42</v>
      </c>
      <c r="I21" s="23"/>
      <c r="J21" s="24"/>
      <c r="K21" s="32"/>
      <c r="L21" s="61"/>
      <c r="M21" s="62"/>
      <c r="N21" s="66"/>
      <c r="O21" s="25" t="s">
        <v>58</v>
      </c>
      <c r="P21" s="5">
        <v>2269044681</v>
      </c>
      <c r="Q21" s="5"/>
      <c r="R21" s="5"/>
      <c r="S21" s="5"/>
      <c r="T21" s="5"/>
      <c r="U21" s="77"/>
      <c r="V21" s="5">
        <v>803808414</v>
      </c>
      <c r="W21" s="37"/>
      <c r="X21" s="39"/>
      <c r="Y21" s="40"/>
      <c r="Z21" s="40"/>
      <c r="AA21" s="77"/>
      <c r="AB21" s="54"/>
      <c r="AC21" s="68"/>
      <c r="AD21" s="71"/>
      <c r="AE21" s="74"/>
    </row>
    <row r="22" spans="1:31" ht="57.6" x14ac:dyDescent="0.3">
      <c r="A22" s="48">
        <v>179</v>
      </c>
      <c r="B22" s="20" t="s">
        <v>31</v>
      </c>
      <c r="C22" s="20" t="s">
        <v>32</v>
      </c>
      <c r="D22" s="20" t="s">
        <v>33</v>
      </c>
      <c r="E22" s="44" t="s">
        <v>35</v>
      </c>
      <c r="F22" s="7" t="s">
        <v>37</v>
      </c>
      <c r="G22" s="28">
        <v>2022680010098</v>
      </c>
      <c r="H22" s="20" t="s">
        <v>40</v>
      </c>
      <c r="I22" s="29"/>
      <c r="J22" s="30"/>
      <c r="K22" s="32"/>
      <c r="L22" s="61"/>
      <c r="M22" s="62"/>
      <c r="N22" s="66"/>
      <c r="O22" s="31" t="s">
        <v>68</v>
      </c>
      <c r="P22" s="38">
        <v>300000000</v>
      </c>
      <c r="Q22" s="38"/>
      <c r="R22" s="38"/>
      <c r="S22" s="38"/>
      <c r="T22" s="38"/>
      <c r="U22" s="77"/>
      <c r="V22" s="38">
        <v>246766666</v>
      </c>
      <c r="W22" s="42"/>
      <c r="X22" s="42"/>
      <c r="Y22" s="43"/>
      <c r="Z22" s="43"/>
      <c r="AA22" s="77"/>
      <c r="AB22" s="54"/>
      <c r="AC22" s="68"/>
      <c r="AD22" s="71"/>
      <c r="AE22" s="74"/>
    </row>
    <row r="23" spans="1:31" ht="57.6" x14ac:dyDescent="0.3">
      <c r="A23" s="48">
        <v>179</v>
      </c>
      <c r="B23" s="20" t="s">
        <v>31</v>
      </c>
      <c r="C23" s="20" t="s">
        <v>32</v>
      </c>
      <c r="D23" s="20" t="s">
        <v>33</v>
      </c>
      <c r="E23" s="44" t="s">
        <v>35</v>
      </c>
      <c r="F23" s="7" t="s">
        <v>37</v>
      </c>
      <c r="G23" s="21"/>
      <c r="H23" s="22" t="s">
        <v>71</v>
      </c>
      <c r="I23" s="23"/>
      <c r="J23" s="32"/>
      <c r="K23" s="32"/>
      <c r="L23" s="61"/>
      <c r="M23" s="62"/>
      <c r="N23" s="66"/>
      <c r="O23" s="25"/>
      <c r="P23" s="33">
        <v>172819791</v>
      </c>
      <c r="Q23" s="6"/>
      <c r="R23" s="6"/>
      <c r="S23" s="6"/>
      <c r="T23" s="6"/>
      <c r="U23" s="78"/>
      <c r="V23" s="35"/>
      <c r="W23" s="11"/>
      <c r="X23" s="11"/>
      <c r="Y23" s="26"/>
      <c r="Z23" s="26"/>
      <c r="AA23" s="78"/>
      <c r="AB23" s="55"/>
      <c r="AC23" s="69"/>
      <c r="AD23" s="72"/>
      <c r="AE23" s="75"/>
    </row>
    <row r="24" spans="1:31" x14ac:dyDescent="0.3">
      <c r="A24" s="13" cm="1">
        <f t="array" ref="A24">SUM(--(FREQUENCY(A9:A23,A9:A23)&gt;0))</f>
        <v>2</v>
      </c>
      <c r="B24" s="14"/>
      <c r="C24" s="15"/>
      <c r="D24" s="15"/>
      <c r="E24" s="15"/>
      <c r="F24" s="15"/>
      <c r="G24" s="15"/>
      <c r="H24" s="15"/>
      <c r="I24" s="15"/>
      <c r="J24" s="15"/>
      <c r="K24" s="45"/>
      <c r="L24" s="46"/>
      <c r="M24" s="45" t="s">
        <v>30</v>
      </c>
      <c r="N24" s="46">
        <v>0.80951723550327648</v>
      </c>
      <c r="O24" s="16"/>
      <c r="P24" s="34">
        <f>SUBTOTAL(9,P9:P23)</f>
        <v>16088131246.74</v>
      </c>
      <c r="Q24" s="17">
        <f t="shared" ref="Q24:AA24" si="0">SUBTOTAL(9,Q9:Q22)</f>
        <v>0</v>
      </c>
      <c r="R24" s="17">
        <f t="shared" si="0"/>
        <v>0</v>
      </c>
      <c r="S24" s="17">
        <f t="shared" si="0"/>
        <v>0</v>
      </c>
      <c r="T24" s="17">
        <f t="shared" si="0"/>
        <v>0</v>
      </c>
      <c r="U24" s="18">
        <f t="shared" si="0"/>
        <v>16088131246.74</v>
      </c>
      <c r="V24" s="36">
        <f>SUBTOTAL(9,V9:V22)</f>
        <v>8020376144.5900002</v>
      </c>
      <c r="W24" s="17">
        <f t="shared" si="0"/>
        <v>0</v>
      </c>
      <c r="X24" s="17">
        <f t="shared" si="0"/>
        <v>0</v>
      </c>
      <c r="Y24" s="17">
        <f t="shared" si="0"/>
        <v>0</v>
      </c>
      <c r="Z24" s="17">
        <f t="shared" si="0"/>
        <v>0</v>
      </c>
      <c r="AA24" s="18">
        <f t="shared" si="0"/>
        <v>8020376144.5899992</v>
      </c>
      <c r="AB24" s="19">
        <f>IFERROR(AA24/U24,"-")</f>
        <v>0.49852751830422809</v>
      </c>
      <c r="AC24" s="18">
        <f>SUM(AC9:AC22)</f>
        <v>0</v>
      </c>
      <c r="AD24" s="16"/>
      <c r="AE24" s="16"/>
    </row>
    <row r="25" spans="1:3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8" spans="1:31" x14ac:dyDescent="0.3">
      <c r="A28" s="1"/>
      <c r="B28" s="1"/>
      <c r="C28" s="1"/>
      <c r="D28" s="1"/>
      <c r="E28" s="1"/>
      <c r="F28" s="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3">
      <c r="A29" s="1"/>
      <c r="B29" s="1"/>
      <c r="C29" s="1"/>
      <c r="D29" s="1"/>
      <c r="E29" s="1"/>
      <c r="F29" s="1"/>
      <c r="J29" s="1"/>
      <c r="K29" s="1"/>
      <c r="L29" s="1"/>
      <c r="M29" s="1"/>
      <c r="N29" s="1"/>
      <c r="O29" s="1"/>
      <c r="P29" s="9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</sheetData>
  <sheetProtection formatCells="0" formatColumns="0" formatRows="0" insertColumns="0" insertRows="0" insertHyperlinks="0" deleteColumns="0" deleteRows="0" sort="0" autoFilter="0" pivotTables="0"/>
  <mergeCells count="36">
    <mergeCell ref="A1:A4"/>
    <mergeCell ref="B1:AB4"/>
    <mergeCell ref="A6:C6"/>
    <mergeCell ref="B7:F7"/>
    <mergeCell ref="G7:K7"/>
    <mergeCell ref="L7:N7"/>
    <mergeCell ref="O7:U7"/>
    <mergeCell ref="AB7:AB8"/>
    <mergeCell ref="A5:C5"/>
    <mergeCell ref="D6:G6"/>
    <mergeCell ref="D5:G5"/>
    <mergeCell ref="V7:AA7"/>
    <mergeCell ref="L14:L23"/>
    <mergeCell ref="M14:M23"/>
    <mergeCell ref="N9:N13"/>
    <mergeCell ref="N14:N23"/>
    <mergeCell ref="U14:U23"/>
    <mergeCell ref="AA14:AA23"/>
    <mergeCell ref="L9:L13"/>
    <mergeCell ref="M9:M13"/>
    <mergeCell ref="AA9:AA13"/>
    <mergeCell ref="U9:U13"/>
    <mergeCell ref="AB14:AB23"/>
    <mergeCell ref="AC1:AE1"/>
    <mergeCell ref="AC2:AE2"/>
    <mergeCell ref="AC3:AE3"/>
    <mergeCell ref="AC4:AE4"/>
    <mergeCell ref="AC7:AC8"/>
    <mergeCell ref="AD7:AE7"/>
    <mergeCell ref="AC14:AC23"/>
    <mergeCell ref="AD14:AD23"/>
    <mergeCell ref="AE14:AE23"/>
    <mergeCell ref="AE9:AE13"/>
    <mergeCell ref="AC9:AC13"/>
    <mergeCell ref="AB9:AB13"/>
    <mergeCell ref="AD9:AD13"/>
  </mergeCells>
  <phoneticPr fontId="11" type="noConversion"/>
  <conditionalFormatting sqref="N9">
    <cfRule type="cellIs" dxfId="5" priority="4" operator="between">
      <formula>0.66</formula>
      <formula>1</formula>
    </cfRule>
    <cfRule type="cellIs" dxfId="4" priority="5" operator="between">
      <formula>0.33</formula>
      <formula>0.66</formula>
    </cfRule>
    <cfRule type="cellIs" dxfId="3" priority="6" operator="between">
      <formula>0</formula>
      <formula>0.33</formula>
    </cfRule>
  </conditionalFormatting>
  <conditionalFormatting sqref="N14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SUBDIRECCION ADMINISTRATIVA</dc:creator>
  <cp:keywords/>
  <dc:description/>
  <cp:lastModifiedBy>Cindy Sarmiento</cp:lastModifiedBy>
  <cp:revision/>
  <dcterms:created xsi:type="dcterms:W3CDTF">2021-08-06T21:04:50Z</dcterms:created>
  <dcterms:modified xsi:type="dcterms:W3CDTF">2024-01-15T22:16:25Z</dcterms:modified>
  <cp:category/>
  <cp:contentStatus/>
</cp:coreProperties>
</file>