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0 - Seguimiento al PDM\06 - Junio\Revisados\Publicar\"/>
    </mc:Choice>
  </mc:AlternateContent>
  <xr:revisionPtr revIDLastSave="0" documentId="13_ncr:1_{B4B48A7C-F247-4323-8A34-B102634CD4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3 Junio" sheetId="8" r:id="rId1"/>
  </sheets>
  <definedNames>
    <definedName name="_xlnm._FilterDatabase" localSheetId="0" hidden="1">'PA 2023 Junio'!$A$8:$BV$21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1" i="8" l="1"/>
  <c r="AA18" i="8"/>
  <c r="AA17" i="8"/>
  <c r="AA13" i="8"/>
  <c r="AA11" i="8"/>
  <c r="AB11" i="8" s="1"/>
  <c r="AA9" i="8"/>
  <c r="AB9" i="8" s="1"/>
  <c r="U21" i="8"/>
  <c r="U18" i="8"/>
  <c r="U17" i="8"/>
  <c r="U13" i="8"/>
  <c r="U11" i="8"/>
  <c r="U9" i="8"/>
  <c r="N18" i="8"/>
  <c r="N17" i="8"/>
  <c r="N13" i="8"/>
  <c r="N11" i="8"/>
  <c r="N9" i="8"/>
  <c r="AB18" i="8" l="1"/>
  <c r="AB17" i="8"/>
  <c r="AB13" i="8"/>
  <c r="A21" i="8"/>
  <c r="Q21" i="8" l="1"/>
  <c r="R21" i="8"/>
  <c r="S21" i="8"/>
  <c r="T21" i="8"/>
  <c r="V21" i="8"/>
  <c r="W21" i="8"/>
  <c r="X21" i="8"/>
  <c r="Y21" i="8"/>
  <c r="Z21" i="8"/>
  <c r="P21" i="8" l="1"/>
  <c r="AB21" i="8" l="1"/>
</calcChain>
</file>

<file path=xl/sharedStrings.xml><?xml version="1.0" encoding="utf-8"?>
<sst xmlns="http://schemas.openxmlformats.org/spreadsheetml/2006/main" count="150" uniqueCount="88">
  <si>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</si>
  <si>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</si>
  <si>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</si>
  <si>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</si>
  <si>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</si>
  <si>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</si>
  <si>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COMPROMETIDOS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</si>
  <si>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</si>
  <si>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</si>
  <si>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</si>
  <si>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</si>
  <si>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</si>
  <si>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</si>
  <si>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</si>
  <si>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</si>
  <si>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</si>
  <si>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BPIN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</si>
  <si>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</si>
  <si>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</si>
  <si>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</si>
  <si>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</si>
  <si>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</si>
  <si>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</si>
  <si>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</si>
  <si>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</si>
  <si>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</si>
  <si>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</si>
  <si>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</si>
  <si>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</si>
  <si>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</si>
  <si>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Dependencia</t>
  </si>
  <si>
    <t>Responsable</t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</si>
  <si>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</si>
  <si>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</si>
  <si>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</si>
  <si>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</si>
  <si>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</si>
  <si>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</si>
  <si>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</si>
  <si>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FORTALECIMIENTO DEL PROGRAMA "BUCARAMANGA PROGRESA" EN EL MUNICIPIO DE BUCARAMANGA</t>
  </si>
  <si>
    <t>Sec. Hacienda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</si>
  <si>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</si>
  <si>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</si>
  <si>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</si>
  <si>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>FORTALECIMIENTO DE LOS PROCESOS TRANSVERSALES DE LA SECRETARÍA DE HACIENDA DEL MUNICIPIO DE BUCARAMANGA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</si>
  <si>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</si>
  <si>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</si>
  <si>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FORTALECIMIENTO DE LA GESTION OPERATIVA DE LA OFICINA DE VALORIZACION DEL MUNICIPIO DE BUCARAMANGA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</si>
  <si>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</si>
  <si>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</si>
  <si>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</si>
  <si>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Número de bases de datos (información) actualizadas para una óptima gestión tributaria.</t>
  </si>
  <si>
    <t>FORTALECIMIENTO DE LA GESTIÓN CATASTRAL CON ENFOQUE MULTIPROPÓSITO EN EL MUNICIPIO BUCARAMANGA</t>
  </si>
  <si>
    <t>TOTALES</t>
  </si>
  <si>
    <t xml:space="preserve"> PLAN DE ACCIÓN - PLAN DE DESARROLLO MUNICIPAL
SECRETARÍA DE HACIENDA</t>
  </si>
  <si>
    <t>Genderson Robles Muñoz</t>
  </si>
  <si>
    <t>TOTAL COMPROMETIDO</t>
  </si>
  <si>
    <t>2.3.2.02.02.008.3502009.83117.201</t>
  </si>
  <si>
    <t>2.3.2.02.02.008.4599031.83117.201</t>
  </si>
  <si>
    <t>2.3.2.02.02.008.4599028.83132.201</t>
  </si>
  <si>
    <t>2.3.2.02.02.008.4599028.83990.201</t>
  </si>
  <si>
    <t>1. Garantizar la operatividad y continuidad de las estrategias encaminadas a la promoción de la competitividad, productividad e innovación empresarial en la ciudad
2. Disponer de apoyo a las acciones administrativas derivadas del programa "Bucaramanga Progresa"</t>
  </si>
  <si>
    <t>1.Disponer del apoyo necesario en la liquidación de nuevas contribuciones y aplicación de novedades prediales presentadas ante la oficina de valorización, y de acuerdo a la metodología y parámetros de la Resolución distribuidora 0674 de 2013.
2.Contar con los servicios de apoyo en materia de defensa técnica y sustentación de la metodología utilizada en la irrigación de valorización ante las instancias judiciales.
3.Disponer del servicio de soporte y mantenimiento a los aplicativos que conforman el sistema SGV en ambiente cliente/servidor/ y web.
4.Contar con los servicios de migración liquidaciones, desenglobes masivos dentro y atención a solicitudes de paz y salvo (contribuyentes y notarias) en predios dentro y fuera de la zona de influencia.
5.Realizar mantenimiento periódico a la interfaz contable Valorización - Tesorería -Contabilidad, en materia de registros de recaudos y novedades de acuerdo a los parámetros establecidos por la Contaduría General de la Nación.
6.Disponer del apoyo necesario en la ejecución de mecanismos de recaudo y cobro coactivo por concepto de contribución de valorización.</t>
  </si>
  <si>
    <t>1. Realizar procesos de fiscalización y análisis tributario
2. Ejecutar procesos de atención y orientación a los contribuyentes en el cumplimiento de sus obligaciones tributarias
3. Efectuar actividades de difusión y análisis jurídico tributario
4. Realizar actividades de cobro persuasivo y coactivo de cartera
5. Ejecutar actividades de asesoría para el fortalecimiento en la gestión de la Secretaria de Hacienda</t>
  </si>
  <si>
    <t>1. Realizar la difusión, comercialización, proyección, conservación y depuración de la información catastral del municipio
2. Realizar la difusión, comercialización, proyección, conservación y depuración de la información catastral del municipio</t>
  </si>
  <si>
    <t>FORTALECIMIENTO DEL PROGRAMA SUBSIDIOS BGA PROGRESA EN EL MUNICIPIO DE BUCARAMANGA</t>
  </si>
  <si>
    <t>2.3.2.02.02.008.3502009.83117.501</t>
  </si>
  <si>
    <t>FORTALECIMIENTO DE LOS PROCESOS ADMINISTRATIVOS DE LA SECRETARIA DE HACIENDA DEL MUNICIPIO DE BUCARAMANGA</t>
  </si>
  <si>
    <t>1.Ejecutar acciones de fiscalización y análisis tributario
2 Atender y orientar a los contribuyentes en el cumplimiento de sus obligaciones tributarias
3 Realizar acciones de difusión y análisis jurídico tributario
4 Ejecutar acciones de cobro persuasivo y coactivo de cartera
5 Asesorar el fortalecimiento de la gestión de la Secretaria de Hacienda</t>
  </si>
  <si>
    <t xml:space="preserve"> 1 Asegurar la continuidad de las estrategias orientadas a la promoción de la competitividad, productividad e innovación empresarial en la ciudad
 2 Apoyar las acciones administrativas derivadas del programa BGA Progresa</t>
  </si>
  <si>
    <t>2.3.2.02.02.008.4599031.82310.201</t>
  </si>
  <si>
    <t>7.Ejecutar acciones de difusión y comunicación ciudadana en materia de obligaciones tributarias y otros</t>
  </si>
  <si>
    <t>1.6 Realizar la modernizacion de los procesos financieros y presupuestales de la secretaria de hacienda del Municipio</t>
  </si>
  <si>
    <t>ACTUALIZACION DE LA BASE CATASTRAL CON ENFOQUE MULTIPROPÓSITO EN EL MUNICIPIO DE BUCARAMANGA</t>
  </si>
  <si>
    <t>2.3.2.02.02.008.4599031.82199.201
2.3.2.02.02.008.4599031.82310.201
2.3.2.02.02.008.4599031.83112.201
2.3.2.02.02.008.4599031.83117.201
2.3.2.02.02.008.4599031.84631.201</t>
  </si>
  <si>
    <t>2.3.2.02.02.008.4599031.82199.501
2.3.2.02.02.008.4599031.82310.501
2.3.2.02.02.008.4599031.83112.501
2.3.2.02.02.008.4599031.83117.501
2.3.2.02.02.008.4599031.84631.501</t>
  </si>
  <si>
    <t xml:space="preserve"> - Realizar el proceso de conservación y difusión catastral con enfoque multipropósito del municipio de Bucaramanga 
2. Realizar la implementación de plataformas tecnológicas para la prestación del servicio público catastral.
</t>
  </si>
  <si>
    <t>2.3.2.02.02.008.4599028.83990.501</t>
  </si>
  <si>
    <t>ACTUALIZACION ESTATUTO ORGANICO DE PRESUPUESTO DEL MUNICIPIO DE BUCARAMANGA</t>
  </si>
  <si>
    <t>2.3.2.02.02.008.4599021.85954.201</t>
  </si>
  <si>
    <t>1 Realizar la actualizacion del Estatuto Orgánico de Presupuesto del municipio</t>
  </si>
  <si>
    <t>2.3.2.02.02.008.4599031.83117.501</t>
  </si>
  <si>
    <t>AVANCE FÍSICO</t>
  </si>
  <si>
    <t>Pendiente por incluir en proyecto</t>
  </si>
  <si>
    <t>Código:  F-DPM-1210-238,37-030</t>
  </si>
  <si>
    <t>Versión: 0.0</t>
  </si>
  <si>
    <t>Fecha aprobación: Abril-22-2021</t>
  </si>
  <si>
    <t>Página: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</si>
</sst>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11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5" applyAlignment="1">
      <alignment horizontal="center" vertical="center"/>
    </xf>
    <xf numFmtId="0" fontId="5" fillId="0" borderId="0" xfId="0" applyFont="1"/>
    <xf numFmtId="0" fontId="5" fillId="0" borderId="0" xfId="5"/>
    <xf numFmtId="0" fontId="5" fillId="2" borderId="4" xfId="5" applyFill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5" fillId="0" borderId="0" xfId="5" applyAlignment="1">
      <alignment vertical="center"/>
    </xf>
    <xf numFmtId="0" fontId="4" fillId="3" borderId="5" xfId="5" applyFont="1" applyFill="1" applyBorder="1" applyAlignment="1">
      <alignment horizontal="center" vertical="center"/>
    </xf>
    <xf numFmtId="0" fontId="4" fillId="3" borderId="5" xfId="5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164" fontId="5" fillId="0" borderId="5" xfId="4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165" fontId="5" fillId="0" borderId="5" xfId="0" applyNumberFormat="1" applyFont="1" applyBorder="1" applyAlignment="1">
      <alignment horizontal="right"/>
    </xf>
    <xf numFmtId="165" fontId="3" fillId="0" borderId="5" xfId="1" applyNumberFormat="1" applyFont="1" applyFill="1" applyBorder="1" applyAlignment="1">
      <alignment horizontal="right" vertical="center" wrapText="1"/>
    </xf>
    <xf numFmtId="165" fontId="3" fillId="0" borderId="5" xfId="0" applyNumberFormat="1" applyFont="1" applyBorder="1" applyAlignment="1">
      <alignment horizontal="right" vertical="center" wrapText="1"/>
    </xf>
    <xf numFmtId="165" fontId="3" fillId="0" borderId="5" xfId="0" applyNumberFormat="1" applyFont="1" applyBorder="1" applyAlignment="1">
      <alignment horizontal="right" vertical="center"/>
    </xf>
    <xf numFmtId="165" fontId="3" fillId="0" borderId="5" xfId="8" applyNumberFormat="1" applyFont="1" applyFill="1" applyBorder="1" applyAlignment="1">
      <alignment horizontal="right" vertical="center" wrapText="1"/>
    </xf>
    <xf numFmtId="165" fontId="5" fillId="0" borderId="5" xfId="8" applyNumberFormat="1" applyFont="1" applyFill="1" applyBorder="1" applyAlignment="1">
      <alignment horizontal="right" vertical="center" wrapText="1"/>
    </xf>
    <xf numFmtId="165" fontId="5" fillId="0" borderId="5" xfId="2" applyNumberFormat="1" applyFont="1" applyFill="1" applyBorder="1" applyAlignment="1">
      <alignment horizontal="right" vertical="center" wrapText="1"/>
    </xf>
    <xf numFmtId="0" fontId="5" fillId="0" borderId="0" xfId="5" applyAlignment="1">
      <alignment horizontal="right"/>
    </xf>
    <xf numFmtId="0" fontId="5" fillId="0" borderId="0" xfId="5" applyAlignment="1">
      <alignment horizontal="center"/>
    </xf>
    <xf numFmtId="0" fontId="5" fillId="0" borderId="0" xfId="5" applyAlignment="1">
      <alignment wrapText="1"/>
    </xf>
    <xf numFmtId="0" fontId="5" fillId="0" borderId="0" xfId="5" applyAlignment="1">
      <alignment horizontal="left" wrapText="1"/>
    </xf>
    <xf numFmtId="0" fontId="3" fillId="3" borderId="1" xfId="5" applyFont="1" applyFill="1" applyBorder="1" applyAlignment="1">
      <alignment horizontal="justify"/>
    </xf>
    <xf numFmtId="0" fontId="3" fillId="3" borderId="2" xfId="5" applyFont="1" applyFill="1" applyBorder="1"/>
    <xf numFmtId="9" fontId="4" fillId="3" borderId="2" xfId="5" applyNumberFormat="1" applyFont="1" applyFill="1" applyBorder="1" applyAlignment="1">
      <alignment horizontal="center" vertical="center"/>
    </xf>
    <xf numFmtId="9" fontId="4" fillId="3" borderId="3" xfId="5" applyNumberFormat="1" applyFont="1" applyFill="1" applyBorder="1" applyAlignment="1">
      <alignment horizontal="center" vertical="center"/>
    </xf>
    <xf numFmtId="0" fontId="4" fillId="3" borderId="3" xfId="5" applyFont="1" applyFill="1" applyBorder="1" applyAlignment="1">
      <alignment vertical="center"/>
    </xf>
    <xf numFmtId="0" fontId="3" fillId="3" borderId="5" xfId="5" applyFont="1" applyFill="1" applyBorder="1" applyAlignment="1">
      <alignment vertical="center"/>
    </xf>
    <xf numFmtId="166" fontId="3" fillId="3" borderId="5" xfId="6" applyNumberFormat="1" applyFont="1" applyFill="1" applyBorder="1" applyAlignment="1">
      <alignment vertical="center"/>
    </xf>
    <xf numFmtId="166" fontId="4" fillId="3" borderId="5" xfId="6" applyNumberFormat="1" applyFont="1" applyFill="1" applyBorder="1" applyAlignment="1">
      <alignment vertical="center"/>
    </xf>
    <xf numFmtId="9" fontId="4" fillId="3" borderId="5" xfId="7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9" fontId="3" fillId="0" borderId="5" xfId="3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165" fontId="4" fillId="3" borderId="6" xfId="4" applyNumberFormat="1" applyFont="1" applyFill="1" applyBorder="1" applyAlignment="1">
      <alignment horizontal="right" vertical="center" wrapText="1"/>
    </xf>
    <xf numFmtId="9" fontId="5" fillId="0" borderId="6" xfId="7" applyFont="1" applyFill="1" applyBorder="1" applyAlignment="1">
      <alignment horizontal="center" vertical="center" wrapText="1"/>
    </xf>
    <xf numFmtId="5" fontId="5" fillId="0" borderId="6" xfId="8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9" fontId="7" fillId="0" borderId="5" xfId="0" applyNumberFormat="1" applyFont="1" applyBorder="1" applyAlignment="1">
      <alignment horizontal="center" vertical="center"/>
    </xf>
    <xf numFmtId="165" fontId="6" fillId="0" borderId="5" xfId="8" applyNumberFormat="1" applyFont="1" applyFill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right" vertical="center"/>
    </xf>
    <xf numFmtId="2" fontId="3" fillId="0" borderId="10" xfId="4" applyNumberFormat="1" applyFont="1" applyBorder="1" applyAlignment="1">
      <alignment horizontal="center" vertical="center" wrapText="1"/>
    </xf>
    <xf numFmtId="2" fontId="3" fillId="0" borderId="11" xfId="4" applyNumberFormat="1" applyFont="1" applyBorder="1" applyAlignment="1">
      <alignment vertical="center" wrapText="1"/>
    </xf>
    <xf numFmtId="0" fontId="5" fillId="2" borderId="0" xfId="5" applyFill="1" applyBorder="1" applyAlignment="1">
      <alignment vertical="top"/>
    </xf>
    <xf numFmtId="0" fontId="5" fillId="2" borderId="0" xfId="5" applyFill="1" applyBorder="1" applyAlignment="1">
      <alignment horizontal="center" vertical="top"/>
    </xf>
    <xf numFmtId="0" fontId="5" fillId="2" borderId="0" xfId="5" applyFill="1" applyBorder="1" applyAlignment="1">
      <alignment vertical="top" wrapText="1"/>
    </xf>
    <xf numFmtId="0" fontId="5" fillId="2" borderId="12" xfId="5" applyFill="1" applyBorder="1" applyAlignment="1">
      <alignment vertical="top"/>
    </xf>
    <xf numFmtId="0" fontId="5" fillId="2" borderId="12" xfId="5" applyFill="1" applyBorder="1" applyAlignment="1">
      <alignment horizontal="center" vertical="top"/>
    </xf>
    <xf numFmtId="0" fontId="5" fillId="2" borderId="12" xfId="5" applyFill="1" applyBorder="1" applyAlignment="1">
      <alignment horizontal="center" vertical="center"/>
    </xf>
    <xf numFmtId="0" fontId="5" fillId="2" borderId="12" xfId="5" applyFill="1" applyBorder="1" applyAlignment="1">
      <alignment horizontal="center" vertical="center" wrapText="1"/>
    </xf>
    <xf numFmtId="0" fontId="5" fillId="2" borderId="13" xfId="5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right" vertical="center" wrapText="1"/>
    </xf>
    <xf numFmtId="1" fontId="3" fillId="0" borderId="3" xfId="0" applyNumberFormat="1" applyFont="1" applyFill="1" applyBorder="1" applyAlignment="1">
      <alignment horizontal="right" vertical="center" wrapText="1"/>
    </xf>
    <xf numFmtId="2" fontId="4" fillId="0" borderId="3" xfId="4" applyNumberFormat="1" applyFont="1" applyBorder="1" applyAlignment="1">
      <alignment horizontal="center" vertical="center" wrapText="1"/>
    </xf>
    <xf numFmtId="2" fontId="4" fillId="0" borderId="5" xfId="4" applyNumberFormat="1" applyFont="1" applyBorder="1" applyAlignment="1">
      <alignment horizontal="center" vertical="center" wrapText="1"/>
    </xf>
    <xf numFmtId="2" fontId="4" fillId="0" borderId="1" xfId="4" applyNumberFormat="1" applyFont="1" applyBorder="1" applyAlignment="1">
      <alignment horizontal="center" vertical="center" wrapText="1"/>
    </xf>
    <xf numFmtId="2" fontId="4" fillId="0" borderId="8" xfId="4" applyNumberFormat="1" applyFont="1" applyBorder="1" applyAlignment="1">
      <alignment horizontal="center" vertical="center" wrapText="1"/>
    </xf>
    <xf numFmtId="2" fontId="4" fillId="0" borderId="6" xfId="4" applyNumberFormat="1" applyFont="1" applyBorder="1" applyAlignment="1">
      <alignment horizontal="center" vertical="center" wrapText="1"/>
    </xf>
    <xf numFmtId="2" fontId="4" fillId="0" borderId="10" xfId="4" applyNumberFormat="1" applyFont="1" applyBorder="1" applyAlignment="1">
      <alignment horizontal="center" vertical="center" wrapText="1"/>
    </xf>
    <xf numFmtId="0" fontId="6" fillId="0" borderId="5" xfId="5" applyFont="1" applyBorder="1" applyAlignment="1">
      <alignment horizontal="left" vertical="center"/>
    </xf>
    <xf numFmtId="14" fontId="5" fillId="0" borderId="5" xfId="5" applyNumberFormat="1" applyBorder="1" applyAlignment="1">
      <alignment horizontal="center" vertical="top"/>
    </xf>
    <xf numFmtId="0" fontId="4" fillId="3" borderId="1" xfId="5" applyFont="1" applyFill="1" applyBorder="1" applyAlignment="1">
      <alignment horizontal="center" vertical="center" wrapText="1"/>
    </xf>
    <xf numFmtId="0" fontId="4" fillId="3" borderId="3" xfId="5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left" vertical="center"/>
    </xf>
    <xf numFmtId="0" fontId="6" fillId="0" borderId="2" xfId="5" applyFont="1" applyBorder="1" applyAlignment="1">
      <alignment horizontal="left" vertical="center"/>
    </xf>
    <xf numFmtId="0" fontId="6" fillId="0" borderId="3" xfId="5" applyFont="1" applyBorder="1" applyAlignment="1">
      <alignment horizontal="left" vertical="center"/>
    </xf>
    <xf numFmtId="14" fontId="6" fillId="0" borderId="5" xfId="5" applyNumberFormat="1" applyFont="1" applyBorder="1" applyAlignment="1">
      <alignment horizontal="center" vertical="top"/>
    </xf>
    <xf numFmtId="0" fontId="4" fillId="3" borderId="1" xfId="5" applyFont="1" applyFill="1" applyBorder="1" applyAlignment="1">
      <alignment horizontal="center" vertical="center"/>
    </xf>
    <xf numFmtId="0" fontId="4" fillId="3" borderId="2" xfId="5" applyFont="1" applyFill="1" applyBorder="1" applyAlignment="1">
      <alignment horizontal="center" vertical="center"/>
    </xf>
    <xf numFmtId="0" fontId="4" fillId="3" borderId="3" xfId="5" applyFont="1" applyFill="1" applyBorder="1" applyAlignment="1">
      <alignment horizontal="center" vertical="center"/>
    </xf>
    <xf numFmtId="0" fontId="4" fillId="3" borderId="5" xfId="4" applyFont="1" applyFill="1" applyBorder="1" applyAlignment="1" applyProtection="1">
      <alignment horizontal="center" vertical="center"/>
      <protection locked="0"/>
    </xf>
    <xf numFmtId="0" fontId="4" fillId="3" borderId="6" xfId="5" applyFont="1" applyFill="1" applyBorder="1" applyAlignment="1">
      <alignment horizontal="center" vertical="center" wrapText="1"/>
    </xf>
    <xf numFmtId="0" fontId="4" fillId="3" borderId="7" xfId="5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165" fontId="4" fillId="3" borderId="6" xfId="4" applyNumberFormat="1" applyFont="1" applyFill="1" applyBorder="1" applyAlignment="1">
      <alignment horizontal="right" vertical="center" wrapText="1"/>
    </xf>
    <xf numFmtId="165" fontId="4" fillId="3" borderId="7" xfId="4" applyNumberFormat="1" applyFont="1" applyFill="1" applyBorder="1" applyAlignment="1">
      <alignment horizontal="right" vertical="center" wrapText="1"/>
    </xf>
    <xf numFmtId="9" fontId="7" fillId="0" borderId="6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9" fontId="5" fillId="0" borderId="6" xfId="7" applyFont="1" applyFill="1" applyBorder="1" applyAlignment="1">
      <alignment horizontal="center" vertical="center" wrapText="1"/>
    </xf>
    <xf numFmtId="9" fontId="5" fillId="0" borderId="7" xfId="7" applyFont="1" applyFill="1" applyBorder="1" applyAlignment="1">
      <alignment horizontal="center" vertical="center" wrapText="1"/>
    </xf>
    <xf numFmtId="5" fontId="5" fillId="0" borderId="6" xfId="8" applyNumberFormat="1" applyFont="1" applyFill="1" applyBorder="1" applyAlignment="1">
      <alignment horizontal="center" vertical="center" wrapText="1"/>
    </xf>
    <xf numFmtId="5" fontId="5" fillId="0" borderId="7" xfId="8" applyNumberFormat="1" applyFont="1" applyFill="1" applyBorder="1" applyAlignment="1">
      <alignment horizontal="center" vertical="center" wrapText="1"/>
    </xf>
    <xf numFmtId="9" fontId="3" fillId="0" borderId="6" xfId="3" applyFont="1" applyBorder="1" applyAlignment="1">
      <alignment horizontal="center" vertical="center" wrapText="1"/>
    </xf>
    <xf numFmtId="9" fontId="3" fillId="0" borderId="7" xfId="3" applyFont="1" applyBorder="1" applyAlignment="1">
      <alignment horizontal="center" vertical="center" wrapText="1"/>
    </xf>
    <xf numFmtId="9" fontId="3" fillId="3" borderId="6" xfId="3" applyFont="1" applyFill="1" applyBorder="1" applyAlignment="1">
      <alignment horizontal="center" vertical="center" wrapText="1"/>
    </xf>
    <xf numFmtId="9" fontId="3" fillId="3" borderId="7" xfId="3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165" fontId="4" fillId="3" borderId="9" xfId="4" applyNumberFormat="1" applyFont="1" applyFill="1" applyBorder="1" applyAlignment="1">
      <alignment horizontal="right" vertical="center" wrapText="1"/>
    </xf>
    <xf numFmtId="9" fontId="5" fillId="0" borderId="9" xfId="7" applyFont="1" applyFill="1" applyBorder="1" applyAlignment="1">
      <alignment horizontal="center" vertical="center" wrapText="1"/>
    </xf>
    <xf numFmtId="5" fontId="5" fillId="0" borderId="9" xfId="8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9" fontId="7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</cellXfs>
  <cellStyles count="10">
    <cellStyle name="Millares" xfId="1" builtinId="3"/>
    <cellStyle name="Moneda [0]" xfId="2" builtinId="7"/>
    <cellStyle name="Moneda 2" xfId="8" xr:uid="{00000000-0005-0000-0000-000002000000}"/>
    <cellStyle name="Moneda 3" xfId="6" xr:uid="{00000000-0005-0000-0000-000003000000}"/>
    <cellStyle name="Normal" xfId="0" builtinId="0"/>
    <cellStyle name="Normal 2" xfId="5" xr:uid="{00000000-0005-0000-0000-000005000000}"/>
    <cellStyle name="Normal 2 2" xfId="4" xr:uid="{00000000-0005-0000-0000-000006000000}"/>
    <cellStyle name="Normal 2 3" xfId="9" xr:uid="{00000000-0005-0000-0000-000007000000}"/>
    <cellStyle name="Porcentaje" xfId="3" builtinId="5"/>
    <cellStyle name="Porcentaje 2" xfId="7" xr:uid="{00000000-0005-0000-0000-000009000000}"/>
  </cellStyles>
  <dxfs count="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255400</xdr:colOff>
      <xdr:row>0</xdr:row>
      <xdr:rowOff>57150</xdr:rowOff>
    </xdr:from>
    <xdr:to>
      <xdr:col>1</xdr:col>
      <xdr:colOff>285585</xdr:colOff>
      <xdr:row>3</xdr:row>
      <xdr:rowOff>150213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400" y="57150"/>
          <a:ext cx="62073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4"/>
  <sheetViews>
    <sheetView showGridLines="0" tabSelected="1" topLeftCell="K1" zoomScale="50" zoomScaleNormal="50" zoomScaleSheetLayoutView="70" workbookViewId="0">
      <pane ySplit="8" topLeftCell="A9" activePane="bottomLeft" state="frozen"/>
      <selection pane="bottomLeft" activeCell="F16" sqref="F16"/>
    </sheetView>
  </sheetViews>
  <sheetFormatPr baseColWidth="10" defaultColWidth="0" defaultRowHeight="14.1" customHeight="1" x14ac:dyDescent="0.2"/>
  <cols>
    <col min="1" max="1" width="8.85546875" style="4" customWidth="1"/>
    <col min="2" max="2" width="36.7109375" style="4" customWidth="1"/>
    <col min="3" max="3" width="29.140625" style="4" customWidth="1"/>
    <col min="4" max="4" width="26.28515625" style="4" customWidth="1"/>
    <col min="5" max="5" width="65.42578125" style="4" customWidth="1"/>
    <col min="6" max="6" width="56.85546875" style="4" customWidth="1"/>
    <col min="7" max="7" width="20.42578125" style="21" customWidth="1"/>
    <col min="8" max="8" width="59.7109375" style="4" customWidth="1"/>
    <col min="9" max="9" width="54.28515625" style="4" customWidth="1"/>
    <col min="10" max="10" width="15.28515625" style="4" customWidth="1"/>
    <col min="11" max="11" width="25.140625" style="4" customWidth="1"/>
    <col min="12" max="14" width="17" style="22" customWidth="1"/>
    <col min="15" max="15" width="37.140625" style="22" bestFit="1" customWidth="1"/>
    <col min="16" max="20" width="26.42578125" style="4" customWidth="1"/>
    <col min="21" max="21" width="31.85546875" style="4" customWidth="1"/>
    <col min="22" max="22" width="20.28515625" style="4" customWidth="1"/>
    <col min="23" max="24" width="19.28515625" style="4" customWidth="1"/>
    <col min="25" max="25" width="21.42578125" style="4" customWidth="1"/>
    <col min="26" max="26" width="19.28515625" style="4" customWidth="1"/>
    <col min="27" max="27" width="28.7109375" style="4" customWidth="1"/>
    <col min="28" max="28" width="20" style="22" customWidth="1"/>
    <col min="29" max="29" width="22.42578125" style="4" customWidth="1"/>
    <col min="30" max="30" width="32.28515625" style="23" customWidth="1"/>
    <col min="31" max="31" width="29" style="24" customWidth="1"/>
    <col min="32" max="32" width="12.85546875" style="3" customWidth="1"/>
    <col min="33" max="74" width="12.85546875" style="3" hidden="1"/>
    <col min="75" max="16384" width="12.85546875" style="4" hidden="1"/>
  </cols>
  <sheetData>
    <row r="1" spans="1:74" s="2" customFormat="1" ht="14.25" x14ac:dyDescent="0.2">
      <c r="A1" s="54"/>
      <c r="B1" s="66" t="s">
        <v>54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8"/>
      <c r="AC1" s="117" t="s">
        <v>84</v>
      </c>
      <c r="AD1" s="117"/>
      <c r="AE1" s="117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4.25" x14ac:dyDescent="0.2">
      <c r="A2" s="5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  <c r="AC2" s="117" t="s">
        <v>85</v>
      </c>
      <c r="AD2" s="117"/>
      <c r="AE2" s="117"/>
    </row>
    <row r="3" spans="1:74" ht="15" customHeight="1" x14ac:dyDescent="0.2">
      <c r="A3" s="55"/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  <c r="AC3" s="117" t="s">
        <v>86</v>
      </c>
      <c r="AD3" s="117"/>
      <c r="AE3" s="117"/>
    </row>
    <row r="4" spans="1:74" ht="14.25" x14ac:dyDescent="0.2">
      <c r="A4" s="55"/>
      <c r="B4" s="69"/>
      <c r="C4" s="70"/>
      <c r="D4" s="67"/>
      <c r="E4" s="67"/>
      <c r="F4" s="67"/>
      <c r="G4" s="67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1"/>
      <c r="AC4" s="117" t="s">
        <v>87</v>
      </c>
      <c r="AD4" s="117"/>
      <c r="AE4" s="117"/>
    </row>
    <row r="5" spans="1:74" ht="15" x14ac:dyDescent="0.2">
      <c r="A5" s="72" t="s">
        <v>0</v>
      </c>
      <c r="B5" s="72"/>
      <c r="C5" s="72"/>
      <c r="D5" s="73">
        <v>45124</v>
      </c>
      <c r="E5" s="73"/>
      <c r="F5" s="73"/>
      <c r="G5" s="73"/>
      <c r="H5" s="56"/>
      <c r="I5" s="56"/>
      <c r="J5" s="56"/>
      <c r="K5" s="56"/>
      <c r="L5" s="57"/>
      <c r="M5" s="57"/>
      <c r="N5" s="57"/>
      <c r="O5" s="57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7"/>
      <c r="AC5" s="56"/>
      <c r="AD5" s="58"/>
      <c r="AE5" s="5"/>
    </row>
    <row r="6" spans="1:74" s="2" customFormat="1" ht="15" x14ac:dyDescent="0.2">
      <c r="A6" s="76" t="s">
        <v>1</v>
      </c>
      <c r="B6" s="77"/>
      <c r="C6" s="78"/>
      <c r="D6" s="79">
        <v>45107</v>
      </c>
      <c r="E6" s="79"/>
      <c r="F6" s="79"/>
      <c r="G6" s="79"/>
      <c r="H6" s="59"/>
      <c r="I6" s="59"/>
      <c r="J6" s="59"/>
      <c r="K6" s="59"/>
      <c r="L6" s="60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2"/>
      <c r="AE6" s="6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s="7" customFormat="1" ht="15" x14ac:dyDescent="0.25">
      <c r="A7" s="80" t="s">
        <v>2</v>
      </c>
      <c r="B7" s="81"/>
      <c r="C7" s="81"/>
      <c r="D7" s="81"/>
      <c r="E7" s="81"/>
      <c r="F7" s="82"/>
      <c r="G7" s="80" t="s">
        <v>3</v>
      </c>
      <c r="H7" s="81"/>
      <c r="I7" s="81"/>
      <c r="J7" s="81"/>
      <c r="K7" s="82"/>
      <c r="L7" s="80" t="s">
        <v>4</v>
      </c>
      <c r="M7" s="81"/>
      <c r="N7" s="81"/>
      <c r="O7" s="80" t="s">
        <v>5</v>
      </c>
      <c r="P7" s="81"/>
      <c r="Q7" s="81"/>
      <c r="R7" s="81"/>
      <c r="S7" s="81"/>
      <c r="T7" s="81"/>
      <c r="U7" s="82"/>
      <c r="V7" s="83" t="s">
        <v>6</v>
      </c>
      <c r="W7" s="83"/>
      <c r="X7" s="83"/>
      <c r="Y7" s="83"/>
      <c r="Z7" s="83"/>
      <c r="AA7" s="83"/>
      <c r="AB7" s="84" t="s">
        <v>7</v>
      </c>
      <c r="AC7" s="84" t="s">
        <v>8</v>
      </c>
      <c r="AD7" s="74" t="s">
        <v>9</v>
      </c>
      <c r="AE7" s="75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</row>
    <row r="8" spans="1:74" ht="45" x14ac:dyDescent="0.2">
      <c r="A8" s="8" t="s">
        <v>10</v>
      </c>
      <c r="B8" s="9" t="s">
        <v>11</v>
      </c>
      <c r="C8" s="8" t="s">
        <v>12</v>
      </c>
      <c r="D8" s="8" t="s">
        <v>13</v>
      </c>
      <c r="E8" s="8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19</v>
      </c>
      <c r="K8" s="9" t="s">
        <v>20</v>
      </c>
      <c r="L8" s="9" t="s">
        <v>21</v>
      </c>
      <c r="M8" s="9" t="s">
        <v>22</v>
      </c>
      <c r="N8" s="9" t="s">
        <v>82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34" t="s">
        <v>56</v>
      </c>
      <c r="AB8" s="85"/>
      <c r="AC8" s="85"/>
      <c r="AD8" s="9" t="s">
        <v>30</v>
      </c>
      <c r="AE8" s="9" t="s">
        <v>31</v>
      </c>
    </row>
    <row r="9" spans="1:74" ht="62.45" customHeight="1" x14ac:dyDescent="0.2">
      <c r="A9" s="44">
        <v>181</v>
      </c>
      <c r="B9" s="48" t="s">
        <v>34</v>
      </c>
      <c r="C9" s="48" t="s">
        <v>35</v>
      </c>
      <c r="D9" s="48" t="s">
        <v>36</v>
      </c>
      <c r="E9" s="45" t="s">
        <v>37</v>
      </c>
      <c r="F9" s="46" t="s">
        <v>38</v>
      </c>
      <c r="G9" s="64">
        <v>2022680010104</v>
      </c>
      <c r="H9" s="10" t="s">
        <v>39</v>
      </c>
      <c r="I9" s="12" t="s">
        <v>61</v>
      </c>
      <c r="J9" s="11">
        <v>44927</v>
      </c>
      <c r="K9" s="11">
        <v>45291</v>
      </c>
      <c r="L9" s="90">
        <v>1</v>
      </c>
      <c r="M9" s="92">
        <v>0.4</v>
      </c>
      <c r="N9" s="96">
        <f>IFERROR(IF(M9/L9&gt;100%,100%,M9/L9),"-")</f>
        <v>0.4</v>
      </c>
      <c r="O9" s="35" t="s">
        <v>57</v>
      </c>
      <c r="P9" s="53">
        <v>3163068373.9400001</v>
      </c>
      <c r="Q9" s="20"/>
      <c r="R9" s="19"/>
      <c r="S9" s="19"/>
      <c r="T9" s="18"/>
      <c r="U9" s="94">
        <f>SUM(P9:T10)</f>
        <v>3471701184.6199999</v>
      </c>
      <c r="V9" s="53">
        <v>760378672.31999993</v>
      </c>
      <c r="W9" s="19"/>
      <c r="X9" s="19"/>
      <c r="Y9" s="19"/>
      <c r="Z9" s="14"/>
      <c r="AA9" s="94">
        <f>SUM(V9:Z10)</f>
        <v>944603673.31999993</v>
      </c>
      <c r="AB9" s="98">
        <f>IFERROR(AA9/U9,"-")</f>
        <v>0.27208668692590632</v>
      </c>
      <c r="AC9" s="100"/>
      <c r="AD9" s="86" t="s">
        <v>40</v>
      </c>
      <c r="AE9" s="88" t="s">
        <v>55</v>
      </c>
    </row>
    <row r="10" spans="1:74" s="3" customFormat="1" ht="67.900000000000006" customHeight="1" x14ac:dyDescent="0.2">
      <c r="A10" s="44">
        <v>181</v>
      </c>
      <c r="B10" s="48" t="s">
        <v>34</v>
      </c>
      <c r="C10" s="48" t="s">
        <v>35</v>
      </c>
      <c r="D10" s="48" t="s">
        <v>36</v>
      </c>
      <c r="E10" s="45" t="s">
        <v>37</v>
      </c>
      <c r="F10" s="46" t="s">
        <v>38</v>
      </c>
      <c r="G10" s="64">
        <v>2023680010014</v>
      </c>
      <c r="H10" s="10" t="s">
        <v>65</v>
      </c>
      <c r="I10" s="12" t="s">
        <v>69</v>
      </c>
      <c r="J10" s="11">
        <v>45078</v>
      </c>
      <c r="K10" s="11">
        <v>45291</v>
      </c>
      <c r="L10" s="91"/>
      <c r="M10" s="93"/>
      <c r="N10" s="97"/>
      <c r="O10" s="35" t="s">
        <v>66</v>
      </c>
      <c r="P10" s="53">
        <v>308632810.68000001</v>
      </c>
      <c r="Q10" s="20"/>
      <c r="R10" s="19"/>
      <c r="S10" s="19"/>
      <c r="T10" s="18"/>
      <c r="U10" s="95"/>
      <c r="V10" s="53">
        <v>184225001</v>
      </c>
      <c r="W10" s="19"/>
      <c r="X10" s="19"/>
      <c r="Y10" s="19"/>
      <c r="Z10" s="14"/>
      <c r="AA10" s="95"/>
      <c r="AB10" s="99"/>
      <c r="AC10" s="101"/>
      <c r="AD10" s="87"/>
      <c r="AE10" s="89"/>
    </row>
    <row r="11" spans="1:74" s="3" customFormat="1" ht="53.25" customHeight="1" x14ac:dyDescent="0.2">
      <c r="A11" s="44">
        <v>303</v>
      </c>
      <c r="B11" s="48" t="s">
        <v>32</v>
      </c>
      <c r="C11" s="48" t="s">
        <v>33</v>
      </c>
      <c r="D11" s="48" t="s">
        <v>41</v>
      </c>
      <c r="E11" s="45" t="s">
        <v>42</v>
      </c>
      <c r="F11" s="46" t="s">
        <v>43</v>
      </c>
      <c r="G11" s="64">
        <v>2022680010095</v>
      </c>
      <c r="H11" s="10" t="s">
        <v>44</v>
      </c>
      <c r="I11" s="12" t="s">
        <v>72</v>
      </c>
      <c r="J11" s="11">
        <v>44927</v>
      </c>
      <c r="K11" s="11">
        <v>45291</v>
      </c>
      <c r="L11" s="102">
        <v>0.2</v>
      </c>
      <c r="M11" s="104">
        <v>0.13</v>
      </c>
      <c r="N11" s="96">
        <f>IFERROR(IF(M11/L11&gt;100%,100%,M11/L11),"-")</f>
        <v>0.65</v>
      </c>
      <c r="O11" s="35" t="s">
        <v>58</v>
      </c>
      <c r="P11" s="16">
        <v>10600000</v>
      </c>
      <c r="Q11" s="20"/>
      <c r="R11" s="19"/>
      <c r="S11" s="19"/>
      <c r="T11" s="18"/>
      <c r="U11" s="94">
        <f>SUM(P11:T12)</f>
        <v>34933333</v>
      </c>
      <c r="V11" s="16">
        <v>10600000</v>
      </c>
      <c r="W11" s="19"/>
      <c r="X11" s="19"/>
      <c r="Y11" s="19"/>
      <c r="Z11" s="14"/>
      <c r="AA11" s="94">
        <f>SUM(V11:Z12)</f>
        <v>34933333</v>
      </c>
      <c r="AB11" s="98">
        <f>IFERROR(AA11/U11,"-")</f>
        <v>1</v>
      </c>
      <c r="AC11" s="100"/>
      <c r="AD11" s="86" t="s">
        <v>40</v>
      </c>
      <c r="AE11" s="88" t="s">
        <v>55</v>
      </c>
    </row>
    <row r="12" spans="1:74" s="3" customFormat="1" ht="53.25" customHeight="1" x14ac:dyDescent="0.2">
      <c r="A12" s="44">
        <v>303</v>
      </c>
      <c r="B12" s="48" t="s">
        <v>32</v>
      </c>
      <c r="C12" s="48" t="s">
        <v>33</v>
      </c>
      <c r="D12" s="48" t="s">
        <v>41</v>
      </c>
      <c r="E12" s="45" t="s">
        <v>42</v>
      </c>
      <c r="F12" s="46" t="s">
        <v>43</v>
      </c>
      <c r="G12" s="64">
        <v>2023680000013</v>
      </c>
      <c r="H12" s="10" t="s">
        <v>67</v>
      </c>
      <c r="I12" s="12" t="s">
        <v>72</v>
      </c>
      <c r="J12" s="11">
        <v>45078</v>
      </c>
      <c r="K12" s="11">
        <v>45291</v>
      </c>
      <c r="L12" s="103"/>
      <c r="M12" s="105"/>
      <c r="N12" s="97"/>
      <c r="O12" s="35" t="s">
        <v>81</v>
      </c>
      <c r="P12" s="16">
        <v>24333333</v>
      </c>
      <c r="Q12" s="20"/>
      <c r="R12" s="19"/>
      <c r="S12" s="19"/>
      <c r="T12" s="18"/>
      <c r="U12" s="95"/>
      <c r="V12" s="16">
        <v>24333333</v>
      </c>
      <c r="W12" s="19"/>
      <c r="X12" s="19"/>
      <c r="Y12" s="19"/>
      <c r="Z12" s="14"/>
      <c r="AA12" s="95"/>
      <c r="AB12" s="99"/>
      <c r="AC12" s="101"/>
      <c r="AD12" s="87"/>
      <c r="AE12" s="89"/>
    </row>
    <row r="13" spans="1:74" s="3" customFormat="1" ht="67.5" customHeight="1" x14ac:dyDescent="0.2">
      <c r="A13" s="44">
        <v>304</v>
      </c>
      <c r="B13" s="48" t="s">
        <v>32</v>
      </c>
      <c r="C13" s="48" t="s">
        <v>33</v>
      </c>
      <c r="D13" s="48" t="s">
        <v>41</v>
      </c>
      <c r="E13" s="45" t="s">
        <v>45</v>
      </c>
      <c r="F13" s="46" t="s">
        <v>46</v>
      </c>
      <c r="G13" s="64">
        <v>2020680010134</v>
      </c>
      <c r="H13" s="10" t="s">
        <v>47</v>
      </c>
      <c r="I13" s="12" t="s">
        <v>62</v>
      </c>
      <c r="J13" s="11">
        <v>44927</v>
      </c>
      <c r="K13" s="11">
        <v>45291</v>
      </c>
      <c r="L13" s="90">
        <v>1</v>
      </c>
      <c r="M13" s="92">
        <v>0.5</v>
      </c>
      <c r="N13" s="96">
        <f>IFERROR(IF(M13/L13&gt;100%,100%,M13/L13),"-")</f>
        <v>0.5</v>
      </c>
      <c r="O13" s="35" t="s">
        <v>59</v>
      </c>
      <c r="P13" s="17">
        <v>425347648</v>
      </c>
      <c r="Q13" s="20"/>
      <c r="R13" s="19"/>
      <c r="S13" s="19"/>
      <c r="T13" s="18"/>
      <c r="U13" s="94">
        <f>SUM(P13:T16)</f>
        <v>6241942129</v>
      </c>
      <c r="V13" s="17">
        <v>382668198</v>
      </c>
      <c r="W13" s="19"/>
      <c r="X13" s="19"/>
      <c r="Y13" s="19"/>
      <c r="Z13" s="14"/>
      <c r="AA13" s="94">
        <f>SUM(V13:Z16)</f>
        <v>5160471581</v>
      </c>
      <c r="AB13" s="98">
        <f>IFERROR(AA13/U13,"-")</f>
        <v>0.8267413369669836</v>
      </c>
      <c r="AC13" s="100"/>
      <c r="AD13" s="86" t="s">
        <v>40</v>
      </c>
      <c r="AE13" s="113" t="s">
        <v>55</v>
      </c>
    </row>
    <row r="14" spans="1:74" s="3" customFormat="1" ht="79.150000000000006" customHeight="1" x14ac:dyDescent="0.2">
      <c r="A14" s="44">
        <v>304</v>
      </c>
      <c r="B14" s="48" t="s">
        <v>32</v>
      </c>
      <c r="C14" s="48" t="s">
        <v>33</v>
      </c>
      <c r="D14" s="48" t="s">
        <v>41</v>
      </c>
      <c r="E14" s="45" t="s">
        <v>45</v>
      </c>
      <c r="F14" s="46" t="s">
        <v>46</v>
      </c>
      <c r="G14" s="64">
        <v>2022680010095</v>
      </c>
      <c r="H14" s="10" t="s">
        <v>44</v>
      </c>
      <c r="I14" s="12" t="s">
        <v>63</v>
      </c>
      <c r="J14" s="11">
        <v>44927</v>
      </c>
      <c r="K14" s="11">
        <v>45291</v>
      </c>
      <c r="L14" s="106"/>
      <c r="M14" s="107"/>
      <c r="N14" s="116"/>
      <c r="O14" s="35" t="s">
        <v>74</v>
      </c>
      <c r="P14" s="18">
        <v>3945802814</v>
      </c>
      <c r="Q14" s="20"/>
      <c r="R14" s="19"/>
      <c r="S14" s="19"/>
      <c r="T14" s="18"/>
      <c r="U14" s="108"/>
      <c r="V14" s="18">
        <v>3595386714</v>
      </c>
      <c r="W14" s="19"/>
      <c r="X14" s="19"/>
      <c r="Y14" s="19"/>
      <c r="Z14" s="14"/>
      <c r="AA14" s="108"/>
      <c r="AB14" s="109"/>
      <c r="AC14" s="110"/>
      <c r="AD14" s="111"/>
      <c r="AE14" s="114"/>
    </row>
    <row r="15" spans="1:74" s="3" customFormat="1" ht="73.900000000000006" customHeight="1" x14ac:dyDescent="0.2">
      <c r="A15" s="44">
        <v>304</v>
      </c>
      <c r="B15" s="48" t="s">
        <v>32</v>
      </c>
      <c r="C15" s="48" t="s">
        <v>33</v>
      </c>
      <c r="D15" s="48" t="s">
        <v>41</v>
      </c>
      <c r="E15" s="45" t="s">
        <v>45</v>
      </c>
      <c r="F15" s="46" t="s">
        <v>46</v>
      </c>
      <c r="G15" s="64">
        <v>2023680000013</v>
      </c>
      <c r="H15" s="10" t="s">
        <v>67</v>
      </c>
      <c r="I15" s="12" t="s">
        <v>68</v>
      </c>
      <c r="J15" s="11">
        <v>45078</v>
      </c>
      <c r="K15" s="11">
        <v>45291</v>
      </c>
      <c r="L15" s="106"/>
      <c r="M15" s="107"/>
      <c r="N15" s="116"/>
      <c r="O15" s="35" t="s">
        <v>75</v>
      </c>
      <c r="P15" s="18">
        <v>1750791667</v>
      </c>
      <c r="Q15" s="20"/>
      <c r="R15" s="19"/>
      <c r="S15" s="19"/>
      <c r="T15" s="18"/>
      <c r="U15" s="108"/>
      <c r="V15" s="18">
        <v>1182416669</v>
      </c>
      <c r="W15" s="19"/>
      <c r="X15" s="19"/>
      <c r="Y15" s="19"/>
      <c r="Z15" s="14"/>
      <c r="AA15" s="108"/>
      <c r="AB15" s="109"/>
      <c r="AC15" s="110"/>
      <c r="AD15" s="111"/>
      <c r="AE15" s="114"/>
    </row>
    <row r="16" spans="1:74" s="3" customFormat="1" ht="68.25" customHeight="1" x14ac:dyDescent="0.2">
      <c r="A16" s="44">
        <v>304</v>
      </c>
      <c r="B16" s="48" t="s">
        <v>32</v>
      </c>
      <c r="C16" s="48" t="s">
        <v>33</v>
      </c>
      <c r="D16" s="48" t="s">
        <v>41</v>
      </c>
      <c r="E16" s="45" t="s">
        <v>45</v>
      </c>
      <c r="F16" s="46" t="s">
        <v>46</v>
      </c>
      <c r="G16" s="64"/>
      <c r="H16" s="10" t="s">
        <v>78</v>
      </c>
      <c r="I16" s="12" t="s">
        <v>80</v>
      </c>
      <c r="J16" s="11">
        <v>45107</v>
      </c>
      <c r="K16" s="11">
        <v>45291</v>
      </c>
      <c r="L16" s="91"/>
      <c r="M16" s="93"/>
      <c r="N16" s="116"/>
      <c r="O16" s="35" t="s">
        <v>79</v>
      </c>
      <c r="P16" s="18">
        <v>120000000</v>
      </c>
      <c r="Q16" s="19"/>
      <c r="R16" s="52"/>
      <c r="S16" s="52"/>
      <c r="T16" s="18"/>
      <c r="U16" s="95"/>
      <c r="V16" s="18"/>
      <c r="W16" s="52"/>
      <c r="X16" s="52"/>
      <c r="Y16" s="52"/>
      <c r="Z16" s="14"/>
      <c r="AA16" s="95"/>
      <c r="AB16" s="99"/>
      <c r="AC16" s="101"/>
      <c r="AD16" s="87"/>
      <c r="AE16" s="115"/>
    </row>
    <row r="17" spans="1:74" s="3" customFormat="1" ht="83.25" customHeight="1" x14ac:dyDescent="0.2">
      <c r="A17" s="44">
        <v>305</v>
      </c>
      <c r="B17" s="49" t="s">
        <v>32</v>
      </c>
      <c r="C17" s="49" t="s">
        <v>33</v>
      </c>
      <c r="D17" s="49" t="s">
        <v>41</v>
      </c>
      <c r="E17" s="45" t="s">
        <v>48</v>
      </c>
      <c r="F17" s="46" t="s">
        <v>49</v>
      </c>
      <c r="G17" s="64">
        <v>2022680010095</v>
      </c>
      <c r="H17" s="10" t="s">
        <v>44</v>
      </c>
      <c r="I17" s="12" t="s">
        <v>71</v>
      </c>
      <c r="J17" s="11">
        <v>44927</v>
      </c>
      <c r="K17" s="11">
        <v>45291</v>
      </c>
      <c r="L17" s="37">
        <v>1</v>
      </c>
      <c r="M17" s="38">
        <v>0.8</v>
      </c>
      <c r="N17" s="51">
        <f>IFERROR(IF(M17/L17&gt;100%,100%,M17/L17),"-")</f>
        <v>0.8</v>
      </c>
      <c r="O17" s="35" t="s">
        <v>70</v>
      </c>
      <c r="P17" s="18">
        <v>14600000</v>
      </c>
      <c r="Q17" s="19"/>
      <c r="R17" s="52"/>
      <c r="S17" s="52"/>
      <c r="T17" s="15"/>
      <c r="U17" s="39">
        <f>SUM(P17:T17)</f>
        <v>14600000</v>
      </c>
      <c r="V17" s="18">
        <v>14600000</v>
      </c>
      <c r="W17" s="52"/>
      <c r="X17" s="52"/>
      <c r="Y17" s="52"/>
      <c r="Z17" s="14"/>
      <c r="AA17" s="39">
        <f>SUM(V17:Z17)</f>
        <v>14600000</v>
      </c>
      <c r="AB17" s="40">
        <f>IFERROR(AA17/U17,"-")</f>
        <v>1</v>
      </c>
      <c r="AC17" s="41"/>
      <c r="AD17" s="42" t="s">
        <v>40</v>
      </c>
      <c r="AE17" s="43" t="s">
        <v>55</v>
      </c>
    </row>
    <row r="18" spans="1:74" s="3" customFormat="1" ht="69.95" customHeight="1" x14ac:dyDescent="0.2">
      <c r="A18" s="44">
        <v>306</v>
      </c>
      <c r="B18" s="50" t="s">
        <v>32</v>
      </c>
      <c r="C18" s="50" t="s">
        <v>33</v>
      </c>
      <c r="D18" s="50" t="s">
        <v>41</v>
      </c>
      <c r="E18" s="47" t="s">
        <v>50</v>
      </c>
      <c r="F18" s="13" t="s">
        <v>51</v>
      </c>
      <c r="G18" s="65">
        <v>2021680010158</v>
      </c>
      <c r="H18" s="10" t="s">
        <v>52</v>
      </c>
      <c r="I18" s="13" t="s">
        <v>64</v>
      </c>
      <c r="J18" s="11">
        <v>44927</v>
      </c>
      <c r="K18" s="11">
        <v>45291</v>
      </c>
      <c r="L18" s="90">
        <v>1</v>
      </c>
      <c r="M18" s="92">
        <v>0.6</v>
      </c>
      <c r="N18" s="96">
        <f>IFERROR(IF(M18/L18&gt;100%,100%,M18/L18),"-")</f>
        <v>0.6</v>
      </c>
      <c r="O18" s="35" t="s">
        <v>60</v>
      </c>
      <c r="P18" s="18">
        <v>4050000000</v>
      </c>
      <c r="Q18" s="19"/>
      <c r="R18" s="52"/>
      <c r="S18" s="52"/>
      <c r="T18" s="15"/>
      <c r="U18" s="94">
        <f>SUM(P18:T20)</f>
        <v>8750000000</v>
      </c>
      <c r="V18" s="18">
        <v>4050000000</v>
      </c>
      <c r="W18" s="52"/>
      <c r="X18" s="52"/>
      <c r="Y18" s="52"/>
      <c r="Z18" s="14"/>
      <c r="AA18" s="94">
        <f>SUM(V18:Z20)</f>
        <v>4050000000</v>
      </c>
      <c r="AB18" s="98">
        <f>IFERROR(AA18/U18,"-")</f>
        <v>0.46285714285714286</v>
      </c>
      <c r="AC18" s="100"/>
      <c r="AD18" s="86" t="s">
        <v>40</v>
      </c>
      <c r="AE18" s="88" t="s">
        <v>55</v>
      </c>
    </row>
    <row r="19" spans="1:74" s="3" customFormat="1" ht="69.95" customHeight="1" x14ac:dyDescent="0.2">
      <c r="A19" s="44">
        <v>306</v>
      </c>
      <c r="B19" s="50" t="s">
        <v>32</v>
      </c>
      <c r="C19" s="50" t="s">
        <v>33</v>
      </c>
      <c r="D19" s="50" t="s">
        <v>41</v>
      </c>
      <c r="E19" s="47" t="s">
        <v>50</v>
      </c>
      <c r="F19" s="13" t="s">
        <v>51</v>
      </c>
      <c r="G19" s="65"/>
      <c r="H19" s="10" t="s">
        <v>83</v>
      </c>
      <c r="I19" s="13"/>
      <c r="J19" s="11"/>
      <c r="K19" s="11"/>
      <c r="L19" s="106"/>
      <c r="M19" s="107"/>
      <c r="N19" s="116"/>
      <c r="O19" s="35" t="s">
        <v>60</v>
      </c>
      <c r="P19" s="18">
        <v>1600000000</v>
      </c>
      <c r="Q19" s="19"/>
      <c r="R19" s="52"/>
      <c r="S19" s="52"/>
      <c r="T19" s="15"/>
      <c r="U19" s="108"/>
      <c r="V19" s="18"/>
      <c r="W19" s="52"/>
      <c r="X19" s="52"/>
      <c r="Y19" s="52"/>
      <c r="Z19" s="14"/>
      <c r="AA19" s="108"/>
      <c r="AB19" s="109"/>
      <c r="AC19" s="110"/>
      <c r="AD19" s="111"/>
      <c r="AE19" s="112"/>
    </row>
    <row r="20" spans="1:74" s="3" customFormat="1" ht="69.95" customHeight="1" x14ac:dyDescent="0.2">
      <c r="A20" s="44">
        <v>306</v>
      </c>
      <c r="B20" s="50" t="s">
        <v>32</v>
      </c>
      <c r="C20" s="50" t="s">
        <v>33</v>
      </c>
      <c r="D20" s="50" t="s">
        <v>41</v>
      </c>
      <c r="E20" s="47" t="s">
        <v>50</v>
      </c>
      <c r="F20" s="13" t="s">
        <v>51</v>
      </c>
      <c r="G20" s="64">
        <v>2023680010030</v>
      </c>
      <c r="H20" s="10" t="s">
        <v>73</v>
      </c>
      <c r="I20" s="13" t="s">
        <v>76</v>
      </c>
      <c r="J20" s="11">
        <v>45104</v>
      </c>
      <c r="K20" s="11">
        <v>45291</v>
      </c>
      <c r="L20" s="91"/>
      <c r="M20" s="93"/>
      <c r="N20" s="97"/>
      <c r="O20" s="35" t="s">
        <v>77</v>
      </c>
      <c r="P20" s="18">
        <v>3100000000</v>
      </c>
      <c r="Q20" s="19"/>
      <c r="R20" s="52"/>
      <c r="S20" s="52"/>
      <c r="T20" s="15"/>
      <c r="U20" s="95"/>
      <c r="V20" s="18"/>
      <c r="W20" s="52"/>
      <c r="X20" s="52"/>
      <c r="Y20" s="52"/>
      <c r="Z20" s="14"/>
      <c r="AA20" s="95"/>
      <c r="AB20" s="99"/>
      <c r="AC20" s="101"/>
      <c r="AD20" s="87"/>
      <c r="AE20" s="89"/>
    </row>
    <row r="21" spans="1:74" ht="15" customHeight="1" x14ac:dyDescent="0.2">
      <c r="A21" s="36">
        <f>SUM(--(FREQUENCY(A9:A20,A9:A20)&gt;0))</f>
        <v>5</v>
      </c>
      <c r="B21" s="25"/>
      <c r="C21" s="26"/>
      <c r="D21" s="26"/>
      <c r="E21" s="26"/>
      <c r="F21" s="26"/>
      <c r="G21" s="26"/>
      <c r="H21" s="26"/>
      <c r="I21" s="26"/>
      <c r="J21" s="26"/>
      <c r="K21" s="27"/>
      <c r="L21" s="28"/>
      <c r="M21" s="29" t="s">
        <v>53</v>
      </c>
      <c r="N21" s="28">
        <v>0.50680490786556898</v>
      </c>
      <c r="O21" s="30"/>
      <c r="P21" s="31">
        <f t="shared" ref="P21:AA21" si="0">SUM(P9:P20)</f>
        <v>18513176646.619999</v>
      </c>
      <c r="Q21" s="31">
        <f t="shared" si="0"/>
        <v>0</v>
      </c>
      <c r="R21" s="31">
        <f t="shared" si="0"/>
        <v>0</v>
      </c>
      <c r="S21" s="31">
        <f t="shared" si="0"/>
        <v>0</v>
      </c>
      <c r="T21" s="31">
        <f t="shared" si="0"/>
        <v>0</v>
      </c>
      <c r="U21" s="32">
        <f>SUM(U9:U20)</f>
        <v>18513176646.619999</v>
      </c>
      <c r="V21" s="31">
        <f t="shared" si="0"/>
        <v>10204608587.32</v>
      </c>
      <c r="W21" s="31">
        <f t="shared" si="0"/>
        <v>0</v>
      </c>
      <c r="X21" s="31">
        <f t="shared" si="0"/>
        <v>0</v>
      </c>
      <c r="Y21" s="31">
        <f t="shared" si="0"/>
        <v>0</v>
      </c>
      <c r="Z21" s="31">
        <f t="shared" si="0"/>
        <v>0</v>
      </c>
      <c r="AA21" s="32">
        <f>SUM(AA9:AA20)</f>
        <v>10204608587.32</v>
      </c>
      <c r="AB21" s="33">
        <f>IFERROR(AA21/U21,"-")</f>
        <v>0.55120786573292291</v>
      </c>
      <c r="AC21" s="32"/>
      <c r="AD21" s="30"/>
      <c r="AE21" s="30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</row>
    <row r="22" spans="1:74" ht="14.25" x14ac:dyDescent="0.2"/>
    <row r="23" spans="1:74" s="22" customFormat="1" ht="14.1" customHeight="1" x14ac:dyDescent="0.2">
      <c r="A23" s="4"/>
      <c r="B23" s="4"/>
      <c r="C23" s="4"/>
      <c r="D23" s="4"/>
      <c r="E23" s="4"/>
      <c r="F23" s="4"/>
      <c r="G23" s="21"/>
      <c r="H23" s="4"/>
      <c r="I23" s="4"/>
      <c r="J23" s="4"/>
      <c r="K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C23" s="4"/>
      <c r="AD23" s="23"/>
      <c r="AE23" s="24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</row>
    <row r="24" spans="1:74" s="22" customFormat="1" ht="14.1" customHeight="1" x14ac:dyDescent="0.2">
      <c r="A24" s="4"/>
      <c r="B24" s="4"/>
      <c r="C24" s="4"/>
      <c r="D24" s="4"/>
      <c r="E24" s="4"/>
      <c r="F24" s="4"/>
      <c r="G24" s="21"/>
      <c r="H24" s="4"/>
      <c r="I24" s="4"/>
      <c r="J24" s="4"/>
      <c r="K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C24" s="4"/>
      <c r="AD24" s="23"/>
      <c r="AE24" s="24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</row>
  </sheetData>
  <mergeCells count="53">
    <mergeCell ref="AD11:AD12"/>
    <mergeCell ref="AC1:AE1"/>
    <mergeCell ref="AC2:AE2"/>
    <mergeCell ref="AC3:AE3"/>
    <mergeCell ref="AC4:AE4"/>
    <mergeCell ref="AE11:AE12"/>
    <mergeCell ref="AC18:AC20"/>
    <mergeCell ref="AD18:AD20"/>
    <mergeCell ref="AE18:AE20"/>
    <mergeCell ref="U18:U20"/>
    <mergeCell ref="AA18:AA20"/>
    <mergeCell ref="AE13:AE16"/>
    <mergeCell ref="AA13:AA16"/>
    <mergeCell ref="AB13:AB16"/>
    <mergeCell ref="AC13:AC16"/>
    <mergeCell ref="AD13:AD16"/>
    <mergeCell ref="AC11:AC12"/>
    <mergeCell ref="L18:L20"/>
    <mergeCell ref="M18:M20"/>
    <mergeCell ref="AB18:AB20"/>
    <mergeCell ref="N18:N20"/>
    <mergeCell ref="AA11:AA12"/>
    <mergeCell ref="AB11:AB12"/>
    <mergeCell ref="L13:L16"/>
    <mergeCell ref="M13:M16"/>
    <mergeCell ref="U13:U16"/>
    <mergeCell ref="N11:N12"/>
    <mergeCell ref="N13:N16"/>
    <mergeCell ref="L11:L12"/>
    <mergeCell ref="M11:M12"/>
    <mergeCell ref="U11:U12"/>
    <mergeCell ref="AD9:AD10"/>
    <mergeCell ref="AE9:AE10"/>
    <mergeCell ref="L9:L10"/>
    <mergeCell ref="M9:M10"/>
    <mergeCell ref="U9:U10"/>
    <mergeCell ref="N9:N10"/>
    <mergeCell ref="AA9:AA10"/>
    <mergeCell ref="AB9:AB10"/>
    <mergeCell ref="AC9:AC10"/>
    <mergeCell ref="B1:AB4"/>
    <mergeCell ref="A5:C5"/>
    <mergeCell ref="D5:G5"/>
    <mergeCell ref="AD7:AE7"/>
    <mergeCell ref="A6:C6"/>
    <mergeCell ref="D6:G6"/>
    <mergeCell ref="A7:F7"/>
    <mergeCell ref="G7:K7"/>
    <mergeCell ref="L7:N7"/>
    <mergeCell ref="O7:U7"/>
    <mergeCell ref="V7:AA7"/>
    <mergeCell ref="AB7:AB8"/>
    <mergeCell ref="AC7:AC8"/>
  </mergeCells>
  <conditionalFormatting sqref="N9">
    <cfRule type="cellIs" dxfId="8" priority="7" operator="between">
      <formula>0.66</formula>
      <formula>1</formula>
    </cfRule>
    <cfRule type="cellIs" dxfId="7" priority="8" operator="between">
      <formula>0.33</formula>
      <formula>0.66</formula>
    </cfRule>
    <cfRule type="cellIs" dxfId="6" priority="9" operator="between">
      <formula>0</formula>
      <formula>0.33</formula>
    </cfRule>
  </conditionalFormatting>
  <conditionalFormatting sqref="N11 N13 N18:N19">
    <cfRule type="cellIs" dxfId="5" priority="4" operator="between">
      <formula>0.66</formula>
      <formula>1</formula>
    </cfRule>
    <cfRule type="cellIs" dxfId="4" priority="5" operator="between">
      <formula>0.33</formula>
      <formula>0.66</formula>
    </cfRule>
    <cfRule type="cellIs" dxfId="3" priority="6" operator="between">
      <formula>0</formula>
      <formula>0.33</formula>
    </cfRule>
  </conditionalFormatting>
  <conditionalFormatting sqref="N17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 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BAEZ</dc:creator>
  <cp:lastModifiedBy>PC</cp:lastModifiedBy>
  <cp:lastPrinted>2023-03-28T23:34:07Z</cp:lastPrinted>
  <dcterms:created xsi:type="dcterms:W3CDTF">2023-02-03T15:43:44Z</dcterms:created>
  <dcterms:modified xsi:type="dcterms:W3CDTF">2023-12-11T15:57:45Z</dcterms:modified>
</cp:coreProperties>
</file>