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3\0 - Seguimiento al PDM\06 - Junio\Revisados\Publicar\"/>
    </mc:Choice>
  </mc:AlternateContent>
  <xr:revisionPtr revIDLastSave="0" documentId="13_ncr:1_{3208FFE7-0ACD-49ED-B8E5-B33A90DF520D}" xr6:coauthVersionLast="47" xr6:coauthVersionMax="47" xr10:uidLastSave="{00000000-0000-0000-0000-000000000000}"/>
  <bookViews>
    <workbookView xWindow="-120" yWindow="-120" windowWidth="29040" windowHeight="15720" xr2:uid="{4DA57ABC-B7B0-4840-8240-05B0E9823AB0}"/>
  </bookViews>
  <sheets>
    <sheet name="PA 2023" sheetId="2" r:id="rId1"/>
  </sheets>
  <definedNames>
    <definedName name="_xlnm._FilterDatabase" localSheetId="0" hidden="1">'PA 2023'!$A$8:$BU$16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6" i="2" l="1"/>
  <c r="N15" i="2"/>
  <c r="N14" i="2"/>
  <c r="N13" i="2"/>
  <c r="N11" i="2"/>
  <c r="N9" i="2"/>
  <c r="AA17" i="2"/>
  <c r="AA16" i="2"/>
  <c r="AA15" i="2"/>
  <c r="AA14" i="2"/>
  <c r="AA13" i="2"/>
  <c r="AB13" i="2" s="1"/>
  <c r="AA11" i="2"/>
  <c r="AB11" i="2" s="1"/>
  <c r="AA9" i="2"/>
  <c r="AB9" i="2"/>
  <c r="A17" i="2"/>
  <c r="P11" i="2" l="1"/>
  <c r="U11" i="2" s="1"/>
  <c r="P15" i="2"/>
  <c r="P9" i="2"/>
  <c r="U9" i="2" s="1"/>
  <c r="P17" i="2"/>
  <c r="Z17" i="2" l="1"/>
  <c r="Y17" i="2"/>
  <c r="X17" i="2"/>
  <c r="W17" i="2"/>
  <c r="V17" i="2"/>
  <c r="U16" i="2"/>
  <c r="U15" i="2"/>
  <c r="U14" i="2"/>
  <c r="U13" i="2"/>
  <c r="AB15" i="2" l="1"/>
  <c r="AB16" i="2"/>
  <c r="AB14" i="2"/>
  <c r="U17" i="2"/>
  <c r="T17" i="2"/>
  <c r="S17" i="2"/>
  <c r="R17" i="2"/>
  <c r="Q17" i="2"/>
  <c r="AB17" i="2" l="1"/>
</calcChain>
</file>

<file path=xl/sharedStrings.xml><?xml version="1.0" encoding="utf-8"?>
<sst xmlns="http://schemas.openxmlformats.org/spreadsheetml/2006/main" count="112" uniqueCount="73">
  <si>
    <t xml:space="preserve">FECHA DE SUSCRIPCIÓN:  </t>
  </si>
  <si>
    <t>FECHA DE CORTE:</t>
  </si>
  <si>
    <t>PDM 2020-2023</t>
  </si>
  <si>
    <t>PROYECTOS DE INVERSIÓN</t>
  </si>
  <si>
    <t>CUMPLIMIENTO DE META</t>
  </si>
  <si>
    <t>RECURSOS PROGRAMADOS</t>
  </si>
  <si>
    <t>RECURSOS COMPROMETIDOS</t>
  </si>
  <si>
    <t>EJECUCIÓN PPTAL</t>
  </si>
  <si>
    <t>RECURSOS GESTIONADOS</t>
  </si>
  <si>
    <t>RESPONSABLES</t>
  </si>
  <si>
    <t>No.</t>
  </si>
  <si>
    <t>Línea estratégica</t>
  </si>
  <si>
    <t>Componente</t>
  </si>
  <si>
    <t xml:space="preserve">Programa </t>
  </si>
  <si>
    <t>Meta PDM</t>
  </si>
  <si>
    <t>Indicador de producto</t>
  </si>
  <si>
    <t>Código BPIN</t>
  </si>
  <si>
    <t>Nombre del Proyecto</t>
  </si>
  <si>
    <t>Actividades</t>
  </si>
  <si>
    <t>Fecha inicio</t>
  </si>
  <si>
    <t>Fecha de terminación</t>
  </si>
  <si>
    <t>Meta programada</t>
  </si>
  <si>
    <t>Meta ejecutada</t>
  </si>
  <si>
    <t>RECURSOS PROPIOS MUNICIPIO</t>
  </si>
  <si>
    <t>SGP</t>
  </si>
  <si>
    <t>SGR</t>
  </si>
  <si>
    <t>RECURSOS PROPIOS INSTITUTOS</t>
  </si>
  <si>
    <t>OTROS</t>
  </si>
  <si>
    <t>TOTAL PROGRAMADO</t>
  </si>
  <si>
    <t>Dependencia</t>
  </si>
  <si>
    <t>Responsable</t>
  </si>
  <si>
    <t>Meta no programada para la vigencia</t>
  </si>
  <si>
    <t>BUCARAMANGA TERRITORIO LIBRE DE CORRUPCIÓN: INSTITUCIONES SÓLIDAS Y CONFIABLES</t>
  </si>
  <si>
    <t>Administración Pública Moderna E Innovadora</t>
  </si>
  <si>
    <t>BUCARAMANGA PRODUCTIVA Y COMPETITIVA: EMPRESAS INNOVADORAS, RESPONSABLES Y CONSCIENTES</t>
  </si>
  <si>
    <t>Conectividad Para Competitividad Y La Internacionalización</t>
  </si>
  <si>
    <t>Bucaramanga, Una Mirada Inteligente Hacia El Futuro</t>
  </si>
  <si>
    <t>Diseñar e implementar 1 modelo de conectividad comunitario que permita la interacción digital de la ciudadanía a partir de la infraestructura de Zonas Digitales existentes y la aplicación de modelos de escalabilidad y tecnologías de ultima generación.</t>
  </si>
  <si>
    <t>Número de modelos de conectividad comunitario diseñados e implementados que permitan la interacción digital de la ciudadanía a partir de la infraestructura de Zonas Digitales existentes y la aplicación de modelos de escalabilidad y tecnologías de ultima generación.</t>
  </si>
  <si>
    <t>FORTALECIMIENTO A LAS CAPACIDADES DE TECNOLOGÍA Y ESTÁNDARES DE CIUDAD INTELIGENTE EN EL MUNICIPIO DE BUCARAMANGA</t>
  </si>
  <si>
    <t>OATIC</t>
  </si>
  <si>
    <t>Diseñar e implementar 1 modelo de conectividad y arquitectura de datos que permita la interoperabilidad entre los sistemas de información e infraestructura tecnológica existente y proyectada.</t>
  </si>
  <si>
    <t>Porcentaje de diseño e implementación del modelo de conectividad y arquitectura de datos que permita la interoperabilidad entre los sistemas de información e infraestructura tecnológica existente y proyectada.</t>
  </si>
  <si>
    <t>FORTALECIMIENTO AL PROCESO DE GESTIÓN DE LAS TIC ALINEADO A LA ESTRATEGIA DE GOBIERNO DIGITAL  PARA UNA MEJOR INTERACCIÓN CON EL CIUDADANO EN EL MUNICIPIO DE  BUCARAMANGA</t>
  </si>
  <si>
    <t>Mantener en los 8 Puntos Digital y en el Centro de Pensamiento para la Cuarta Revolución Industrial la conectividad y la infraestructura tecnológica.</t>
  </si>
  <si>
    <t>Número de Puntos Digitales y Centros de Pensamiento para la Cuarta Revolución mantenidos con conectividad y la infraestructura tecnológica.</t>
  </si>
  <si>
    <t>Gobierno Ágil Y Transparente</t>
  </si>
  <si>
    <t>Porcentaje de avance en la implementación de la acción que a través del uso de nuevas   tecnologías  apoyen  los  procesos estratégicos de  planificación, apoyo logístico, gestión documental y demás  procesos  administrativos y operativos.</t>
  </si>
  <si>
    <t>Formular e implementar 1 estrategia que permita la ejecución de la política de Gobierno Digital a través de sus tres habilitadores Arquitectura Empresarial, Seguridad de la información y servicios ciudadanos digitales.</t>
  </si>
  <si>
    <t>Número de estrategias formuladas e implementadas que permitan la ejecución de la política de Gobierno Digital a través de sus tres habilitadores Arquitectura Empresarial, Seguridad de la información y servicios ciudadanos digitales.</t>
  </si>
  <si>
    <t>Servicio Al Ciudadano</t>
  </si>
  <si>
    <t>Administración En Todo Momento Y Lugar</t>
  </si>
  <si>
    <t>Implementar y/o potencializar 7 herramientas y/o soluciones digitales para el servicio de atención al ciudadano como cliente externo y a servidores públicos como cliente interno.</t>
  </si>
  <si>
    <t>Número de herramientas y/o soluciones digitales implementadas y/o potencializadas para el servicio de atención al ciudadano como cliente externo y a servidores públicos como cliente interno.</t>
  </si>
  <si>
    <t>TOTALES</t>
  </si>
  <si>
    <t>Rubro</t>
  </si>
  <si>
    <t xml:space="preserve"> PLAN DE ACCIÓN - PLAN DE DESARROLLO MUNICIPAL
OFICINA ASESORA TIC - OATIC</t>
  </si>
  <si>
    <t>Implementar 1 acción que a través del uso de nuevas tecnologías apoyen los procesos estratégicos de planificación, apoyo logístico, gestión documental y demás  procesos  administrativos y operativos.</t>
  </si>
  <si>
    <t>TOTAL COMPROMETIDO</t>
  </si>
  <si>
    <t>AVANCE FÍSICO</t>
  </si>
  <si>
    <t>2.3.2.02.01.004.2302089.4733001.201 ($500.000)
2.3.2.02.02.008.2302089.4740299.201 ($2.500.000)</t>
  </si>
  <si>
    <t>2.3.2.02.02.008.2301079.84222.201 ($147.461.478,48)
2.3.2.02.02.008.2301079.83132.201 ($160.000.000)
2.3.2.02.02.008.2301079.4634003.201 ($27.000.000)
2.3.2.02.02.008.2301079.83132.501 ($26.700.000)</t>
  </si>
  <si>
    <t>2.3.2.02.02.008.2302024.83141.201 ($125.000.000)
2.3.2.02.02.008.2302024.83131.201 ($220.000.000)
2.3.2.02.02.008.2302024.83131.501 ($85.000.000)
2.3.2.02.02.008.2302024.83141.501 ($50.000.000)</t>
  </si>
  <si>
    <t>2.3.2.02.02.008.2302024.83141.201 ($125.000.000)
2.3.2.02.02.008.2302024.83141.501 ($38.300.000)</t>
  </si>
  <si>
    <t>2.3.2.02.01.004.4599007.45250.201 ($509.106.021,52)</t>
  </si>
  <si>
    <t>Nicolás Torres Bolívar</t>
  </si>
  <si>
    <t>Pendiente por incluir en proyecto</t>
  </si>
  <si>
    <t>Pago de pasivos exigibles</t>
  </si>
  <si>
    <t>2.3.7.06.01.4599002.83131.601</t>
  </si>
  <si>
    <t>Código:  F-DPM-1210-238,37-030</t>
  </si>
  <si>
    <t>Versión: 0.0</t>
  </si>
  <si>
    <t>Fecha aprobación: Abril-22-2021</t>
  </si>
  <si>
    <t>Página: 1 de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</si>
</sst>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dd/mm/yyyy;@"/>
    <numFmt numFmtId="165" formatCode="&quot;$&quot;\ #,##0"/>
    <numFmt numFmtId="166" formatCode="_-&quot;$&quot;\ * #,##0_-;\-&quot;$&quot;\ * #,##0_-;_-&quot;$&quot;\ * &quot;-&quot;??_-;_-@_-"/>
    <numFmt numFmtId="167" formatCode="_-* #,##0_-;\-* #,##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9"/>
      <color theme="1"/>
      <name val="Arial"/>
      <family val="2"/>
    </font>
    <font>
      <b/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5" fillId="0" borderId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9" fontId="1" fillId="0" borderId="0" applyFont="0" applyFill="0" applyBorder="0" applyAlignment="0" applyProtection="0"/>
  </cellStyleXfs>
  <cellXfs count="121">
    <xf numFmtId="0" fontId="0" fillId="0" borderId="0" xfId="0"/>
    <xf numFmtId="0" fontId="5" fillId="0" borderId="0" xfId="0" applyFont="1" applyAlignment="1">
      <alignment horizontal="center" vertical="center"/>
    </xf>
    <xf numFmtId="0" fontId="5" fillId="0" borderId="0" xfId="3" applyAlignment="1">
      <alignment horizontal="center" vertical="center"/>
    </xf>
    <xf numFmtId="0" fontId="5" fillId="0" borderId="0" xfId="0" applyFont="1"/>
    <xf numFmtId="0" fontId="5" fillId="0" borderId="0" xfId="3"/>
    <xf numFmtId="0" fontId="5" fillId="2" borderId="4" xfId="3" applyFill="1" applyBorder="1" applyAlignment="1">
      <alignment horizontal="left" vertical="top" wrapText="1"/>
    </xf>
    <xf numFmtId="0" fontId="4" fillId="3" borderId="1" xfId="3" applyFont="1" applyFill="1" applyBorder="1" applyAlignment="1">
      <alignment horizontal="center" vertical="center"/>
    </xf>
    <xf numFmtId="0" fontId="4" fillId="3" borderId="2" xfId="3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3" applyAlignment="1">
      <alignment vertical="center"/>
    </xf>
    <xf numFmtId="0" fontId="4" fillId="3" borderId="5" xfId="3" applyFont="1" applyFill="1" applyBorder="1" applyAlignment="1">
      <alignment horizontal="center" vertical="center"/>
    </xf>
    <xf numFmtId="0" fontId="4" fillId="3" borderId="5" xfId="3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justify" vertical="center" wrapText="1"/>
    </xf>
    <xf numFmtId="0" fontId="4" fillId="3" borderId="5" xfId="0" applyFont="1" applyFill="1" applyBorder="1" applyAlignment="1">
      <alignment horizontal="justify" vertical="center" wrapText="1"/>
    </xf>
    <xf numFmtId="0" fontId="5" fillId="0" borderId="6" xfId="0" applyFont="1" applyBorder="1" applyAlignment="1">
      <alignment horizontal="justify" vertical="center" wrapText="1"/>
    </xf>
    <xf numFmtId="164" fontId="5" fillId="0" borderId="5" xfId="2" applyNumberFormat="1" applyFont="1" applyBorder="1" applyAlignment="1">
      <alignment horizontal="center" vertical="center" wrapText="1"/>
    </xf>
    <xf numFmtId="165" fontId="4" fillId="3" borderId="5" xfId="2" applyNumberFormat="1" applyFont="1" applyFill="1" applyBorder="1" applyAlignment="1">
      <alignment horizontal="right" vertical="center" wrapText="1"/>
    </xf>
    <xf numFmtId="164" fontId="5" fillId="0" borderId="5" xfId="0" applyNumberFormat="1" applyFont="1" applyBorder="1" applyAlignment="1">
      <alignment horizontal="justify" vertical="center" wrapText="1"/>
    </xf>
    <xf numFmtId="165" fontId="5" fillId="0" borderId="5" xfId="0" applyNumberFormat="1" applyFont="1" applyBorder="1" applyAlignment="1">
      <alignment horizontal="right" vertical="center" wrapText="1"/>
    </xf>
    <xf numFmtId="0" fontId="3" fillId="0" borderId="5" xfId="0" applyFont="1" applyBorder="1" applyAlignment="1">
      <alignment horizontal="left" vertical="center" wrapText="1"/>
    </xf>
    <xf numFmtId="0" fontId="4" fillId="3" borderId="5" xfId="0" applyFont="1" applyFill="1" applyBorder="1" applyAlignment="1">
      <alignment horizontal="center" vertical="center"/>
    </xf>
    <xf numFmtId="165" fontId="3" fillId="0" borderId="5" xfId="0" applyNumberFormat="1" applyFont="1" applyBorder="1" applyAlignment="1">
      <alignment horizontal="right"/>
    </xf>
    <xf numFmtId="0" fontId="4" fillId="0" borderId="5" xfId="0" applyFont="1" applyBorder="1" applyAlignment="1">
      <alignment horizontal="center" vertical="center"/>
    </xf>
    <xf numFmtId="165" fontId="5" fillId="0" borderId="3" xfId="0" applyNumberFormat="1" applyFont="1" applyBorder="1" applyAlignment="1">
      <alignment horizontal="right" vertical="center" wrapText="1"/>
    </xf>
    <xf numFmtId="165" fontId="3" fillId="0" borderId="5" xfId="6" applyNumberFormat="1" applyFont="1" applyFill="1" applyBorder="1" applyAlignment="1">
      <alignment horizontal="right" vertical="center" wrapText="1"/>
    </xf>
    <xf numFmtId="164" fontId="4" fillId="3" borderId="5" xfId="0" applyNumberFormat="1" applyFont="1" applyFill="1" applyBorder="1" applyAlignment="1">
      <alignment horizontal="justify" vertical="center" wrapText="1"/>
    </xf>
    <xf numFmtId="164" fontId="5" fillId="2" borderId="5" xfId="0" applyNumberFormat="1" applyFont="1" applyFill="1" applyBorder="1" applyAlignment="1">
      <alignment horizontal="justify" vertical="center" wrapText="1"/>
    </xf>
    <xf numFmtId="165" fontId="5" fillId="0" borderId="5" xfId="0" applyNumberFormat="1" applyFont="1" applyBorder="1" applyAlignment="1">
      <alignment vertical="center" wrapText="1"/>
    </xf>
    <xf numFmtId="164" fontId="4" fillId="3" borderId="5" xfId="0" applyNumberFormat="1" applyFont="1" applyFill="1" applyBorder="1" applyAlignment="1">
      <alignment horizontal="justify" vertical="center"/>
    </xf>
    <xf numFmtId="165" fontId="3" fillId="0" borderId="5" xfId="6" applyNumberFormat="1" applyFont="1" applyFill="1" applyBorder="1" applyAlignment="1">
      <alignment horizontal="right" vertical="center"/>
    </xf>
    <xf numFmtId="0" fontId="5" fillId="0" borderId="0" xfId="3" applyAlignment="1">
      <alignment horizontal="right"/>
    </xf>
    <xf numFmtId="0" fontId="5" fillId="0" borderId="0" xfId="3" applyAlignment="1">
      <alignment horizontal="center"/>
    </xf>
    <xf numFmtId="0" fontId="5" fillId="0" borderId="0" xfId="3" applyAlignment="1">
      <alignment wrapText="1"/>
    </xf>
    <xf numFmtId="0" fontId="5" fillId="0" borderId="0" xfId="3" applyAlignment="1">
      <alignment horizontal="left" wrapText="1"/>
    </xf>
    <xf numFmtId="0" fontId="7" fillId="0" borderId="0" xfId="3" applyFont="1"/>
    <xf numFmtId="167" fontId="5" fillId="0" borderId="0" xfId="1" applyNumberFormat="1" applyFont="1"/>
    <xf numFmtId="166" fontId="5" fillId="0" borderId="0" xfId="3" applyNumberFormat="1"/>
    <xf numFmtId="0" fontId="0" fillId="0" borderId="0" xfId="0" applyAlignment="1">
      <alignment horizontal="center"/>
    </xf>
    <xf numFmtId="167" fontId="5" fillId="0" borderId="0" xfId="3" applyNumberFormat="1"/>
    <xf numFmtId="9" fontId="4" fillId="3" borderId="5" xfId="3" applyNumberFormat="1" applyFont="1" applyFill="1" applyBorder="1" applyAlignment="1">
      <alignment horizontal="center" vertical="center"/>
    </xf>
    <xf numFmtId="0" fontId="3" fillId="3" borderId="1" xfId="3" applyFont="1" applyFill="1" applyBorder="1" applyAlignment="1">
      <alignment horizontal="justify"/>
    </xf>
    <xf numFmtId="0" fontId="3" fillId="3" borderId="2" xfId="3" applyFont="1" applyFill="1" applyBorder="1"/>
    <xf numFmtId="9" fontId="4" fillId="3" borderId="2" xfId="3" applyNumberFormat="1" applyFont="1" applyFill="1" applyBorder="1" applyAlignment="1">
      <alignment horizontal="center" vertical="center"/>
    </xf>
    <xf numFmtId="9" fontId="4" fillId="3" borderId="3" xfId="3" applyNumberFormat="1" applyFont="1" applyFill="1" applyBorder="1" applyAlignment="1">
      <alignment horizontal="center" vertical="center"/>
    </xf>
    <xf numFmtId="0" fontId="4" fillId="3" borderId="3" xfId="3" applyFont="1" applyFill="1" applyBorder="1" applyAlignment="1">
      <alignment vertical="center"/>
    </xf>
    <xf numFmtId="0" fontId="3" fillId="3" borderId="5" xfId="3" applyFont="1" applyFill="1" applyBorder="1" applyAlignment="1">
      <alignment vertical="center"/>
    </xf>
    <xf numFmtId="166" fontId="3" fillId="3" borderId="5" xfId="4" applyNumberFormat="1" applyFont="1" applyFill="1" applyBorder="1" applyAlignment="1">
      <alignment vertical="center"/>
    </xf>
    <xf numFmtId="166" fontId="4" fillId="3" borderId="5" xfId="4" applyNumberFormat="1" applyFont="1" applyFill="1" applyBorder="1" applyAlignment="1">
      <alignment vertical="center"/>
    </xf>
    <xf numFmtId="9" fontId="4" fillId="3" borderId="5" xfId="5" applyFont="1" applyFill="1" applyBorder="1" applyAlignment="1">
      <alignment horizontal="center" vertical="center" wrapText="1"/>
    </xf>
    <xf numFmtId="3" fontId="3" fillId="0" borderId="5" xfId="0" applyNumberFormat="1" applyFont="1" applyBorder="1" applyAlignment="1">
      <alignment horizontal="center" vertical="center" wrapText="1"/>
    </xf>
    <xf numFmtId="9" fontId="3" fillId="0" borderId="5" xfId="0" applyNumberFormat="1" applyFont="1" applyBorder="1" applyAlignment="1">
      <alignment horizontal="center" vertical="center" wrapText="1"/>
    </xf>
    <xf numFmtId="1" fontId="3" fillId="0" borderId="5" xfId="0" applyNumberFormat="1" applyFont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9" fontId="4" fillId="3" borderId="5" xfId="8" applyFont="1" applyFill="1" applyBorder="1" applyAlignment="1">
      <alignment horizontal="center" vertical="center"/>
    </xf>
    <xf numFmtId="9" fontId="5" fillId="0" borderId="5" xfId="8" applyFont="1" applyFill="1" applyBorder="1" applyAlignment="1">
      <alignment horizontal="center" vertical="center" wrapText="1"/>
    </xf>
    <xf numFmtId="165" fontId="5" fillId="0" borderId="5" xfId="5" applyNumberFormat="1" applyFont="1" applyFill="1" applyBorder="1" applyAlignment="1">
      <alignment horizontal="right" vertical="center" wrapText="1"/>
    </xf>
    <xf numFmtId="4" fontId="4" fillId="3" borderId="5" xfId="0" applyNumberFormat="1" applyFont="1" applyFill="1" applyBorder="1" applyAlignment="1">
      <alignment horizontal="center" vertical="center" wrapText="1"/>
    </xf>
    <xf numFmtId="9" fontId="4" fillId="3" borderId="5" xfId="0" applyNumberFormat="1" applyFont="1" applyFill="1" applyBorder="1" applyAlignment="1">
      <alignment horizontal="center" vertical="center" wrapText="1"/>
    </xf>
    <xf numFmtId="3" fontId="4" fillId="3" borderId="5" xfId="0" applyNumberFormat="1" applyFont="1" applyFill="1" applyBorder="1" applyAlignment="1">
      <alignment horizontal="center" vertical="center" wrapText="1"/>
    </xf>
    <xf numFmtId="1" fontId="4" fillId="3" borderId="5" xfId="0" applyNumberFormat="1" applyFont="1" applyFill="1" applyBorder="1" applyAlignment="1">
      <alignment horizontal="center" vertical="center" wrapText="1"/>
    </xf>
    <xf numFmtId="9" fontId="8" fillId="0" borderId="5" xfId="0" applyNumberFormat="1" applyFont="1" applyBorder="1" applyAlignment="1">
      <alignment horizontal="center" vertical="center"/>
    </xf>
    <xf numFmtId="166" fontId="0" fillId="0" borderId="0" xfId="0" applyNumberFormat="1"/>
    <xf numFmtId="165" fontId="5" fillId="0" borderId="5" xfId="6" applyNumberFormat="1" applyFont="1" applyFill="1" applyBorder="1" applyAlignment="1">
      <alignment horizontal="right" vertical="center" wrapText="1"/>
    </xf>
    <xf numFmtId="165" fontId="5" fillId="0" borderId="5" xfId="0" applyNumberFormat="1" applyFont="1" applyBorder="1" applyAlignment="1">
      <alignment horizontal="right" vertical="center"/>
    </xf>
    <xf numFmtId="165" fontId="5" fillId="0" borderId="5" xfId="0" applyNumberFormat="1" applyFont="1" applyBorder="1" applyAlignment="1">
      <alignment horizontal="right"/>
    </xf>
    <xf numFmtId="166" fontId="4" fillId="3" borderId="5" xfId="3" applyNumberFormat="1" applyFont="1" applyFill="1" applyBorder="1" applyAlignment="1">
      <alignment vertical="center"/>
    </xf>
    <xf numFmtId="2" fontId="3" fillId="0" borderId="9" xfId="2" applyNumberFormat="1" applyFont="1" applyBorder="1" applyAlignment="1">
      <alignment horizontal="center" vertical="center" wrapText="1"/>
    </xf>
    <xf numFmtId="2" fontId="3" fillId="0" borderId="10" xfId="2" applyNumberFormat="1" applyFont="1" applyBorder="1" applyAlignment="1">
      <alignment vertical="center" wrapText="1"/>
    </xf>
    <xf numFmtId="0" fontId="5" fillId="2" borderId="0" xfId="3" applyFill="1" applyBorder="1" applyAlignment="1">
      <alignment vertical="top"/>
    </xf>
    <xf numFmtId="0" fontId="5" fillId="2" borderId="0" xfId="3" applyFill="1" applyBorder="1" applyAlignment="1">
      <alignment horizontal="center" vertical="top"/>
    </xf>
    <xf numFmtId="0" fontId="5" fillId="2" borderId="0" xfId="3" applyFill="1" applyBorder="1" applyAlignment="1">
      <alignment vertical="top" wrapText="1"/>
    </xf>
    <xf numFmtId="0" fontId="5" fillId="2" borderId="11" xfId="3" applyFill="1" applyBorder="1" applyAlignment="1">
      <alignment vertical="top"/>
    </xf>
    <xf numFmtId="0" fontId="5" fillId="2" borderId="11" xfId="3" applyFill="1" applyBorder="1" applyAlignment="1">
      <alignment horizontal="center" vertical="top"/>
    </xf>
    <xf numFmtId="0" fontId="5" fillId="2" borderId="11" xfId="3" applyFill="1" applyBorder="1" applyAlignment="1">
      <alignment horizontal="center" vertical="center"/>
    </xf>
    <xf numFmtId="0" fontId="5" fillId="2" borderId="11" xfId="3" applyFill="1" applyBorder="1" applyAlignment="1">
      <alignment horizontal="center" vertical="center" wrapText="1"/>
    </xf>
    <xf numFmtId="0" fontId="5" fillId="2" borderId="12" xfId="3" applyFill="1" applyBorder="1" applyAlignment="1">
      <alignment horizontal="left" vertical="center" wrapText="1"/>
    </xf>
    <xf numFmtId="167" fontId="0" fillId="0" borderId="0" xfId="1" applyNumberFormat="1" applyFont="1"/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3" fontId="3" fillId="0" borderId="6" xfId="0" applyNumberFormat="1" applyFont="1" applyBorder="1" applyAlignment="1">
      <alignment horizontal="center" vertical="center" wrapText="1"/>
    </xf>
    <xf numFmtId="3" fontId="3" fillId="0" borderId="7" xfId="0" applyNumberFormat="1" applyFont="1" applyBorder="1" applyAlignment="1">
      <alignment horizontal="center" vertical="center" wrapText="1"/>
    </xf>
    <xf numFmtId="4" fontId="4" fillId="3" borderId="6" xfId="0" applyNumberFormat="1" applyFont="1" applyFill="1" applyBorder="1" applyAlignment="1">
      <alignment horizontal="center" vertical="center" wrapText="1"/>
    </xf>
    <xf numFmtId="4" fontId="4" fillId="3" borderId="7" xfId="0" applyNumberFormat="1" applyFont="1" applyFill="1" applyBorder="1" applyAlignment="1">
      <alignment horizontal="center" vertical="center" wrapText="1"/>
    </xf>
    <xf numFmtId="9" fontId="8" fillId="0" borderId="6" xfId="0" applyNumberFormat="1" applyFont="1" applyBorder="1" applyAlignment="1">
      <alignment horizontal="center" vertical="center"/>
    </xf>
    <xf numFmtId="9" fontId="8" fillId="0" borderId="7" xfId="0" applyNumberFormat="1" applyFont="1" applyBorder="1" applyAlignment="1">
      <alignment horizontal="center" vertical="center"/>
    </xf>
    <xf numFmtId="165" fontId="4" fillId="3" borderId="6" xfId="2" applyNumberFormat="1" applyFont="1" applyFill="1" applyBorder="1" applyAlignment="1">
      <alignment horizontal="right" vertical="center" wrapText="1"/>
    </xf>
    <xf numFmtId="165" fontId="4" fillId="3" borderId="7" xfId="2" applyNumberFormat="1" applyFont="1" applyFill="1" applyBorder="1" applyAlignment="1">
      <alignment horizontal="right" vertical="center" wrapText="1"/>
    </xf>
    <xf numFmtId="9" fontId="5" fillId="0" borderId="6" xfId="8" applyFont="1" applyFill="1" applyBorder="1" applyAlignment="1">
      <alignment horizontal="center" vertical="center" wrapText="1"/>
    </xf>
    <xf numFmtId="9" fontId="5" fillId="0" borderId="7" xfId="8" applyFont="1" applyFill="1" applyBorder="1" applyAlignment="1">
      <alignment horizontal="center" vertical="center" wrapText="1"/>
    </xf>
    <xf numFmtId="165" fontId="5" fillId="0" borderId="6" xfId="0" applyNumberFormat="1" applyFont="1" applyBorder="1" applyAlignment="1">
      <alignment horizontal="center" vertical="center" wrapText="1"/>
    </xf>
    <xf numFmtId="165" fontId="5" fillId="0" borderId="7" xfId="0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9" fontId="3" fillId="0" borderId="6" xfId="0" applyNumberFormat="1" applyFont="1" applyBorder="1" applyAlignment="1">
      <alignment horizontal="center" vertical="center" wrapText="1"/>
    </xf>
    <xf numFmtId="9" fontId="3" fillId="0" borderId="7" xfId="0" applyNumberFormat="1" applyFont="1" applyBorder="1" applyAlignment="1">
      <alignment horizontal="center" vertical="center" wrapText="1"/>
    </xf>
    <xf numFmtId="9" fontId="4" fillId="3" borderId="6" xfId="0" applyNumberFormat="1" applyFont="1" applyFill="1" applyBorder="1" applyAlignment="1">
      <alignment horizontal="center" vertical="center" wrapText="1"/>
    </xf>
    <xf numFmtId="9" fontId="4" fillId="3" borderId="7" xfId="0" applyNumberFormat="1" applyFont="1" applyFill="1" applyBorder="1" applyAlignment="1">
      <alignment horizontal="center" vertical="center" wrapText="1"/>
    </xf>
    <xf numFmtId="0" fontId="4" fillId="3" borderId="5" xfId="2" applyFont="1" applyFill="1" applyBorder="1" applyAlignment="1" applyProtection="1">
      <alignment horizontal="center" vertical="center"/>
      <protection locked="0"/>
    </xf>
    <xf numFmtId="0" fontId="4" fillId="3" borderId="6" xfId="3" applyFont="1" applyFill="1" applyBorder="1" applyAlignment="1">
      <alignment horizontal="center" vertical="center" wrapText="1"/>
    </xf>
    <xf numFmtId="0" fontId="4" fillId="3" borderId="7" xfId="3" applyFont="1" applyFill="1" applyBorder="1" applyAlignment="1">
      <alignment horizontal="center" vertical="center" wrapText="1"/>
    </xf>
    <xf numFmtId="0" fontId="4" fillId="3" borderId="1" xfId="3" applyFont="1" applyFill="1" applyBorder="1" applyAlignment="1">
      <alignment horizontal="center" vertical="center" wrapText="1"/>
    </xf>
    <xf numFmtId="0" fontId="4" fillId="3" borderId="3" xfId="3" applyFont="1" applyFill="1" applyBorder="1" applyAlignment="1">
      <alignment horizontal="center" vertical="center" wrapText="1"/>
    </xf>
    <xf numFmtId="0" fontId="6" fillId="0" borderId="1" xfId="3" applyFont="1" applyBorder="1" applyAlignment="1">
      <alignment horizontal="left" vertical="center"/>
    </xf>
    <xf numFmtId="0" fontId="6" fillId="0" borderId="2" xfId="3" applyFont="1" applyBorder="1" applyAlignment="1">
      <alignment horizontal="left" vertical="center"/>
    </xf>
    <xf numFmtId="0" fontId="6" fillId="0" borderId="3" xfId="3" applyFont="1" applyBorder="1" applyAlignment="1">
      <alignment horizontal="left" vertical="center"/>
    </xf>
    <xf numFmtId="14" fontId="6" fillId="0" borderId="5" xfId="0" applyNumberFormat="1" applyFont="1" applyBorder="1" applyAlignment="1">
      <alignment horizontal="center" vertical="top"/>
    </xf>
    <xf numFmtId="0" fontId="4" fillId="3" borderId="1" xfId="3" applyFont="1" applyFill="1" applyBorder="1" applyAlignment="1">
      <alignment horizontal="center" vertical="center"/>
    </xf>
    <xf numFmtId="0" fontId="4" fillId="3" borderId="2" xfId="3" applyFont="1" applyFill="1" applyBorder="1" applyAlignment="1">
      <alignment horizontal="center" vertical="center"/>
    </xf>
    <xf numFmtId="0" fontId="4" fillId="3" borderId="3" xfId="3" applyFont="1" applyFill="1" applyBorder="1" applyAlignment="1">
      <alignment horizontal="center" vertical="center"/>
    </xf>
    <xf numFmtId="0" fontId="6" fillId="0" borderId="5" xfId="3" applyFont="1" applyBorder="1" applyAlignment="1">
      <alignment horizontal="left" vertical="center"/>
    </xf>
    <xf numFmtId="14" fontId="0" fillId="0" borderId="5" xfId="0" applyNumberFormat="1" applyBorder="1" applyAlignment="1">
      <alignment horizontal="center" vertical="top"/>
    </xf>
    <xf numFmtId="2" fontId="4" fillId="0" borderId="3" xfId="2" applyNumberFormat="1" applyFont="1" applyBorder="1" applyAlignment="1">
      <alignment horizontal="center" vertical="center" wrapText="1"/>
    </xf>
    <xf numFmtId="2" fontId="4" fillId="0" borderId="5" xfId="2" applyNumberFormat="1" applyFont="1" applyBorder="1" applyAlignment="1">
      <alignment horizontal="center" vertical="center" wrapText="1"/>
    </xf>
    <xf numFmtId="2" fontId="4" fillId="0" borderId="1" xfId="2" applyNumberFormat="1" applyFont="1" applyBorder="1" applyAlignment="1">
      <alignment horizontal="center" vertical="center" wrapText="1"/>
    </xf>
    <xf numFmtId="2" fontId="4" fillId="0" borderId="8" xfId="2" applyNumberFormat="1" applyFont="1" applyBorder="1" applyAlignment="1">
      <alignment horizontal="center" vertical="center" wrapText="1"/>
    </xf>
    <xf numFmtId="2" fontId="4" fillId="0" borderId="6" xfId="2" applyNumberFormat="1" applyFont="1" applyBorder="1" applyAlignment="1">
      <alignment horizontal="center" vertical="center" wrapText="1"/>
    </xf>
    <xf numFmtId="2" fontId="4" fillId="0" borderId="9" xfId="2" applyNumberFormat="1" applyFont="1" applyBorder="1" applyAlignment="1">
      <alignment horizontal="center" vertical="center" wrapText="1"/>
    </xf>
    <xf numFmtId="1" fontId="3" fillId="0" borderId="5" xfId="0" applyNumberFormat="1" applyFont="1" applyFill="1" applyBorder="1" applyAlignment="1">
      <alignment horizontal="right" vertical="center" wrapText="1"/>
    </xf>
    <xf numFmtId="0" fontId="5" fillId="0" borderId="5" xfId="0" applyFont="1" applyBorder="1" applyAlignment="1">
      <alignment horizontal="left"/>
    </xf>
  </cellXfs>
  <cellStyles count="9">
    <cellStyle name="Millares" xfId="1" builtinId="3"/>
    <cellStyle name="Moneda 2" xfId="6" xr:uid="{7A62F443-2497-4A29-9F47-FC843080A901}"/>
    <cellStyle name="Moneda 3" xfId="4" xr:uid="{32BAA1F3-AE1A-4C2B-B00F-BADF351E4118}"/>
    <cellStyle name="Normal" xfId="0" builtinId="0"/>
    <cellStyle name="Normal 2" xfId="3" xr:uid="{F42352D5-0629-4F41-8E43-E2511C0742B4}"/>
    <cellStyle name="Normal 2 2" xfId="2" xr:uid="{393D0C04-7335-4F28-817D-D55A7E34CCD8}"/>
    <cellStyle name="Normal 2 3" xfId="7" xr:uid="{C2A09424-21B1-4528-9A93-DF781E9EF0DD}"/>
    <cellStyle name="Porcentaje" xfId="8" builtinId="5"/>
    <cellStyle name="Porcentaje 2" xfId="5" xr:uid="{01F0EB0A-51F0-4D16-A40B-76AB47434182}"/>
  </cellStyles>
  <dxfs count="3">
    <dxf>
      <font>
        <b/>
        <i val="0"/>
        <color theme="0"/>
      </font>
      <fill>
        <patternFill>
          <bgColor rgb="FFFF714F"/>
        </patternFill>
      </fill>
    </dxf>
    <dxf>
      <font>
        <b/>
        <i val="0"/>
        <color theme="1" tint="0.24994659260841701"/>
      </font>
      <fill>
        <patternFill>
          <bgColor rgb="FFFFFF65"/>
        </patternFill>
      </fill>
    </dxf>
    <dxf>
      <font>
        <b/>
        <i val="0"/>
        <color theme="1" tint="0.24994659260841701"/>
      </font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239525</xdr:colOff>
      <xdr:row>0</xdr:row>
      <xdr:rowOff>44450</xdr:rowOff>
    </xdr:from>
    <xdr:to>
      <xdr:col>1</xdr:col>
      <xdr:colOff>269710</xdr:colOff>
      <xdr:row>3</xdr:row>
      <xdr:rowOff>83538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8FC0CA41-F5DD-4F87-86DD-B0200FC119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9525" y="44450"/>
          <a:ext cx="617560" cy="6486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336FB8-3499-445A-9B25-506EFC484B21}">
  <dimension ref="A1:BU22"/>
  <sheetViews>
    <sheetView showGridLines="0" tabSelected="1" topLeftCell="T1" zoomScale="50" zoomScaleNormal="50" workbookViewId="0">
      <selection activeCell="AG1" sqref="AG1:XFD1048576"/>
    </sheetView>
  </sheetViews>
  <sheetFormatPr baseColWidth="10" defaultColWidth="0" defaultRowHeight="14.25" x14ac:dyDescent="0.2"/>
  <cols>
    <col min="1" max="1" width="8.85546875" style="4" customWidth="1"/>
    <col min="2" max="2" width="33.42578125" style="4" customWidth="1"/>
    <col min="3" max="4" width="26.28515625" style="4" customWidth="1"/>
    <col min="5" max="5" width="65.42578125" style="4" customWidth="1"/>
    <col min="6" max="6" width="56.85546875" style="4" customWidth="1"/>
    <col min="7" max="7" width="20.42578125" style="30" customWidth="1"/>
    <col min="8" max="8" width="59.7109375" style="4" customWidth="1"/>
    <col min="9" max="9" width="29.28515625" style="4" customWidth="1"/>
    <col min="10" max="10" width="15.28515625" style="4" customWidth="1"/>
    <col min="11" max="11" width="17.85546875" style="4" customWidth="1"/>
    <col min="12" max="12" width="17" style="31" customWidth="1"/>
    <col min="13" max="13" width="15.140625" style="31" customWidth="1"/>
    <col min="14" max="14" width="17" style="31" customWidth="1"/>
    <col min="15" max="15" width="36" style="31" customWidth="1"/>
    <col min="16" max="16" width="26.42578125" style="4" customWidth="1"/>
    <col min="17" max="20" width="14.7109375" style="4" customWidth="1"/>
    <col min="21" max="21" width="25.85546875" style="4" customWidth="1"/>
    <col min="22" max="22" width="23.28515625" style="4" customWidth="1"/>
    <col min="23" max="26" width="14.7109375" style="4" customWidth="1"/>
    <col min="27" max="27" width="26.7109375" style="4" customWidth="1"/>
    <col min="28" max="28" width="20" style="31" customWidth="1"/>
    <col min="29" max="29" width="22.42578125" style="4" customWidth="1"/>
    <col min="30" max="30" width="27" style="32" customWidth="1"/>
    <col min="31" max="31" width="25.140625" style="33" customWidth="1"/>
    <col min="32" max="32" width="11.42578125" style="3" customWidth="1"/>
    <col min="33" max="73" width="11.42578125" style="3" hidden="1"/>
    <col min="74" max="16384" width="11.42578125" style="4" hidden="1"/>
  </cols>
  <sheetData>
    <row r="1" spans="1:73" s="2" customFormat="1" x14ac:dyDescent="0.2">
      <c r="A1" s="66"/>
      <c r="B1" s="113" t="s">
        <v>56</v>
      </c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  <c r="T1" s="114"/>
      <c r="U1" s="114"/>
      <c r="V1" s="114"/>
      <c r="W1" s="114"/>
      <c r="X1" s="114"/>
      <c r="Y1" s="114"/>
      <c r="Z1" s="114"/>
      <c r="AA1" s="114"/>
      <c r="AB1" s="115"/>
      <c r="AC1" s="120" t="s">
        <v>69</v>
      </c>
      <c r="AD1" s="120"/>
      <c r="AE1" s="120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</row>
    <row r="2" spans="1:73" x14ac:dyDescent="0.2">
      <c r="A2" s="67"/>
      <c r="B2" s="113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  <c r="U2" s="114"/>
      <c r="V2" s="114"/>
      <c r="W2" s="114"/>
      <c r="X2" s="114"/>
      <c r="Y2" s="114"/>
      <c r="Z2" s="114"/>
      <c r="AA2" s="114"/>
      <c r="AB2" s="115"/>
      <c r="AC2" s="120" t="s">
        <v>70</v>
      </c>
      <c r="AD2" s="120"/>
      <c r="AE2" s="120"/>
    </row>
    <row r="3" spans="1:73" ht="15" customHeight="1" x14ac:dyDescent="0.2">
      <c r="A3" s="67"/>
      <c r="B3" s="113"/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114"/>
      <c r="P3" s="114"/>
      <c r="Q3" s="114"/>
      <c r="R3" s="114"/>
      <c r="S3" s="114"/>
      <c r="T3" s="114"/>
      <c r="U3" s="114"/>
      <c r="V3" s="114"/>
      <c r="W3" s="114"/>
      <c r="X3" s="114"/>
      <c r="Y3" s="114"/>
      <c r="Z3" s="114"/>
      <c r="AA3" s="114"/>
      <c r="AB3" s="115"/>
      <c r="AC3" s="120" t="s">
        <v>71</v>
      </c>
      <c r="AD3" s="120"/>
      <c r="AE3" s="120"/>
    </row>
    <row r="4" spans="1:73" x14ac:dyDescent="0.2">
      <c r="A4" s="67"/>
      <c r="B4" s="116"/>
      <c r="C4" s="117"/>
      <c r="D4" s="114"/>
      <c r="E4" s="114"/>
      <c r="F4" s="114"/>
      <c r="G4" s="114"/>
      <c r="H4" s="117"/>
      <c r="I4" s="117"/>
      <c r="J4" s="117"/>
      <c r="K4" s="117"/>
      <c r="L4" s="117"/>
      <c r="M4" s="117"/>
      <c r="N4" s="117"/>
      <c r="O4" s="117"/>
      <c r="P4" s="117"/>
      <c r="Q4" s="117"/>
      <c r="R4" s="117"/>
      <c r="S4" s="117"/>
      <c r="T4" s="117"/>
      <c r="U4" s="117"/>
      <c r="V4" s="117"/>
      <c r="W4" s="117"/>
      <c r="X4" s="117"/>
      <c r="Y4" s="117"/>
      <c r="Z4" s="117"/>
      <c r="AA4" s="117"/>
      <c r="AB4" s="118"/>
      <c r="AC4" s="120" t="s">
        <v>72</v>
      </c>
      <c r="AD4" s="120"/>
      <c r="AE4" s="120"/>
    </row>
    <row r="5" spans="1:73" ht="15" x14ac:dyDescent="0.2">
      <c r="A5" s="111" t="s">
        <v>0</v>
      </c>
      <c r="B5" s="111"/>
      <c r="C5" s="111"/>
      <c r="D5" s="112">
        <v>45119</v>
      </c>
      <c r="E5" s="112"/>
      <c r="F5" s="112"/>
      <c r="G5" s="112"/>
      <c r="H5" s="68"/>
      <c r="I5" s="68"/>
      <c r="J5" s="68"/>
      <c r="K5" s="68"/>
      <c r="L5" s="69"/>
      <c r="M5" s="69"/>
      <c r="N5" s="69"/>
      <c r="O5" s="69"/>
      <c r="P5" s="68"/>
      <c r="Q5" s="68"/>
      <c r="R5" s="68"/>
      <c r="S5" s="68"/>
      <c r="T5" s="68"/>
      <c r="U5" s="68"/>
      <c r="V5" s="68"/>
      <c r="W5" s="68"/>
      <c r="X5" s="68"/>
      <c r="Y5" s="68"/>
      <c r="Z5" s="68"/>
      <c r="AA5" s="68"/>
      <c r="AB5" s="69"/>
      <c r="AC5" s="68"/>
      <c r="AD5" s="70"/>
      <c r="AE5" s="5"/>
    </row>
    <row r="6" spans="1:73" s="2" customFormat="1" ht="15" x14ac:dyDescent="0.2">
      <c r="A6" s="104" t="s">
        <v>1</v>
      </c>
      <c r="B6" s="105"/>
      <c r="C6" s="106"/>
      <c r="D6" s="107">
        <v>45107</v>
      </c>
      <c r="E6" s="107"/>
      <c r="F6" s="107"/>
      <c r="G6" s="107"/>
      <c r="H6" s="71"/>
      <c r="I6" s="71"/>
      <c r="J6" s="71"/>
      <c r="K6" s="71"/>
      <c r="L6" s="72"/>
      <c r="M6" s="73"/>
      <c r="N6" s="73"/>
      <c r="O6" s="73"/>
      <c r="P6" s="73"/>
      <c r="Q6" s="73"/>
      <c r="R6" s="73"/>
      <c r="S6" s="73"/>
      <c r="T6" s="73"/>
      <c r="U6" s="73"/>
      <c r="V6" s="73"/>
      <c r="W6" s="73"/>
      <c r="X6" s="73"/>
      <c r="Y6" s="73"/>
      <c r="Z6" s="73"/>
      <c r="AA6" s="73"/>
      <c r="AB6" s="73"/>
      <c r="AC6" s="73"/>
      <c r="AD6" s="74"/>
      <c r="AE6" s="75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</row>
    <row r="7" spans="1:73" s="9" customFormat="1" ht="15" customHeight="1" x14ac:dyDescent="0.25">
      <c r="A7" s="108" t="s">
        <v>2</v>
      </c>
      <c r="B7" s="109"/>
      <c r="C7" s="109"/>
      <c r="D7" s="109"/>
      <c r="E7" s="109"/>
      <c r="F7" s="110"/>
      <c r="G7" s="108" t="s">
        <v>3</v>
      </c>
      <c r="H7" s="109"/>
      <c r="I7" s="109"/>
      <c r="J7" s="109"/>
      <c r="K7" s="110"/>
      <c r="L7" s="108" t="s">
        <v>4</v>
      </c>
      <c r="M7" s="109"/>
      <c r="N7" s="109"/>
      <c r="O7" s="7"/>
      <c r="P7" s="108" t="s">
        <v>5</v>
      </c>
      <c r="Q7" s="109"/>
      <c r="R7" s="109"/>
      <c r="S7" s="109"/>
      <c r="T7" s="109"/>
      <c r="U7" s="110"/>
      <c r="V7" s="99" t="s">
        <v>6</v>
      </c>
      <c r="W7" s="99"/>
      <c r="X7" s="99"/>
      <c r="Y7" s="99"/>
      <c r="Z7" s="99"/>
      <c r="AA7" s="99"/>
      <c r="AB7" s="100" t="s">
        <v>7</v>
      </c>
      <c r="AC7" s="100" t="s">
        <v>8</v>
      </c>
      <c r="AD7" s="102" t="s">
        <v>9</v>
      </c>
      <c r="AE7" s="103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</row>
    <row r="8" spans="1:73" ht="45" x14ac:dyDescent="0.2">
      <c r="A8" s="10" t="s">
        <v>10</v>
      </c>
      <c r="B8" s="11" t="s">
        <v>11</v>
      </c>
      <c r="C8" s="10" t="s">
        <v>12</v>
      </c>
      <c r="D8" s="10" t="s">
        <v>13</v>
      </c>
      <c r="E8" s="10" t="s">
        <v>14</v>
      </c>
      <c r="F8" s="11" t="s">
        <v>15</v>
      </c>
      <c r="G8" s="11" t="s">
        <v>16</v>
      </c>
      <c r="H8" s="11" t="s">
        <v>17</v>
      </c>
      <c r="I8" s="11" t="s">
        <v>18</v>
      </c>
      <c r="J8" s="11" t="s">
        <v>19</v>
      </c>
      <c r="K8" s="11" t="s">
        <v>20</v>
      </c>
      <c r="L8" s="11" t="s">
        <v>21</v>
      </c>
      <c r="M8" s="11" t="s">
        <v>22</v>
      </c>
      <c r="N8" s="11" t="s">
        <v>59</v>
      </c>
      <c r="O8" s="11" t="s">
        <v>55</v>
      </c>
      <c r="P8" s="11" t="s">
        <v>23</v>
      </c>
      <c r="Q8" s="11" t="s">
        <v>24</v>
      </c>
      <c r="R8" s="11" t="s">
        <v>25</v>
      </c>
      <c r="S8" s="11" t="s">
        <v>26</v>
      </c>
      <c r="T8" s="11" t="s">
        <v>27</v>
      </c>
      <c r="U8" s="11" t="s">
        <v>28</v>
      </c>
      <c r="V8" s="11" t="s">
        <v>23</v>
      </c>
      <c r="W8" s="11" t="s">
        <v>24</v>
      </c>
      <c r="X8" s="11" t="s">
        <v>25</v>
      </c>
      <c r="Y8" s="11" t="s">
        <v>26</v>
      </c>
      <c r="Z8" s="11" t="s">
        <v>27</v>
      </c>
      <c r="AA8" s="52" t="s">
        <v>58</v>
      </c>
      <c r="AB8" s="101"/>
      <c r="AC8" s="101"/>
      <c r="AD8" s="11" t="s">
        <v>29</v>
      </c>
      <c r="AE8" s="11" t="s">
        <v>30</v>
      </c>
    </row>
    <row r="9" spans="1:73" s="3" customFormat="1" ht="114" x14ac:dyDescent="0.2">
      <c r="A9" s="20">
        <v>192</v>
      </c>
      <c r="B9" s="12" t="s">
        <v>34</v>
      </c>
      <c r="C9" s="12" t="s">
        <v>35</v>
      </c>
      <c r="D9" s="12" t="s">
        <v>36</v>
      </c>
      <c r="E9" s="13" t="s">
        <v>37</v>
      </c>
      <c r="F9" s="14" t="s">
        <v>38</v>
      </c>
      <c r="G9" s="119">
        <v>2021680010048</v>
      </c>
      <c r="H9" s="12" t="s">
        <v>39</v>
      </c>
      <c r="I9" s="17"/>
      <c r="J9" s="15">
        <v>44927</v>
      </c>
      <c r="K9" s="15">
        <v>45291</v>
      </c>
      <c r="L9" s="79">
        <v>1</v>
      </c>
      <c r="M9" s="81">
        <v>0.5</v>
      </c>
      <c r="N9" s="83">
        <f>IFERROR(IF(M9/L9&gt;100%,100%,M9/L9),"-")</f>
        <v>0.5</v>
      </c>
      <c r="O9" s="18" t="s">
        <v>61</v>
      </c>
      <c r="P9" s="24">
        <f>147461478.48+160000000+27000000+26700000</f>
        <v>361161478.48000002</v>
      </c>
      <c r="Q9" s="18"/>
      <c r="R9" s="23"/>
      <c r="S9" s="23"/>
      <c r="T9" s="21"/>
      <c r="U9" s="85">
        <f>SUM(P9:T10)</f>
        <v>391074990.82999992</v>
      </c>
      <c r="V9" s="55">
        <v>270661478</v>
      </c>
      <c r="W9" s="62"/>
      <c r="X9" s="63"/>
      <c r="Y9" s="23"/>
      <c r="Z9" s="64"/>
      <c r="AA9" s="85">
        <f>SUM(V9:Z10)</f>
        <v>270661478</v>
      </c>
      <c r="AB9" s="87">
        <f>IFERROR(AA9/U9,"-")</f>
        <v>0.6920961052138882</v>
      </c>
      <c r="AC9" s="89"/>
      <c r="AD9" s="91" t="s">
        <v>40</v>
      </c>
      <c r="AE9" s="93" t="s">
        <v>65</v>
      </c>
    </row>
    <row r="10" spans="1:73" s="3" customFormat="1" ht="85.9" customHeight="1" x14ac:dyDescent="0.2">
      <c r="A10" s="20">
        <v>192</v>
      </c>
      <c r="B10" s="12" t="s">
        <v>34</v>
      </c>
      <c r="C10" s="12" t="s">
        <v>35</v>
      </c>
      <c r="D10" s="12" t="s">
        <v>36</v>
      </c>
      <c r="E10" s="13" t="s">
        <v>37</v>
      </c>
      <c r="F10" s="14" t="s">
        <v>38</v>
      </c>
      <c r="G10" s="119"/>
      <c r="H10" s="12" t="s">
        <v>66</v>
      </c>
      <c r="I10" s="17" t="s">
        <v>67</v>
      </c>
      <c r="J10" s="15"/>
      <c r="K10" s="15"/>
      <c r="L10" s="80"/>
      <c r="M10" s="82"/>
      <c r="N10" s="84"/>
      <c r="O10" s="18" t="s">
        <v>68</v>
      </c>
      <c r="P10" s="24">
        <v>29913512.349999905</v>
      </c>
      <c r="Q10" s="18"/>
      <c r="R10" s="23"/>
      <c r="S10" s="23"/>
      <c r="T10" s="21"/>
      <c r="U10" s="86"/>
      <c r="V10" s="55"/>
      <c r="W10" s="62"/>
      <c r="X10" s="63"/>
      <c r="Y10" s="23"/>
      <c r="Z10" s="64"/>
      <c r="AA10" s="86"/>
      <c r="AB10" s="88"/>
      <c r="AC10" s="90"/>
      <c r="AD10" s="92"/>
      <c r="AE10" s="94"/>
    </row>
    <row r="11" spans="1:73" s="3" customFormat="1" ht="71.25" x14ac:dyDescent="0.2">
      <c r="A11" s="20">
        <v>193</v>
      </c>
      <c r="B11" s="12" t="s">
        <v>34</v>
      </c>
      <c r="C11" s="12" t="s">
        <v>35</v>
      </c>
      <c r="D11" s="12" t="s">
        <v>36</v>
      </c>
      <c r="E11" s="13" t="s">
        <v>41</v>
      </c>
      <c r="F11" s="14" t="s">
        <v>42</v>
      </c>
      <c r="G11" s="119">
        <v>2021680010133</v>
      </c>
      <c r="H11" s="12" t="s">
        <v>43</v>
      </c>
      <c r="I11" s="17"/>
      <c r="J11" s="15">
        <v>44927</v>
      </c>
      <c r="K11" s="15">
        <v>45291</v>
      </c>
      <c r="L11" s="95">
        <v>0.7</v>
      </c>
      <c r="M11" s="97">
        <v>0.08</v>
      </c>
      <c r="N11" s="83">
        <f>IFERROR(IF(M11/L11&gt;100%,100%,M11/L11),"-")</f>
        <v>0.1142857142857143</v>
      </c>
      <c r="O11" s="18" t="s">
        <v>63</v>
      </c>
      <c r="P11" s="24">
        <f>125000000+38300000</f>
        <v>163300000</v>
      </c>
      <c r="Q11" s="18"/>
      <c r="R11" s="18"/>
      <c r="S11" s="18"/>
      <c r="T11" s="21"/>
      <c r="U11" s="85">
        <f>SUM(P11:T12)</f>
        <v>672406021.51999998</v>
      </c>
      <c r="V11" s="18">
        <v>112300000</v>
      </c>
      <c r="W11" s="18"/>
      <c r="X11" s="18"/>
      <c r="Y11" s="18"/>
      <c r="Z11" s="64"/>
      <c r="AA11" s="85">
        <f>SUM(V11:Z12)</f>
        <v>112300000</v>
      </c>
      <c r="AB11" s="87">
        <f>IFERROR(AA11/U11,"-")</f>
        <v>0.16701218669360141</v>
      </c>
      <c r="AC11" s="89"/>
      <c r="AD11" s="91" t="s">
        <v>40</v>
      </c>
      <c r="AE11" s="77" t="s">
        <v>65</v>
      </c>
    </row>
    <row r="12" spans="1:73" s="3" customFormat="1" ht="71.25" x14ac:dyDescent="0.2">
      <c r="A12" s="20">
        <v>193</v>
      </c>
      <c r="B12" s="12" t="s">
        <v>34</v>
      </c>
      <c r="C12" s="12" t="s">
        <v>35</v>
      </c>
      <c r="D12" s="12" t="s">
        <v>36</v>
      </c>
      <c r="E12" s="13" t="s">
        <v>41</v>
      </c>
      <c r="F12" s="14" t="s">
        <v>42</v>
      </c>
      <c r="G12" s="119">
        <v>2021680010048</v>
      </c>
      <c r="H12" s="12" t="s">
        <v>39</v>
      </c>
      <c r="I12" s="17"/>
      <c r="J12" s="15"/>
      <c r="K12" s="15"/>
      <c r="L12" s="96"/>
      <c r="M12" s="98"/>
      <c r="N12" s="84"/>
      <c r="O12" s="18" t="s">
        <v>64</v>
      </c>
      <c r="P12" s="24">
        <v>509106021.51999998</v>
      </c>
      <c r="Q12" s="18"/>
      <c r="R12" s="18"/>
      <c r="S12" s="18"/>
      <c r="T12" s="21"/>
      <c r="U12" s="86"/>
      <c r="V12" s="18"/>
      <c r="W12" s="18"/>
      <c r="X12" s="18"/>
      <c r="Y12" s="18"/>
      <c r="Z12" s="64"/>
      <c r="AA12" s="86"/>
      <c r="AB12" s="88"/>
      <c r="AC12" s="90"/>
      <c r="AD12" s="92"/>
      <c r="AE12" s="78"/>
    </row>
    <row r="13" spans="1:73" s="3" customFormat="1" ht="71.25" x14ac:dyDescent="0.2">
      <c r="A13" s="20">
        <v>194</v>
      </c>
      <c r="B13" s="12" t="s">
        <v>34</v>
      </c>
      <c r="C13" s="12" t="s">
        <v>35</v>
      </c>
      <c r="D13" s="12" t="s">
        <v>36</v>
      </c>
      <c r="E13" s="25" t="s">
        <v>44</v>
      </c>
      <c r="F13" s="14" t="s">
        <v>45</v>
      </c>
      <c r="G13" s="119">
        <v>2021680010048</v>
      </c>
      <c r="H13" s="12" t="s">
        <v>39</v>
      </c>
      <c r="I13" s="26"/>
      <c r="J13" s="15">
        <v>44927</v>
      </c>
      <c r="K13" s="15">
        <v>45291</v>
      </c>
      <c r="L13" s="49">
        <v>9</v>
      </c>
      <c r="M13" s="58">
        <v>0</v>
      </c>
      <c r="N13" s="60">
        <f>IFERROR(IF(M13/L13&gt;100%,100%,M13/L13),"-")</f>
        <v>0</v>
      </c>
      <c r="O13" s="18" t="s">
        <v>60</v>
      </c>
      <c r="P13" s="24">
        <v>3000000</v>
      </c>
      <c r="Q13" s="18"/>
      <c r="R13" s="18"/>
      <c r="S13" s="18"/>
      <c r="T13" s="21"/>
      <c r="U13" s="16">
        <f t="shared" ref="U13:U16" si="0">SUM(P13:T13)</f>
        <v>3000000</v>
      </c>
      <c r="V13" s="18"/>
      <c r="W13" s="18"/>
      <c r="X13" s="18"/>
      <c r="Y13" s="18"/>
      <c r="Z13" s="64"/>
      <c r="AA13" s="16">
        <f>SUM(V13:Z13)</f>
        <v>0</v>
      </c>
      <c r="AB13" s="54">
        <f>IFERROR(AA13/U13,"-")</f>
        <v>0</v>
      </c>
      <c r="AC13" s="18"/>
      <c r="AD13" s="22" t="s">
        <v>40</v>
      </c>
      <c r="AE13" s="19" t="s">
        <v>65</v>
      </c>
    </row>
    <row r="14" spans="1:73" s="3" customFormat="1" ht="73.5" customHeight="1" x14ac:dyDescent="0.2">
      <c r="A14" s="20">
        <v>292</v>
      </c>
      <c r="B14" s="12" t="s">
        <v>32</v>
      </c>
      <c r="C14" s="12" t="s">
        <v>33</v>
      </c>
      <c r="D14" s="12" t="s">
        <v>46</v>
      </c>
      <c r="E14" s="13" t="s">
        <v>57</v>
      </c>
      <c r="F14" s="14" t="s">
        <v>47</v>
      </c>
      <c r="G14" s="119"/>
      <c r="H14" s="12" t="s">
        <v>31</v>
      </c>
      <c r="I14" s="26"/>
      <c r="J14" s="15">
        <v>44927</v>
      </c>
      <c r="K14" s="15">
        <v>45291</v>
      </c>
      <c r="L14" s="50">
        <v>0</v>
      </c>
      <c r="M14" s="57">
        <v>0</v>
      </c>
      <c r="N14" s="60" t="str">
        <f>IFERROR(IF(M14/L14&gt;100%,100%,M14/L14),"-")</f>
        <v>-</v>
      </c>
      <c r="O14" s="18"/>
      <c r="P14" s="24"/>
      <c r="Q14" s="18"/>
      <c r="R14" s="18"/>
      <c r="S14" s="18"/>
      <c r="T14" s="21"/>
      <c r="U14" s="16">
        <f t="shared" si="0"/>
        <v>0</v>
      </c>
      <c r="V14" s="18"/>
      <c r="W14" s="18"/>
      <c r="X14" s="18"/>
      <c r="Y14" s="18"/>
      <c r="Z14" s="64"/>
      <c r="AA14" s="16">
        <f>SUM(V14:Z14)</f>
        <v>0</v>
      </c>
      <c r="AB14" s="54" t="str">
        <f>IFERROR(AA14/U14,"-")</f>
        <v>-</v>
      </c>
      <c r="AC14" s="27"/>
      <c r="AD14" s="22" t="s">
        <v>40</v>
      </c>
      <c r="AE14" s="19" t="s">
        <v>65</v>
      </c>
    </row>
    <row r="15" spans="1:73" s="3" customFormat="1" ht="114" x14ac:dyDescent="0.2">
      <c r="A15" s="20">
        <v>293</v>
      </c>
      <c r="B15" s="12" t="s">
        <v>32</v>
      </c>
      <c r="C15" s="12" t="s">
        <v>33</v>
      </c>
      <c r="D15" s="12" t="s">
        <v>46</v>
      </c>
      <c r="E15" s="28" t="s">
        <v>48</v>
      </c>
      <c r="F15" s="14" t="s">
        <v>49</v>
      </c>
      <c r="G15" s="119">
        <v>2021680010133</v>
      </c>
      <c r="H15" s="12" t="s">
        <v>43</v>
      </c>
      <c r="I15" s="26"/>
      <c r="J15" s="15">
        <v>44927</v>
      </c>
      <c r="K15" s="15">
        <v>45291</v>
      </c>
      <c r="L15" s="49">
        <v>1</v>
      </c>
      <c r="M15" s="56">
        <v>0.374</v>
      </c>
      <c r="N15" s="60">
        <f>IFERROR(IF(M15/L15&gt;100%,100%,M15/L15),"-")</f>
        <v>0.374</v>
      </c>
      <c r="O15" s="18" t="s">
        <v>62</v>
      </c>
      <c r="P15" s="24">
        <f>125000000+220000000+85000000+50000000</f>
        <v>480000000</v>
      </c>
      <c r="Q15" s="18"/>
      <c r="R15" s="18"/>
      <c r="S15" s="18"/>
      <c r="T15" s="21"/>
      <c r="U15" s="16">
        <f t="shared" si="0"/>
        <v>480000000</v>
      </c>
      <c r="V15" s="18">
        <v>385973333</v>
      </c>
      <c r="W15" s="18"/>
      <c r="X15" s="18"/>
      <c r="Y15" s="18"/>
      <c r="Z15" s="64"/>
      <c r="AA15" s="16">
        <f>SUM(V15:Z15)</f>
        <v>385973333</v>
      </c>
      <c r="AB15" s="54">
        <f>IFERROR(AA15/U15,"-")</f>
        <v>0.80411111041666672</v>
      </c>
      <c r="AC15" s="27"/>
      <c r="AD15" s="22" t="s">
        <v>40</v>
      </c>
      <c r="AE15" s="19" t="s">
        <v>65</v>
      </c>
    </row>
    <row r="16" spans="1:73" s="3" customFormat="1" ht="78" customHeight="1" x14ac:dyDescent="0.2">
      <c r="A16" s="20">
        <v>312</v>
      </c>
      <c r="B16" s="12" t="s">
        <v>32</v>
      </c>
      <c r="C16" s="12" t="s">
        <v>50</v>
      </c>
      <c r="D16" s="12" t="s">
        <v>51</v>
      </c>
      <c r="E16" s="13" t="s">
        <v>52</v>
      </c>
      <c r="F16" s="14" t="s">
        <v>53</v>
      </c>
      <c r="G16" s="119"/>
      <c r="H16" s="12" t="s">
        <v>31</v>
      </c>
      <c r="I16" s="26"/>
      <c r="J16" s="15">
        <v>44927</v>
      </c>
      <c r="K16" s="15">
        <v>45291</v>
      </c>
      <c r="L16" s="51">
        <v>0</v>
      </c>
      <c r="M16" s="59">
        <v>0</v>
      </c>
      <c r="N16" s="60" t="str">
        <f>IFERROR(IF(M16/L16&gt;100%,100%,M16/L16),"-")</f>
        <v>-</v>
      </c>
      <c r="O16" s="18"/>
      <c r="P16" s="29"/>
      <c r="Q16" s="18"/>
      <c r="R16" s="18"/>
      <c r="S16" s="18"/>
      <c r="T16" s="21"/>
      <c r="U16" s="16">
        <f t="shared" si="0"/>
        <v>0</v>
      </c>
      <c r="V16" s="18"/>
      <c r="W16" s="18"/>
      <c r="X16" s="18"/>
      <c r="Y16" s="18"/>
      <c r="Z16" s="64"/>
      <c r="AA16" s="16">
        <f>SUM(V16:Z16)</f>
        <v>0</v>
      </c>
      <c r="AB16" s="54" t="str">
        <f>IFERROR(AA16/U16,"-")</f>
        <v>-</v>
      </c>
      <c r="AC16" s="18"/>
      <c r="AD16" s="22" t="s">
        <v>40</v>
      </c>
      <c r="AE16" s="19" t="s">
        <v>65</v>
      </c>
    </row>
    <row r="17" spans="1:73" ht="15" x14ac:dyDescent="0.2">
      <c r="A17" s="6">
        <f>SUM(--(FREQUENCY(A9:A16,A9:A16)&gt;0))</f>
        <v>6</v>
      </c>
      <c r="B17" s="40"/>
      <c r="C17" s="41"/>
      <c r="D17" s="41"/>
      <c r="E17" s="41"/>
      <c r="F17" s="41"/>
      <c r="G17" s="41"/>
      <c r="H17" s="41"/>
      <c r="I17" s="41"/>
      <c r="J17" s="41"/>
      <c r="K17" s="42"/>
      <c r="L17" s="43"/>
      <c r="M17" s="44" t="s">
        <v>54</v>
      </c>
      <c r="N17" s="43">
        <v>0.37</v>
      </c>
      <c r="O17" s="39"/>
      <c r="P17" s="65">
        <f>SUBTOTAL(9,P9:P16)</f>
        <v>1546481012.3499999</v>
      </c>
      <c r="Q17" s="47">
        <f t="shared" ref="Q17:T17" si="1">SUBTOTAL(9,Q9:Q16)</f>
        <v>0</v>
      </c>
      <c r="R17" s="47">
        <f t="shared" si="1"/>
        <v>0</v>
      </c>
      <c r="S17" s="47">
        <f t="shared" si="1"/>
        <v>0</v>
      </c>
      <c r="T17" s="47">
        <f t="shared" si="1"/>
        <v>0</v>
      </c>
      <c r="U17" s="47">
        <f>SUBTOTAL(9,U9:U16)</f>
        <v>1546481012.3499999</v>
      </c>
      <c r="V17" s="47">
        <f t="shared" ref="V17:AA17" si="2">SUBTOTAL(9,V9:V16)</f>
        <v>768934811</v>
      </c>
      <c r="W17" s="46">
        <f t="shared" si="2"/>
        <v>0</v>
      </c>
      <c r="X17" s="46">
        <f t="shared" si="2"/>
        <v>0</v>
      </c>
      <c r="Y17" s="46">
        <f t="shared" si="2"/>
        <v>0</v>
      </c>
      <c r="Z17" s="46">
        <f t="shared" si="2"/>
        <v>0</v>
      </c>
      <c r="AA17" s="47">
        <f>SUBTOTAL(9,AA9:AA16)</f>
        <v>768934811</v>
      </c>
      <c r="AB17" s="53">
        <f>IFERROR(AA17/U17,"-")</f>
        <v>0.49721581116055402</v>
      </c>
      <c r="AC17" s="48"/>
      <c r="AD17" s="47"/>
      <c r="AE17" s="45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</row>
    <row r="18" spans="1:73" ht="15" x14ac:dyDescent="0.25">
      <c r="S18"/>
      <c r="T18"/>
      <c r="U18"/>
    </row>
    <row r="19" spans="1:73" ht="15" x14ac:dyDescent="0.25">
      <c r="B19" s="34"/>
      <c r="P19" s="35"/>
      <c r="S19"/>
      <c r="T19"/>
      <c r="U19" s="76"/>
      <c r="AA19" s="36"/>
    </row>
    <row r="20" spans="1:73" ht="15" x14ac:dyDescent="0.25">
      <c r="P20" s="36"/>
      <c r="S20"/>
      <c r="T20"/>
      <c r="U20" s="61"/>
    </row>
    <row r="21" spans="1:73" ht="15" x14ac:dyDescent="0.25">
      <c r="M21" s="37"/>
      <c r="N21" s="37"/>
      <c r="O21" s="37"/>
      <c r="P21" s="38"/>
      <c r="S21"/>
      <c r="T21"/>
      <c r="U21"/>
    </row>
    <row r="22" spans="1:73" ht="15" x14ac:dyDescent="0.25">
      <c r="M22" s="37"/>
      <c r="N22" s="37"/>
      <c r="O22" s="37"/>
      <c r="S22"/>
      <c r="T22"/>
      <c r="U22"/>
    </row>
  </sheetData>
  <mergeCells count="35">
    <mergeCell ref="A5:C5"/>
    <mergeCell ref="D5:G5"/>
    <mergeCell ref="B1:AB4"/>
    <mergeCell ref="AC1:AE1"/>
    <mergeCell ref="AC2:AE2"/>
    <mergeCell ref="AC3:AE3"/>
    <mergeCell ref="AC4:AE4"/>
    <mergeCell ref="AB7:AB8"/>
    <mergeCell ref="AC7:AC8"/>
    <mergeCell ref="AD7:AE7"/>
    <mergeCell ref="A6:C6"/>
    <mergeCell ref="D6:G6"/>
    <mergeCell ref="A7:F7"/>
    <mergeCell ref="G7:K7"/>
    <mergeCell ref="L7:N7"/>
    <mergeCell ref="P7:U7"/>
    <mergeCell ref="V7:AA7"/>
    <mergeCell ref="L11:L12"/>
    <mergeCell ref="M11:M12"/>
    <mergeCell ref="N11:N12"/>
    <mergeCell ref="U11:U12"/>
    <mergeCell ref="AA11:AA12"/>
    <mergeCell ref="AB11:AB12"/>
    <mergeCell ref="AC11:AC12"/>
    <mergeCell ref="AD11:AD12"/>
    <mergeCell ref="AE11:AE12"/>
    <mergeCell ref="L9:L10"/>
    <mergeCell ref="M9:M10"/>
    <mergeCell ref="N9:N10"/>
    <mergeCell ref="U9:U10"/>
    <mergeCell ref="AA9:AA10"/>
    <mergeCell ref="AB9:AB10"/>
    <mergeCell ref="AC9:AC10"/>
    <mergeCell ref="AD9:AD10"/>
    <mergeCell ref="AE9:AE10"/>
  </mergeCells>
  <conditionalFormatting sqref="N9 N13:N16 N11">
    <cfRule type="cellIs" dxfId="2" priority="1" operator="between">
      <formula>0.66</formula>
      <formula>1</formula>
    </cfRule>
    <cfRule type="cellIs" dxfId="1" priority="2" operator="between">
      <formula>0.33</formula>
      <formula>0.66</formula>
    </cfRule>
    <cfRule type="cellIs" dxfId="0" priority="3" operator="between">
      <formula>0</formula>
      <formula>0.33</formula>
    </cfRule>
  </conditionalFormatting>
  <pageMargins left="0.7" right="0.7" top="0.75" bottom="0.75" header="0.3" footer="0.3"/>
  <pageSetup scale="1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CRISTIAN BAEZ</dc:creator>
  <cp:lastModifiedBy>PC</cp:lastModifiedBy>
  <dcterms:created xsi:type="dcterms:W3CDTF">2023-02-03T14:38:05Z</dcterms:created>
  <dcterms:modified xsi:type="dcterms:W3CDTF">2023-12-11T15:30:26Z</dcterms:modified>
</cp:coreProperties>
</file>