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hidePivotFieldList="1" defaultThemeVersion="166925"/>
  <mc:AlternateContent xmlns:mc="http://schemas.openxmlformats.org/markup-compatibility/2006">
    <mc:Choice Requires="x15">
      <x15ac:absPath xmlns:x15ac="http://schemas.microsoft.com/office/spreadsheetml/2010/11/ac" url="D:\Desktop\Contrato 2023 Alcaldía Bga\Actividades\MONITOREO II TRIM MIPG\VALIDADOS\"/>
    </mc:Choice>
  </mc:AlternateContent>
  <xr:revisionPtr revIDLastSave="0" documentId="8_{11E7F5BF-D8A6-4F78-9861-7B040F631A66}" xr6:coauthVersionLast="45" xr6:coauthVersionMax="45" xr10:uidLastSave="{00000000-0000-0000-0000-000000000000}"/>
  <bookViews>
    <workbookView xWindow="-120" yWindow="-120" windowWidth="20730" windowHeight="11160" xr2:uid="{00000000-000D-0000-FFFF-FFFF00000000}"/>
  </bookViews>
  <sheets>
    <sheet name="BASE" sheetId="11" r:id="rId1"/>
    <sheet name="TABLA DINÁMICA" sheetId="14" state="hidden" r:id="rId2"/>
    <sheet name="Hoja3" sheetId="17" state="hidden" r:id="rId3"/>
    <sheet name="Hoja2" sheetId="16" state="hidden" r:id="rId4"/>
    <sheet name="Hoja1" sheetId="15" state="hidden" r:id="rId5"/>
    <sheet name="TABLAS" sheetId="4" state="hidden" r:id="rId6"/>
  </sheets>
  <externalReferences>
    <externalReference r:id="rId7"/>
  </externalReferences>
  <definedNames>
    <definedName name="_xlnm._FilterDatabase" localSheetId="0" hidden="1">BASE!$B$1:$AV$1</definedName>
    <definedName name="equipos">[1]ParaPriorizar!$C$65521:$C$65529</definedName>
  </definedNames>
  <calcPr calcId="181029"/>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73" i="11" l="1"/>
  <c r="V547" i="11" l="1"/>
  <c r="V683" i="11" l="1"/>
  <c r="V695" i="11"/>
  <c r="V10" i="11" l="1"/>
  <c r="V9" i="11"/>
  <c r="V115" i="11"/>
  <c r="V713" i="11"/>
  <c r="T713" i="11"/>
  <c r="U713" i="11" s="1"/>
  <c r="R713" i="11"/>
  <c r="S713" i="11" s="1"/>
  <c r="P713" i="11"/>
  <c r="Q713" i="11" s="1"/>
  <c r="N713" i="11"/>
  <c r="O713" i="11" s="1"/>
  <c r="V712" i="11"/>
  <c r="T712" i="11"/>
  <c r="U712" i="11" s="1"/>
  <c r="R712" i="11"/>
  <c r="S712" i="11" s="1"/>
  <c r="P712" i="11"/>
  <c r="Q712" i="11" s="1"/>
  <c r="N712" i="11"/>
  <c r="O712" i="11" s="1"/>
  <c r="V711" i="11"/>
  <c r="T711" i="11"/>
  <c r="U711" i="11" s="1"/>
  <c r="R711" i="11"/>
  <c r="S711" i="11" s="1"/>
  <c r="P711" i="11"/>
  <c r="Q711" i="11" s="1"/>
  <c r="N711" i="11"/>
  <c r="O711" i="11" s="1"/>
  <c r="V710" i="11"/>
  <c r="T710" i="11"/>
  <c r="U710" i="11" s="1"/>
  <c r="R710" i="11"/>
  <c r="S710" i="11" s="1"/>
  <c r="P710" i="11"/>
  <c r="Q710" i="11" s="1"/>
  <c r="N710" i="11"/>
  <c r="O710" i="11" s="1"/>
  <c r="V709" i="11"/>
  <c r="T709" i="11"/>
  <c r="U709" i="11" s="1"/>
  <c r="R709" i="11"/>
  <c r="S709" i="11" s="1"/>
  <c r="P709" i="11"/>
  <c r="Q709" i="11" s="1"/>
  <c r="N709" i="11"/>
  <c r="O709" i="11" s="1"/>
  <c r="V708" i="11"/>
  <c r="T708" i="11"/>
  <c r="U708" i="11" s="1"/>
  <c r="R708" i="11"/>
  <c r="S708" i="11" s="1"/>
  <c r="P708" i="11"/>
  <c r="Q708" i="11" s="1"/>
  <c r="N708" i="11"/>
  <c r="O708" i="11" s="1"/>
  <c r="V707" i="11"/>
  <c r="T707" i="11"/>
  <c r="U707" i="11" s="1"/>
  <c r="R707" i="11"/>
  <c r="S707" i="11" s="1"/>
  <c r="P707" i="11"/>
  <c r="Q707" i="11" s="1"/>
  <c r="N707" i="11"/>
  <c r="O707" i="11" s="1"/>
  <c r="V706" i="11"/>
  <c r="T706" i="11"/>
  <c r="U706" i="11" s="1"/>
  <c r="R706" i="11"/>
  <c r="S706" i="11" s="1"/>
  <c r="P706" i="11"/>
  <c r="Q706" i="11" s="1"/>
  <c r="N706" i="11"/>
  <c r="O706" i="11" s="1"/>
  <c r="V705" i="11"/>
  <c r="T705" i="11"/>
  <c r="U705" i="11" s="1"/>
  <c r="R705" i="11"/>
  <c r="S705" i="11" s="1"/>
  <c r="P705" i="11"/>
  <c r="Q705" i="11" s="1"/>
  <c r="N705" i="11"/>
  <c r="O705" i="11" s="1"/>
  <c r="V704" i="11"/>
  <c r="T704" i="11"/>
  <c r="U704" i="11" s="1"/>
  <c r="R704" i="11"/>
  <c r="S704" i="11" s="1"/>
  <c r="P704" i="11"/>
  <c r="Q704" i="11" s="1"/>
  <c r="N704" i="11"/>
  <c r="O704" i="11" s="1"/>
  <c r="V703" i="11"/>
  <c r="T703" i="11"/>
  <c r="U703" i="11" s="1"/>
  <c r="R703" i="11"/>
  <c r="S703" i="11" s="1"/>
  <c r="P703" i="11"/>
  <c r="Q703" i="11" s="1"/>
  <c r="N703" i="11"/>
  <c r="O703" i="11" s="1"/>
  <c r="V702" i="11"/>
  <c r="T702" i="11"/>
  <c r="U702" i="11" s="1"/>
  <c r="R702" i="11"/>
  <c r="S702" i="11" s="1"/>
  <c r="P702" i="11"/>
  <c r="Q702" i="11" s="1"/>
  <c r="N702" i="11"/>
  <c r="O702" i="11" s="1"/>
  <c r="V701" i="11"/>
  <c r="T701" i="11"/>
  <c r="U701" i="11" s="1"/>
  <c r="R701" i="11"/>
  <c r="S701" i="11" s="1"/>
  <c r="P701" i="11"/>
  <c r="Q701" i="11" s="1"/>
  <c r="N701" i="11"/>
  <c r="O701" i="11" s="1"/>
  <c r="V700" i="11"/>
  <c r="T700" i="11"/>
  <c r="U700" i="11" s="1"/>
  <c r="R700" i="11"/>
  <c r="S700" i="11" s="1"/>
  <c r="P700" i="11"/>
  <c r="Q700" i="11" s="1"/>
  <c r="N700" i="11"/>
  <c r="O700" i="11" s="1"/>
  <c r="V699" i="11"/>
  <c r="T699" i="11"/>
  <c r="U699" i="11" s="1"/>
  <c r="R699" i="11"/>
  <c r="S699" i="11" s="1"/>
  <c r="P699" i="11"/>
  <c r="Q699" i="11" s="1"/>
  <c r="N699" i="11"/>
  <c r="O699" i="11" s="1"/>
  <c r="V698" i="11"/>
  <c r="T698" i="11"/>
  <c r="U698" i="11" s="1"/>
  <c r="R698" i="11"/>
  <c r="S698" i="11" s="1"/>
  <c r="P698" i="11"/>
  <c r="Q698" i="11" s="1"/>
  <c r="N698" i="11"/>
  <c r="O698" i="11" s="1"/>
  <c r="V697" i="11"/>
  <c r="T697" i="11"/>
  <c r="U697" i="11" s="1"/>
  <c r="R697" i="11"/>
  <c r="S697" i="11" s="1"/>
  <c r="P697" i="11"/>
  <c r="Q697" i="11" s="1"/>
  <c r="N697" i="11"/>
  <c r="O697" i="11" s="1"/>
  <c r="V696" i="11"/>
  <c r="T696" i="11"/>
  <c r="U696" i="11" s="1"/>
  <c r="R696" i="11"/>
  <c r="S696" i="11" s="1"/>
  <c r="P696" i="11"/>
  <c r="Q696" i="11" s="1"/>
  <c r="N696" i="11"/>
  <c r="O696" i="11" s="1"/>
  <c r="T695" i="11"/>
  <c r="U695" i="11" s="1"/>
  <c r="R695" i="11"/>
  <c r="S695" i="11" s="1"/>
  <c r="P695" i="11"/>
  <c r="Q695" i="11" s="1"/>
  <c r="N695" i="11"/>
  <c r="O695" i="11" s="1"/>
  <c r="V694" i="11"/>
  <c r="T694" i="11"/>
  <c r="U694" i="11" s="1"/>
  <c r="R694" i="11"/>
  <c r="S694" i="11" s="1"/>
  <c r="P694" i="11"/>
  <c r="Q694" i="11" s="1"/>
  <c r="N694" i="11"/>
  <c r="O694" i="11" s="1"/>
  <c r="V693" i="11"/>
  <c r="T693" i="11"/>
  <c r="U693" i="11" s="1"/>
  <c r="R693" i="11"/>
  <c r="S693" i="11" s="1"/>
  <c r="P693" i="11"/>
  <c r="Q693" i="11" s="1"/>
  <c r="N693" i="11"/>
  <c r="O693" i="11" s="1"/>
  <c r="V692" i="11"/>
  <c r="T692" i="11"/>
  <c r="U692" i="11" s="1"/>
  <c r="R692" i="11"/>
  <c r="S692" i="11" s="1"/>
  <c r="P692" i="11"/>
  <c r="Q692" i="11" s="1"/>
  <c r="N692" i="11"/>
  <c r="O692" i="11" s="1"/>
  <c r="V691" i="11"/>
  <c r="T691" i="11"/>
  <c r="U691" i="11" s="1"/>
  <c r="R691" i="11"/>
  <c r="S691" i="11" s="1"/>
  <c r="P691" i="11"/>
  <c r="Q691" i="11" s="1"/>
  <c r="N691" i="11"/>
  <c r="O691" i="11" s="1"/>
  <c r="V690" i="11"/>
  <c r="T690" i="11"/>
  <c r="U690" i="11" s="1"/>
  <c r="R690" i="11"/>
  <c r="S690" i="11" s="1"/>
  <c r="P690" i="11"/>
  <c r="Q690" i="11" s="1"/>
  <c r="N690" i="11"/>
  <c r="O690" i="11" s="1"/>
  <c r="V689" i="11"/>
  <c r="T689" i="11"/>
  <c r="U689" i="11" s="1"/>
  <c r="R689" i="11"/>
  <c r="S689" i="11" s="1"/>
  <c r="P689" i="11"/>
  <c r="Q689" i="11" s="1"/>
  <c r="N689" i="11"/>
  <c r="O689" i="11" s="1"/>
  <c r="V688" i="11"/>
  <c r="T688" i="11"/>
  <c r="U688" i="11" s="1"/>
  <c r="R688" i="11"/>
  <c r="S688" i="11" s="1"/>
  <c r="P688" i="11"/>
  <c r="Q688" i="11" s="1"/>
  <c r="N688" i="11"/>
  <c r="O688" i="11" s="1"/>
  <c r="V687" i="11"/>
  <c r="T687" i="11"/>
  <c r="U687" i="11" s="1"/>
  <c r="R687" i="11"/>
  <c r="S687" i="11" s="1"/>
  <c r="P687" i="11"/>
  <c r="Q687" i="11" s="1"/>
  <c r="N687" i="11"/>
  <c r="O687" i="11" s="1"/>
  <c r="V686" i="11"/>
  <c r="T686" i="11"/>
  <c r="U686" i="11" s="1"/>
  <c r="R686" i="11"/>
  <c r="S686" i="11" s="1"/>
  <c r="P686" i="11"/>
  <c r="Q686" i="11" s="1"/>
  <c r="N686" i="11"/>
  <c r="O686" i="11" s="1"/>
  <c r="V685" i="11"/>
  <c r="T685" i="11"/>
  <c r="U685" i="11" s="1"/>
  <c r="R685" i="11"/>
  <c r="S685" i="11" s="1"/>
  <c r="P685" i="11"/>
  <c r="Q685" i="11" s="1"/>
  <c r="N685" i="11"/>
  <c r="O685" i="11" s="1"/>
  <c r="V684" i="11"/>
  <c r="T684" i="11"/>
  <c r="U684" i="11" s="1"/>
  <c r="R684" i="11"/>
  <c r="S684" i="11" s="1"/>
  <c r="P684" i="11"/>
  <c r="Q684" i="11" s="1"/>
  <c r="N684" i="11"/>
  <c r="O684" i="11" s="1"/>
  <c r="T683" i="11"/>
  <c r="U683" i="11" s="1"/>
  <c r="R683" i="11"/>
  <c r="S683" i="11" s="1"/>
  <c r="P683" i="11"/>
  <c r="Q683" i="11" s="1"/>
  <c r="N683" i="11"/>
  <c r="O683" i="11" s="1"/>
  <c r="V682" i="11"/>
  <c r="T682" i="11"/>
  <c r="U682" i="11" s="1"/>
  <c r="R682" i="11"/>
  <c r="S682" i="11" s="1"/>
  <c r="P682" i="11"/>
  <c r="Q682" i="11" s="1"/>
  <c r="N682" i="11"/>
  <c r="O682" i="11" s="1"/>
  <c r="V681" i="11"/>
  <c r="T681" i="11"/>
  <c r="U681" i="11" s="1"/>
  <c r="R681" i="11"/>
  <c r="S681" i="11" s="1"/>
  <c r="P681" i="11"/>
  <c r="Q681" i="11" s="1"/>
  <c r="N681" i="11"/>
  <c r="O681" i="11" s="1"/>
  <c r="V680" i="11"/>
  <c r="T680" i="11"/>
  <c r="U680" i="11" s="1"/>
  <c r="R680" i="11"/>
  <c r="S680" i="11" s="1"/>
  <c r="P680" i="11"/>
  <c r="Q680" i="11" s="1"/>
  <c r="N680" i="11"/>
  <c r="O680" i="11" s="1"/>
  <c r="V679" i="11"/>
  <c r="T679" i="11"/>
  <c r="U679" i="11" s="1"/>
  <c r="R679" i="11"/>
  <c r="S679" i="11" s="1"/>
  <c r="P679" i="11"/>
  <c r="Q679" i="11" s="1"/>
  <c r="N679" i="11"/>
  <c r="O679" i="11" s="1"/>
  <c r="V678" i="11"/>
  <c r="T678" i="11"/>
  <c r="U678" i="11" s="1"/>
  <c r="R678" i="11"/>
  <c r="S678" i="11" s="1"/>
  <c r="P678" i="11"/>
  <c r="Q678" i="11" s="1"/>
  <c r="N678" i="11"/>
  <c r="O678" i="11" s="1"/>
  <c r="V677" i="11"/>
  <c r="T677" i="11"/>
  <c r="U677" i="11" s="1"/>
  <c r="R677" i="11"/>
  <c r="S677" i="11" s="1"/>
  <c r="P677" i="11"/>
  <c r="Q677" i="11" s="1"/>
  <c r="N677" i="11"/>
  <c r="O677" i="11" s="1"/>
  <c r="V676" i="11"/>
  <c r="T676" i="11"/>
  <c r="U676" i="11" s="1"/>
  <c r="R676" i="11"/>
  <c r="S676" i="11" s="1"/>
  <c r="P676" i="11"/>
  <c r="Q676" i="11" s="1"/>
  <c r="N676" i="11"/>
  <c r="O676" i="11" s="1"/>
  <c r="V675" i="11"/>
  <c r="T675" i="11"/>
  <c r="U675" i="11" s="1"/>
  <c r="R675" i="11"/>
  <c r="S675" i="11" s="1"/>
  <c r="P675" i="11"/>
  <c r="Q675" i="11" s="1"/>
  <c r="N675" i="11"/>
  <c r="O675" i="11" s="1"/>
  <c r="V674" i="11"/>
  <c r="T674" i="11"/>
  <c r="U674" i="11" s="1"/>
  <c r="R674" i="11"/>
  <c r="S674" i="11" s="1"/>
  <c r="P674" i="11"/>
  <c r="Q674" i="11" s="1"/>
  <c r="N674" i="11"/>
  <c r="O674" i="11" s="1"/>
  <c r="V673" i="11"/>
  <c r="T673" i="11"/>
  <c r="U673" i="11" s="1"/>
  <c r="R673" i="11"/>
  <c r="S673" i="11" s="1"/>
  <c r="P673" i="11"/>
  <c r="Q673" i="11" s="1"/>
  <c r="N673" i="11"/>
  <c r="O673" i="11" s="1"/>
  <c r="V672" i="11"/>
  <c r="T672" i="11"/>
  <c r="U672" i="11" s="1"/>
  <c r="R672" i="11"/>
  <c r="S672" i="11" s="1"/>
  <c r="P672" i="11"/>
  <c r="Q672" i="11" s="1"/>
  <c r="N672" i="11"/>
  <c r="O672" i="11" s="1"/>
  <c r="V671" i="11"/>
  <c r="T671" i="11"/>
  <c r="U671" i="11" s="1"/>
  <c r="R671" i="11"/>
  <c r="S671" i="11" s="1"/>
  <c r="P671" i="11"/>
  <c r="Q671" i="11" s="1"/>
  <c r="N671" i="11"/>
  <c r="O671" i="11" s="1"/>
  <c r="V670" i="11"/>
  <c r="T670" i="11"/>
  <c r="U670" i="11" s="1"/>
  <c r="R670" i="11"/>
  <c r="S670" i="11" s="1"/>
  <c r="P670" i="11"/>
  <c r="Q670" i="11" s="1"/>
  <c r="N670" i="11"/>
  <c r="O670" i="11" s="1"/>
  <c r="V669" i="11"/>
  <c r="T669" i="11"/>
  <c r="U669" i="11" s="1"/>
  <c r="R669" i="11"/>
  <c r="S669" i="11" s="1"/>
  <c r="P669" i="11"/>
  <c r="Q669" i="11" s="1"/>
  <c r="N669" i="11"/>
  <c r="O669" i="11" s="1"/>
  <c r="V668" i="11"/>
  <c r="T668" i="11"/>
  <c r="U668" i="11" s="1"/>
  <c r="R668" i="11"/>
  <c r="S668" i="11" s="1"/>
  <c r="P668" i="11"/>
  <c r="Q668" i="11" s="1"/>
  <c r="N668" i="11"/>
  <c r="O668" i="11" s="1"/>
  <c r="V667" i="11"/>
  <c r="T667" i="11"/>
  <c r="U667" i="11" s="1"/>
  <c r="R667" i="11"/>
  <c r="S667" i="11" s="1"/>
  <c r="P667" i="11"/>
  <c r="Q667" i="11" s="1"/>
  <c r="N667" i="11"/>
  <c r="O667" i="11" s="1"/>
  <c r="V666" i="11"/>
  <c r="T666" i="11"/>
  <c r="U666" i="11" s="1"/>
  <c r="R666" i="11"/>
  <c r="S666" i="11" s="1"/>
  <c r="P666" i="11"/>
  <c r="Q666" i="11" s="1"/>
  <c r="N666" i="11"/>
  <c r="O666" i="11" s="1"/>
  <c r="V665" i="11"/>
  <c r="T665" i="11"/>
  <c r="U665" i="11" s="1"/>
  <c r="R665" i="11"/>
  <c r="S665" i="11" s="1"/>
  <c r="P665" i="11"/>
  <c r="Q665" i="11" s="1"/>
  <c r="N665" i="11"/>
  <c r="O665" i="11" s="1"/>
  <c r="V664" i="11"/>
  <c r="T664" i="11"/>
  <c r="U664" i="11" s="1"/>
  <c r="R664" i="11"/>
  <c r="S664" i="11" s="1"/>
  <c r="P664" i="11"/>
  <c r="Q664" i="11" s="1"/>
  <c r="N664" i="11"/>
  <c r="O664" i="11" s="1"/>
  <c r="V663" i="11"/>
  <c r="T663" i="11"/>
  <c r="U663" i="11" s="1"/>
  <c r="R663" i="11"/>
  <c r="S663" i="11" s="1"/>
  <c r="P663" i="11"/>
  <c r="Q663" i="11" s="1"/>
  <c r="N663" i="11"/>
  <c r="O663" i="11" s="1"/>
  <c r="V662" i="11"/>
  <c r="T662" i="11"/>
  <c r="U662" i="11" s="1"/>
  <c r="R662" i="11"/>
  <c r="S662" i="11" s="1"/>
  <c r="P662" i="11"/>
  <c r="Q662" i="11" s="1"/>
  <c r="N662" i="11"/>
  <c r="O662" i="11" s="1"/>
  <c r="V661" i="11"/>
  <c r="T661" i="11"/>
  <c r="U661" i="11" s="1"/>
  <c r="R661" i="11"/>
  <c r="S661" i="11" s="1"/>
  <c r="P661" i="11"/>
  <c r="Q661" i="11" s="1"/>
  <c r="N661" i="11"/>
  <c r="O661" i="11" s="1"/>
  <c r="V660" i="11"/>
  <c r="T660" i="11"/>
  <c r="U660" i="11" s="1"/>
  <c r="R660" i="11"/>
  <c r="S660" i="11" s="1"/>
  <c r="P660" i="11"/>
  <c r="Q660" i="11" s="1"/>
  <c r="N660" i="11"/>
  <c r="O660" i="11" s="1"/>
  <c r="V659" i="11"/>
  <c r="T659" i="11"/>
  <c r="U659" i="11" s="1"/>
  <c r="R659" i="11"/>
  <c r="S659" i="11" s="1"/>
  <c r="P659" i="11"/>
  <c r="Q659" i="11" s="1"/>
  <c r="N659" i="11"/>
  <c r="O659" i="11" s="1"/>
  <c r="V658" i="11"/>
  <c r="T658" i="11"/>
  <c r="U658" i="11" s="1"/>
  <c r="R658" i="11"/>
  <c r="S658" i="11" s="1"/>
  <c r="P658" i="11"/>
  <c r="Q658" i="11" s="1"/>
  <c r="N658" i="11"/>
  <c r="O658" i="11" s="1"/>
  <c r="V657" i="11"/>
  <c r="T657" i="11"/>
  <c r="U657" i="11" s="1"/>
  <c r="R657" i="11"/>
  <c r="S657" i="11" s="1"/>
  <c r="P657" i="11"/>
  <c r="Q657" i="11" s="1"/>
  <c r="N657" i="11"/>
  <c r="O657" i="11" s="1"/>
  <c r="V656" i="11"/>
  <c r="T656" i="11"/>
  <c r="U656" i="11" s="1"/>
  <c r="R656" i="11"/>
  <c r="S656" i="11" s="1"/>
  <c r="P656" i="11"/>
  <c r="Q656" i="11" s="1"/>
  <c r="N656" i="11"/>
  <c r="O656" i="11" s="1"/>
  <c r="V655" i="11"/>
  <c r="T655" i="11"/>
  <c r="U655" i="11" s="1"/>
  <c r="R655" i="11"/>
  <c r="S655" i="11" s="1"/>
  <c r="P655" i="11"/>
  <c r="Q655" i="11" s="1"/>
  <c r="N655" i="11"/>
  <c r="O655" i="11" s="1"/>
  <c r="V654" i="11"/>
  <c r="T654" i="11"/>
  <c r="U654" i="11" s="1"/>
  <c r="R654" i="11"/>
  <c r="S654" i="11" s="1"/>
  <c r="P654" i="11"/>
  <c r="Q654" i="11" s="1"/>
  <c r="N654" i="11"/>
  <c r="O654" i="11" s="1"/>
  <c r="V653" i="11"/>
  <c r="T653" i="11"/>
  <c r="U653" i="11" s="1"/>
  <c r="R653" i="11"/>
  <c r="S653" i="11" s="1"/>
  <c r="P653" i="11"/>
  <c r="Q653" i="11" s="1"/>
  <c r="N653" i="11"/>
  <c r="O653" i="11" s="1"/>
  <c r="V652" i="11"/>
  <c r="T652" i="11"/>
  <c r="U652" i="11" s="1"/>
  <c r="R652" i="11"/>
  <c r="S652" i="11" s="1"/>
  <c r="P652" i="11"/>
  <c r="Q652" i="11" s="1"/>
  <c r="N652" i="11"/>
  <c r="O652" i="11" s="1"/>
  <c r="V651" i="11"/>
  <c r="T651" i="11"/>
  <c r="U651" i="11" s="1"/>
  <c r="R651" i="11"/>
  <c r="S651" i="11" s="1"/>
  <c r="P651" i="11"/>
  <c r="Q651" i="11" s="1"/>
  <c r="N651" i="11"/>
  <c r="O651" i="11" s="1"/>
  <c r="V650" i="11"/>
  <c r="T650" i="11"/>
  <c r="U650" i="11" s="1"/>
  <c r="R650" i="11"/>
  <c r="S650" i="11" s="1"/>
  <c r="P650" i="11"/>
  <c r="Q650" i="11" s="1"/>
  <c r="N650" i="11"/>
  <c r="O650" i="11" s="1"/>
  <c r="V649" i="11"/>
  <c r="T649" i="11"/>
  <c r="U649" i="11" s="1"/>
  <c r="R649" i="11"/>
  <c r="S649" i="11" s="1"/>
  <c r="P649" i="11"/>
  <c r="Q649" i="11" s="1"/>
  <c r="N649" i="11"/>
  <c r="O649" i="11" s="1"/>
  <c r="V648" i="11"/>
  <c r="T648" i="11"/>
  <c r="U648" i="11" s="1"/>
  <c r="R648" i="11"/>
  <c r="S648" i="11" s="1"/>
  <c r="P648" i="11"/>
  <c r="Q648" i="11" s="1"/>
  <c r="N648" i="11"/>
  <c r="O648" i="11" s="1"/>
  <c r="V647" i="11"/>
  <c r="T647" i="11"/>
  <c r="U647" i="11" s="1"/>
  <c r="R647" i="11"/>
  <c r="S647" i="11" s="1"/>
  <c r="P647" i="11"/>
  <c r="Q647" i="11" s="1"/>
  <c r="N647" i="11"/>
  <c r="O647" i="11" s="1"/>
  <c r="V646" i="11"/>
  <c r="T646" i="11"/>
  <c r="U646" i="11" s="1"/>
  <c r="R646" i="11"/>
  <c r="S646" i="11" s="1"/>
  <c r="P646" i="11"/>
  <c r="Q646" i="11" s="1"/>
  <c r="N646" i="11"/>
  <c r="O646" i="11" s="1"/>
  <c r="V645" i="11"/>
  <c r="T645" i="11"/>
  <c r="U645" i="11" s="1"/>
  <c r="R645" i="11"/>
  <c r="S645" i="11" s="1"/>
  <c r="P645" i="11"/>
  <c r="Q645" i="11" s="1"/>
  <c r="N645" i="11"/>
  <c r="O645" i="11" s="1"/>
  <c r="V644" i="11"/>
  <c r="T644" i="11"/>
  <c r="U644" i="11" s="1"/>
  <c r="R644" i="11"/>
  <c r="S644" i="11" s="1"/>
  <c r="P644" i="11"/>
  <c r="Q644" i="11" s="1"/>
  <c r="N644" i="11"/>
  <c r="O644" i="11" s="1"/>
  <c r="V643" i="11"/>
  <c r="T643" i="11"/>
  <c r="U643" i="11" s="1"/>
  <c r="R643" i="11"/>
  <c r="S643" i="11" s="1"/>
  <c r="P643" i="11"/>
  <c r="Q643" i="11" s="1"/>
  <c r="N643" i="11"/>
  <c r="O643" i="11" s="1"/>
  <c r="V642" i="11"/>
  <c r="T642" i="11"/>
  <c r="U642" i="11" s="1"/>
  <c r="R642" i="11"/>
  <c r="S642" i="11" s="1"/>
  <c r="P642" i="11"/>
  <c r="Q642" i="11" s="1"/>
  <c r="N642" i="11"/>
  <c r="O642" i="11" s="1"/>
  <c r="V641" i="11"/>
  <c r="T641" i="11"/>
  <c r="U641" i="11" s="1"/>
  <c r="R641" i="11"/>
  <c r="S641" i="11" s="1"/>
  <c r="P641" i="11"/>
  <c r="Q641" i="11" s="1"/>
  <c r="N641" i="11"/>
  <c r="O641" i="11" s="1"/>
  <c r="V640" i="11"/>
  <c r="T640" i="11"/>
  <c r="U640" i="11" s="1"/>
  <c r="R640" i="11"/>
  <c r="S640" i="11" s="1"/>
  <c r="P640" i="11"/>
  <c r="Q640" i="11" s="1"/>
  <c r="N640" i="11"/>
  <c r="O640" i="11" s="1"/>
  <c r="V639" i="11"/>
  <c r="T639" i="11"/>
  <c r="U639" i="11" s="1"/>
  <c r="R639" i="11"/>
  <c r="S639" i="11" s="1"/>
  <c r="P639" i="11"/>
  <c r="Q639" i="11" s="1"/>
  <c r="N639" i="11"/>
  <c r="O639" i="11" s="1"/>
  <c r="V638" i="11"/>
  <c r="T638" i="11"/>
  <c r="U638" i="11" s="1"/>
  <c r="R638" i="11"/>
  <c r="S638" i="11" s="1"/>
  <c r="P638" i="11"/>
  <c r="Q638" i="11" s="1"/>
  <c r="N638" i="11"/>
  <c r="O638" i="11" s="1"/>
  <c r="V637" i="11"/>
  <c r="T637" i="11"/>
  <c r="U637" i="11" s="1"/>
  <c r="R637" i="11"/>
  <c r="S637" i="11" s="1"/>
  <c r="P637" i="11"/>
  <c r="Q637" i="11" s="1"/>
  <c r="N637" i="11"/>
  <c r="O637" i="11" s="1"/>
  <c r="V636" i="11"/>
  <c r="T636" i="11"/>
  <c r="U636" i="11" s="1"/>
  <c r="R636" i="11"/>
  <c r="S636" i="11" s="1"/>
  <c r="P636" i="11"/>
  <c r="Q636" i="11" s="1"/>
  <c r="N636" i="11"/>
  <c r="O636" i="11" s="1"/>
  <c r="V635" i="11"/>
  <c r="T635" i="11"/>
  <c r="U635" i="11" s="1"/>
  <c r="R635" i="11"/>
  <c r="S635" i="11" s="1"/>
  <c r="P635" i="11"/>
  <c r="Q635" i="11" s="1"/>
  <c r="N635" i="11"/>
  <c r="O635" i="11" s="1"/>
  <c r="V634" i="11"/>
  <c r="T634" i="11"/>
  <c r="U634" i="11" s="1"/>
  <c r="R634" i="11"/>
  <c r="S634" i="11" s="1"/>
  <c r="P634" i="11"/>
  <c r="Q634" i="11" s="1"/>
  <c r="N634" i="11"/>
  <c r="O634" i="11" s="1"/>
  <c r="V633" i="11"/>
  <c r="T633" i="11"/>
  <c r="U633" i="11" s="1"/>
  <c r="R633" i="11"/>
  <c r="S633" i="11" s="1"/>
  <c r="P633" i="11"/>
  <c r="Q633" i="11" s="1"/>
  <c r="N633" i="11"/>
  <c r="O633" i="11" s="1"/>
  <c r="V632" i="11"/>
  <c r="T632" i="11"/>
  <c r="U632" i="11" s="1"/>
  <c r="R632" i="11"/>
  <c r="S632" i="11" s="1"/>
  <c r="P632" i="11"/>
  <c r="Q632" i="11" s="1"/>
  <c r="N632" i="11"/>
  <c r="O632" i="11" s="1"/>
  <c r="V631" i="11"/>
  <c r="T631" i="11"/>
  <c r="U631" i="11" s="1"/>
  <c r="R631" i="11"/>
  <c r="S631" i="11" s="1"/>
  <c r="P631" i="11"/>
  <c r="Q631" i="11" s="1"/>
  <c r="N631" i="11"/>
  <c r="O631" i="11" s="1"/>
  <c r="V630" i="11"/>
  <c r="T630" i="11"/>
  <c r="U630" i="11" s="1"/>
  <c r="R630" i="11"/>
  <c r="S630" i="11" s="1"/>
  <c r="P630" i="11"/>
  <c r="Q630" i="11" s="1"/>
  <c r="N630" i="11"/>
  <c r="O630" i="11" s="1"/>
  <c r="V629" i="11"/>
  <c r="T629" i="11"/>
  <c r="U629" i="11" s="1"/>
  <c r="R629" i="11"/>
  <c r="S629" i="11" s="1"/>
  <c r="P629" i="11"/>
  <c r="Q629" i="11" s="1"/>
  <c r="N629" i="11"/>
  <c r="O629" i="11" s="1"/>
  <c r="V628" i="11"/>
  <c r="T628" i="11"/>
  <c r="U628" i="11" s="1"/>
  <c r="R628" i="11"/>
  <c r="S628" i="11" s="1"/>
  <c r="P628" i="11"/>
  <c r="Q628" i="11" s="1"/>
  <c r="N628" i="11"/>
  <c r="O628" i="11" s="1"/>
  <c r="V627" i="11"/>
  <c r="T627" i="11"/>
  <c r="U627" i="11" s="1"/>
  <c r="R627" i="11"/>
  <c r="S627" i="11" s="1"/>
  <c r="P627" i="11"/>
  <c r="Q627" i="11" s="1"/>
  <c r="N627" i="11"/>
  <c r="O627" i="11" s="1"/>
  <c r="V626" i="11"/>
  <c r="T626" i="11"/>
  <c r="U626" i="11" s="1"/>
  <c r="R626" i="11"/>
  <c r="S626" i="11" s="1"/>
  <c r="P626" i="11"/>
  <c r="Q626" i="11" s="1"/>
  <c r="N626" i="11"/>
  <c r="O626" i="11" s="1"/>
  <c r="V625" i="11"/>
  <c r="T625" i="11"/>
  <c r="U625" i="11" s="1"/>
  <c r="R625" i="11"/>
  <c r="S625" i="11" s="1"/>
  <c r="P625" i="11"/>
  <c r="Q625" i="11" s="1"/>
  <c r="N625" i="11"/>
  <c r="O625" i="11" s="1"/>
  <c r="V624" i="11"/>
  <c r="T624" i="11"/>
  <c r="U624" i="11" s="1"/>
  <c r="R624" i="11"/>
  <c r="S624" i="11" s="1"/>
  <c r="P624" i="11"/>
  <c r="Q624" i="11" s="1"/>
  <c r="N624" i="11"/>
  <c r="O624" i="11" s="1"/>
  <c r="V623" i="11"/>
  <c r="T623" i="11"/>
  <c r="U623" i="11" s="1"/>
  <c r="R623" i="11"/>
  <c r="S623" i="11" s="1"/>
  <c r="P623" i="11"/>
  <c r="Q623" i="11" s="1"/>
  <c r="N623" i="11"/>
  <c r="O623" i="11" s="1"/>
  <c r="V622" i="11"/>
  <c r="T622" i="11"/>
  <c r="U622" i="11" s="1"/>
  <c r="R622" i="11"/>
  <c r="S622" i="11" s="1"/>
  <c r="P622" i="11"/>
  <c r="Q622" i="11" s="1"/>
  <c r="N622" i="11"/>
  <c r="O622" i="11" s="1"/>
  <c r="V621" i="11"/>
  <c r="T621" i="11"/>
  <c r="U621" i="11" s="1"/>
  <c r="R621" i="11"/>
  <c r="S621" i="11" s="1"/>
  <c r="P621" i="11"/>
  <c r="Q621" i="11" s="1"/>
  <c r="N621" i="11"/>
  <c r="O621" i="11" s="1"/>
  <c r="V620" i="11"/>
  <c r="T620" i="11"/>
  <c r="U620" i="11" s="1"/>
  <c r="R620" i="11"/>
  <c r="S620" i="11" s="1"/>
  <c r="P620" i="11"/>
  <c r="Q620" i="11" s="1"/>
  <c r="N620" i="11"/>
  <c r="O620" i="11" s="1"/>
  <c r="V619" i="11"/>
  <c r="T619" i="11"/>
  <c r="U619" i="11" s="1"/>
  <c r="R619" i="11"/>
  <c r="S619" i="11" s="1"/>
  <c r="P619" i="11"/>
  <c r="Q619" i="11" s="1"/>
  <c r="N619" i="11"/>
  <c r="O619" i="11" s="1"/>
  <c r="V618" i="11"/>
  <c r="T618" i="11"/>
  <c r="U618" i="11" s="1"/>
  <c r="R618" i="11"/>
  <c r="S618" i="11" s="1"/>
  <c r="P618" i="11"/>
  <c r="Q618" i="11" s="1"/>
  <c r="N618" i="11"/>
  <c r="O618" i="11" s="1"/>
  <c r="V617" i="11"/>
  <c r="T617" i="11"/>
  <c r="U617" i="11" s="1"/>
  <c r="R617" i="11"/>
  <c r="S617" i="11" s="1"/>
  <c r="P617" i="11"/>
  <c r="Q617" i="11" s="1"/>
  <c r="N617" i="11"/>
  <c r="O617" i="11" s="1"/>
  <c r="V616" i="11"/>
  <c r="T616" i="11"/>
  <c r="U616" i="11" s="1"/>
  <c r="R616" i="11"/>
  <c r="S616" i="11" s="1"/>
  <c r="P616" i="11"/>
  <c r="Q616" i="11" s="1"/>
  <c r="N616" i="11"/>
  <c r="O616" i="11" s="1"/>
  <c r="V615" i="11"/>
  <c r="T615" i="11"/>
  <c r="U615" i="11" s="1"/>
  <c r="R615" i="11"/>
  <c r="S615" i="11" s="1"/>
  <c r="P615" i="11"/>
  <c r="Q615" i="11" s="1"/>
  <c r="N615" i="11"/>
  <c r="O615" i="11" s="1"/>
  <c r="V614" i="11"/>
  <c r="T614" i="11"/>
  <c r="U614" i="11" s="1"/>
  <c r="R614" i="11"/>
  <c r="S614" i="11" s="1"/>
  <c r="P614" i="11"/>
  <c r="Q614" i="11" s="1"/>
  <c r="N614" i="11"/>
  <c r="O614" i="11" s="1"/>
  <c r="V613" i="11"/>
  <c r="T613" i="11"/>
  <c r="U613" i="11" s="1"/>
  <c r="R613" i="11"/>
  <c r="S613" i="11" s="1"/>
  <c r="P613" i="11"/>
  <c r="Q613" i="11" s="1"/>
  <c r="N613" i="11"/>
  <c r="O613" i="11" s="1"/>
  <c r="V612" i="11"/>
  <c r="T612" i="11"/>
  <c r="U612" i="11" s="1"/>
  <c r="R612" i="11"/>
  <c r="S612" i="11" s="1"/>
  <c r="P612" i="11"/>
  <c r="Q612" i="11" s="1"/>
  <c r="N612" i="11"/>
  <c r="O612" i="11" s="1"/>
  <c r="V611" i="11"/>
  <c r="T611" i="11"/>
  <c r="U611" i="11" s="1"/>
  <c r="R611" i="11"/>
  <c r="S611" i="11" s="1"/>
  <c r="P611" i="11"/>
  <c r="Q611" i="11" s="1"/>
  <c r="N611" i="11"/>
  <c r="O611" i="11" s="1"/>
  <c r="V610" i="11"/>
  <c r="T610" i="11"/>
  <c r="U610" i="11" s="1"/>
  <c r="R610" i="11"/>
  <c r="S610" i="11" s="1"/>
  <c r="P610" i="11"/>
  <c r="Q610" i="11" s="1"/>
  <c r="N610" i="11"/>
  <c r="O610" i="11" s="1"/>
  <c r="V609" i="11"/>
  <c r="T609" i="11"/>
  <c r="U609" i="11" s="1"/>
  <c r="R609" i="11"/>
  <c r="S609" i="11" s="1"/>
  <c r="P609" i="11"/>
  <c r="Q609" i="11" s="1"/>
  <c r="N609" i="11"/>
  <c r="O609" i="11" s="1"/>
  <c r="V608" i="11"/>
  <c r="T608" i="11"/>
  <c r="U608" i="11" s="1"/>
  <c r="R608" i="11"/>
  <c r="S608" i="11" s="1"/>
  <c r="P608" i="11"/>
  <c r="Q608" i="11" s="1"/>
  <c r="N608" i="11"/>
  <c r="O608" i="11" s="1"/>
  <c r="V607" i="11"/>
  <c r="T607" i="11"/>
  <c r="U607" i="11" s="1"/>
  <c r="R607" i="11"/>
  <c r="S607" i="11" s="1"/>
  <c r="P607" i="11"/>
  <c r="Q607" i="11" s="1"/>
  <c r="N607" i="11"/>
  <c r="O607" i="11" s="1"/>
  <c r="V606" i="11"/>
  <c r="T606" i="11"/>
  <c r="U606" i="11" s="1"/>
  <c r="R606" i="11"/>
  <c r="S606" i="11" s="1"/>
  <c r="P606" i="11"/>
  <c r="Q606" i="11" s="1"/>
  <c r="N606" i="11"/>
  <c r="O606" i="11" s="1"/>
  <c r="V605" i="11"/>
  <c r="T605" i="11"/>
  <c r="U605" i="11" s="1"/>
  <c r="R605" i="11"/>
  <c r="S605" i="11" s="1"/>
  <c r="P605" i="11"/>
  <c r="Q605" i="11" s="1"/>
  <c r="N605" i="11"/>
  <c r="O605" i="11" s="1"/>
  <c r="V604" i="11"/>
  <c r="T604" i="11"/>
  <c r="U604" i="11" s="1"/>
  <c r="R604" i="11"/>
  <c r="S604" i="11" s="1"/>
  <c r="P604" i="11"/>
  <c r="Q604" i="11" s="1"/>
  <c r="N604" i="11"/>
  <c r="O604" i="11" s="1"/>
  <c r="V603" i="11"/>
  <c r="T603" i="11"/>
  <c r="U603" i="11" s="1"/>
  <c r="R603" i="11"/>
  <c r="S603" i="11" s="1"/>
  <c r="P603" i="11"/>
  <c r="Q603" i="11" s="1"/>
  <c r="N603" i="11"/>
  <c r="O603" i="11" s="1"/>
  <c r="V602" i="11"/>
  <c r="T602" i="11"/>
  <c r="U602" i="11" s="1"/>
  <c r="R602" i="11"/>
  <c r="S602" i="11" s="1"/>
  <c r="P602" i="11"/>
  <c r="Q602" i="11" s="1"/>
  <c r="N602" i="11"/>
  <c r="O602" i="11" s="1"/>
  <c r="V601" i="11"/>
  <c r="T601" i="11"/>
  <c r="U601" i="11" s="1"/>
  <c r="R601" i="11"/>
  <c r="S601" i="11" s="1"/>
  <c r="P601" i="11"/>
  <c r="Q601" i="11" s="1"/>
  <c r="N601" i="11"/>
  <c r="O601" i="11" s="1"/>
  <c r="T600" i="11"/>
  <c r="U600" i="11" s="1"/>
  <c r="R600" i="11"/>
  <c r="S600" i="11" s="1"/>
  <c r="P600" i="11"/>
  <c r="Q600" i="11" s="1"/>
  <c r="N600" i="11"/>
  <c r="O600" i="11" s="1"/>
  <c r="V599" i="11"/>
  <c r="T599" i="11"/>
  <c r="U599" i="11" s="1"/>
  <c r="R599" i="11"/>
  <c r="S599" i="11" s="1"/>
  <c r="P599" i="11"/>
  <c r="Q599" i="11" s="1"/>
  <c r="N599" i="11"/>
  <c r="O599" i="11" s="1"/>
  <c r="V598" i="11"/>
  <c r="T598" i="11"/>
  <c r="U598" i="11" s="1"/>
  <c r="R598" i="11"/>
  <c r="S598" i="11" s="1"/>
  <c r="P598" i="11"/>
  <c r="Q598" i="11" s="1"/>
  <c r="N598" i="11"/>
  <c r="O598" i="11" s="1"/>
  <c r="V597" i="11"/>
  <c r="T597" i="11"/>
  <c r="U597" i="11" s="1"/>
  <c r="R597" i="11"/>
  <c r="S597" i="11" s="1"/>
  <c r="P597" i="11"/>
  <c r="Q597" i="11" s="1"/>
  <c r="N597" i="11"/>
  <c r="O597" i="11" s="1"/>
  <c r="V596" i="11"/>
  <c r="T596" i="11"/>
  <c r="U596" i="11" s="1"/>
  <c r="R596" i="11"/>
  <c r="S596" i="11" s="1"/>
  <c r="P596" i="11"/>
  <c r="Q596" i="11" s="1"/>
  <c r="N596" i="11"/>
  <c r="O596" i="11" s="1"/>
  <c r="V595" i="11"/>
  <c r="T595" i="11"/>
  <c r="U595" i="11" s="1"/>
  <c r="R595" i="11"/>
  <c r="S595" i="11" s="1"/>
  <c r="P595" i="11"/>
  <c r="Q595" i="11" s="1"/>
  <c r="N595" i="11"/>
  <c r="O595" i="11" s="1"/>
  <c r="V594" i="11"/>
  <c r="T594" i="11"/>
  <c r="U594" i="11" s="1"/>
  <c r="R594" i="11"/>
  <c r="S594" i="11" s="1"/>
  <c r="P594" i="11"/>
  <c r="Q594" i="11" s="1"/>
  <c r="N594" i="11"/>
  <c r="O594" i="11" s="1"/>
  <c r="V593" i="11"/>
  <c r="T593" i="11"/>
  <c r="U593" i="11" s="1"/>
  <c r="R593" i="11"/>
  <c r="S593" i="11" s="1"/>
  <c r="P593" i="11"/>
  <c r="Q593" i="11" s="1"/>
  <c r="N593" i="11"/>
  <c r="O593" i="11" s="1"/>
  <c r="V592" i="11"/>
  <c r="T592" i="11"/>
  <c r="U592" i="11" s="1"/>
  <c r="R592" i="11"/>
  <c r="S592" i="11" s="1"/>
  <c r="P592" i="11"/>
  <c r="Q592" i="11" s="1"/>
  <c r="N592" i="11"/>
  <c r="O592" i="11" s="1"/>
  <c r="V591" i="11"/>
  <c r="T591" i="11"/>
  <c r="U591" i="11" s="1"/>
  <c r="R591" i="11"/>
  <c r="S591" i="11" s="1"/>
  <c r="P591" i="11"/>
  <c r="Q591" i="11" s="1"/>
  <c r="N591" i="11"/>
  <c r="O591" i="11" s="1"/>
  <c r="V590" i="11"/>
  <c r="T590" i="11"/>
  <c r="U590" i="11" s="1"/>
  <c r="R590" i="11"/>
  <c r="S590" i="11" s="1"/>
  <c r="P590" i="11"/>
  <c r="Q590" i="11" s="1"/>
  <c r="N590" i="11"/>
  <c r="O590" i="11" s="1"/>
  <c r="V589" i="11"/>
  <c r="T589" i="11"/>
  <c r="U589" i="11" s="1"/>
  <c r="R589" i="11"/>
  <c r="S589" i="11" s="1"/>
  <c r="P589" i="11"/>
  <c r="Q589" i="11" s="1"/>
  <c r="N589" i="11"/>
  <c r="O589" i="11" s="1"/>
  <c r="V588" i="11"/>
  <c r="T588" i="11"/>
  <c r="U588" i="11" s="1"/>
  <c r="R588" i="11"/>
  <c r="S588" i="11" s="1"/>
  <c r="P588" i="11"/>
  <c r="Q588" i="11" s="1"/>
  <c r="N588" i="11"/>
  <c r="O588" i="11" s="1"/>
  <c r="V587" i="11"/>
  <c r="T587" i="11"/>
  <c r="U587" i="11" s="1"/>
  <c r="R587" i="11"/>
  <c r="S587" i="11" s="1"/>
  <c r="P587" i="11"/>
  <c r="Q587" i="11" s="1"/>
  <c r="N587" i="11"/>
  <c r="O587" i="11" s="1"/>
  <c r="V586" i="11"/>
  <c r="T586" i="11"/>
  <c r="U586" i="11" s="1"/>
  <c r="R586" i="11"/>
  <c r="S586" i="11" s="1"/>
  <c r="P586" i="11"/>
  <c r="Q586" i="11" s="1"/>
  <c r="N586" i="11"/>
  <c r="O586" i="11" s="1"/>
  <c r="V585" i="11"/>
  <c r="T585" i="11"/>
  <c r="U585" i="11" s="1"/>
  <c r="R585" i="11"/>
  <c r="S585" i="11" s="1"/>
  <c r="P585" i="11"/>
  <c r="Q585" i="11" s="1"/>
  <c r="N585" i="11"/>
  <c r="O585" i="11" s="1"/>
  <c r="V584" i="11"/>
  <c r="T584" i="11"/>
  <c r="U584" i="11" s="1"/>
  <c r="R584" i="11"/>
  <c r="S584" i="11" s="1"/>
  <c r="P584" i="11"/>
  <c r="Q584" i="11" s="1"/>
  <c r="N584" i="11"/>
  <c r="O584" i="11" s="1"/>
  <c r="V583" i="11"/>
  <c r="T583" i="11"/>
  <c r="U583" i="11" s="1"/>
  <c r="R583" i="11"/>
  <c r="S583" i="11" s="1"/>
  <c r="P583" i="11"/>
  <c r="Q583" i="11" s="1"/>
  <c r="N583" i="11"/>
  <c r="O583" i="11" s="1"/>
  <c r="V582" i="11"/>
  <c r="T582" i="11"/>
  <c r="U582" i="11" s="1"/>
  <c r="R582" i="11"/>
  <c r="S582" i="11" s="1"/>
  <c r="P582" i="11"/>
  <c r="Q582" i="11" s="1"/>
  <c r="N582" i="11"/>
  <c r="O582" i="11" s="1"/>
  <c r="V581" i="11"/>
  <c r="T581" i="11"/>
  <c r="U581" i="11" s="1"/>
  <c r="R581" i="11"/>
  <c r="S581" i="11" s="1"/>
  <c r="P581" i="11"/>
  <c r="Q581" i="11" s="1"/>
  <c r="N581" i="11"/>
  <c r="O581" i="11" s="1"/>
  <c r="V580" i="11"/>
  <c r="T580" i="11"/>
  <c r="U580" i="11" s="1"/>
  <c r="R580" i="11"/>
  <c r="S580" i="11" s="1"/>
  <c r="P580" i="11"/>
  <c r="Q580" i="11" s="1"/>
  <c r="N580" i="11"/>
  <c r="O580" i="11" s="1"/>
  <c r="V579" i="11"/>
  <c r="T579" i="11"/>
  <c r="U579" i="11" s="1"/>
  <c r="R579" i="11"/>
  <c r="S579" i="11" s="1"/>
  <c r="P579" i="11"/>
  <c r="Q579" i="11" s="1"/>
  <c r="N579" i="11"/>
  <c r="O579" i="11" s="1"/>
  <c r="V578" i="11"/>
  <c r="T578" i="11"/>
  <c r="U578" i="11" s="1"/>
  <c r="R578" i="11"/>
  <c r="S578" i="11" s="1"/>
  <c r="P578" i="11"/>
  <c r="Q578" i="11" s="1"/>
  <c r="N578" i="11"/>
  <c r="O578" i="11" s="1"/>
  <c r="V577" i="11"/>
  <c r="T577" i="11"/>
  <c r="U577" i="11" s="1"/>
  <c r="R577" i="11"/>
  <c r="S577" i="11" s="1"/>
  <c r="P577" i="11"/>
  <c r="Q577" i="11" s="1"/>
  <c r="N577" i="11"/>
  <c r="O577" i="11" s="1"/>
  <c r="V576" i="11"/>
  <c r="T576" i="11"/>
  <c r="U576" i="11" s="1"/>
  <c r="R576" i="11"/>
  <c r="S576" i="11" s="1"/>
  <c r="P576" i="11"/>
  <c r="Q576" i="11" s="1"/>
  <c r="N576" i="11"/>
  <c r="O576" i="11" s="1"/>
  <c r="V575" i="11"/>
  <c r="T575" i="11"/>
  <c r="U575" i="11" s="1"/>
  <c r="R575" i="11"/>
  <c r="S575" i="11" s="1"/>
  <c r="P575" i="11"/>
  <c r="Q575" i="11" s="1"/>
  <c r="N575" i="11"/>
  <c r="O575" i="11" s="1"/>
  <c r="V574" i="11"/>
  <c r="T574" i="11"/>
  <c r="U574" i="11" s="1"/>
  <c r="R574" i="11"/>
  <c r="S574" i="11" s="1"/>
  <c r="P574" i="11"/>
  <c r="Q574" i="11" s="1"/>
  <c r="N574" i="11"/>
  <c r="O574" i="11" s="1"/>
  <c r="T573" i="11"/>
  <c r="U573" i="11" s="1"/>
  <c r="R573" i="11"/>
  <c r="S573" i="11" s="1"/>
  <c r="P573" i="11"/>
  <c r="Q573" i="11" s="1"/>
  <c r="N573" i="11"/>
  <c r="O573" i="11" s="1"/>
  <c r="V572" i="11"/>
  <c r="T572" i="11"/>
  <c r="U572" i="11" s="1"/>
  <c r="R572" i="11"/>
  <c r="S572" i="11" s="1"/>
  <c r="P572" i="11"/>
  <c r="Q572" i="11" s="1"/>
  <c r="N572" i="11"/>
  <c r="O572" i="11" s="1"/>
  <c r="V571" i="11"/>
  <c r="T571" i="11"/>
  <c r="U571" i="11" s="1"/>
  <c r="R571" i="11"/>
  <c r="S571" i="11" s="1"/>
  <c r="P571" i="11"/>
  <c r="Q571" i="11" s="1"/>
  <c r="N571" i="11"/>
  <c r="O571" i="11" s="1"/>
  <c r="V570" i="11"/>
  <c r="T570" i="11"/>
  <c r="U570" i="11" s="1"/>
  <c r="R570" i="11"/>
  <c r="S570" i="11" s="1"/>
  <c r="P570" i="11"/>
  <c r="Q570" i="11" s="1"/>
  <c r="N570" i="11"/>
  <c r="O570" i="11" s="1"/>
  <c r="V569" i="11"/>
  <c r="T569" i="11"/>
  <c r="U569" i="11" s="1"/>
  <c r="R569" i="11"/>
  <c r="S569" i="11" s="1"/>
  <c r="P569" i="11"/>
  <c r="Q569" i="11" s="1"/>
  <c r="N569" i="11"/>
  <c r="O569" i="11" s="1"/>
  <c r="V568" i="11"/>
  <c r="T568" i="11"/>
  <c r="U568" i="11" s="1"/>
  <c r="R568" i="11"/>
  <c r="S568" i="11" s="1"/>
  <c r="P568" i="11"/>
  <c r="Q568" i="11" s="1"/>
  <c r="N568" i="11"/>
  <c r="O568" i="11" s="1"/>
  <c r="V567" i="11"/>
  <c r="T567" i="11"/>
  <c r="U567" i="11" s="1"/>
  <c r="R567" i="11"/>
  <c r="S567" i="11" s="1"/>
  <c r="P567" i="11"/>
  <c r="Q567" i="11" s="1"/>
  <c r="N567" i="11"/>
  <c r="O567" i="11" s="1"/>
  <c r="V566" i="11"/>
  <c r="T566" i="11"/>
  <c r="U566" i="11" s="1"/>
  <c r="R566" i="11"/>
  <c r="S566" i="11" s="1"/>
  <c r="P566" i="11"/>
  <c r="Q566" i="11" s="1"/>
  <c r="N566" i="11"/>
  <c r="O566" i="11" s="1"/>
  <c r="V565" i="11"/>
  <c r="T565" i="11"/>
  <c r="U565" i="11" s="1"/>
  <c r="R565" i="11"/>
  <c r="S565" i="11" s="1"/>
  <c r="P565" i="11"/>
  <c r="Q565" i="11" s="1"/>
  <c r="N565" i="11"/>
  <c r="O565" i="11" s="1"/>
  <c r="V564" i="11"/>
  <c r="T564" i="11"/>
  <c r="U564" i="11" s="1"/>
  <c r="R564" i="11"/>
  <c r="S564" i="11" s="1"/>
  <c r="P564" i="11"/>
  <c r="Q564" i="11" s="1"/>
  <c r="N564" i="11"/>
  <c r="O564" i="11" s="1"/>
  <c r="V563" i="11"/>
  <c r="T563" i="11"/>
  <c r="U563" i="11" s="1"/>
  <c r="R563" i="11"/>
  <c r="S563" i="11" s="1"/>
  <c r="P563" i="11"/>
  <c r="Q563" i="11" s="1"/>
  <c r="N563" i="11"/>
  <c r="O563" i="11" s="1"/>
  <c r="V562" i="11"/>
  <c r="T562" i="11"/>
  <c r="U562" i="11" s="1"/>
  <c r="R562" i="11"/>
  <c r="S562" i="11" s="1"/>
  <c r="P562" i="11"/>
  <c r="Q562" i="11" s="1"/>
  <c r="N562" i="11"/>
  <c r="O562" i="11" s="1"/>
  <c r="V561" i="11"/>
  <c r="T561" i="11"/>
  <c r="U561" i="11" s="1"/>
  <c r="R561" i="11"/>
  <c r="S561" i="11" s="1"/>
  <c r="P561" i="11"/>
  <c r="Q561" i="11" s="1"/>
  <c r="N561" i="11"/>
  <c r="O561" i="11" s="1"/>
  <c r="V560" i="11"/>
  <c r="T560" i="11"/>
  <c r="U560" i="11" s="1"/>
  <c r="R560" i="11"/>
  <c r="S560" i="11" s="1"/>
  <c r="P560" i="11"/>
  <c r="Q560" i="11" s="1"/>
  <c r="N560" i="11"/>
  <c r="O560" i="11" s="1"/>
  <c r="V559" i="11"/>
  <c r="T559" i="11"/>
  <c r="U559" i="11" s="1"/>
  <c r="R559" i="11"/>
  <c r="S559" i="11" s="1"/>
  <c r="P559" i="11"/>
  <c r="Q559" i="11" s="1"/>
  <c r="N559" i="11"/>
  <c r="O559" i="11" s="1"/>
  <c r="V558" i="11"/>
  <c r="T558" i="11"/>
  <c r="U558" i="11" s="1"/>
  <c r="R558" i="11"/>
  <c r="S558" i="11" s="1"/>
  <c r="P558" i="11"/>
  <c r="Q558" i="11" s="1"/>
  <c r="N558" i="11"/>
  <c r="O558" i="11" s="1"/>
  <c r="V557" i="11"/>
  <c r="T557" i="11"/>
  <c r="U557" i="11" s="1"/>
  <c r="R557" i="11"/>
  <c r="S557" i="11" s="1"/>
  <c r="P557" i="11"/>
  <c r="Q557" i="11" s="1"/>
  <c r="N557" i="11"/>
  <c r="O557" i="11" s="1"/>
  <c r="V556" i="11"/>
  <c r="T556" i="11"/>
  <c r="U556" i="11" s="1"/>
  <c r="R556" i="11"/>
  <c r="S556" i="11" s="1"/>
  <c r="P556" i="11"/>
  <c r="Q556" i="11" s="1"/>
  <c r="N556" i="11"/>
  <c r="O556" i="11" s="1"/>
  <c r="V555" i="11"/>
  <c r="T555" i="11"/>
  <c r="U555" i="11" s="1"/>
  <c r="R555" i="11"/>
  <c r="S555" i="11" s="1"/>
  <c r="P555" i="11"/>
  <c r="Q555" i="11" s="1"/>
  <c r="N555" i="11"/>
  <c r="O555" i="11" s="1"/>
  <c r="V554" i="11"/>
  <c r="T554" i="11"/>
  <c r="U554" i="11" s="1"/>
  <c r="R554" i="11"/>
  <c r="S554" i="11" s="1"/>
  <c r="P554" i="11"/>
  <c r="Q554" i="11" s="1"/>
  <c r="N554" i="11"/>
  <c r="O554" i="11" s="1"/>
  <c r="V553" i="11"/>
  <c r="T553" i="11"/>
  <c r="U553" i="11" s="1"/>
  <c r="R553" i="11"/>
  <c r="S553" i="11" s="1"/>
  <c r="P553" i="11"/>
  <c r="Q553" i="11" s="1"/>
  <c r="N553" i="11"/>
  <c r="O553" i="11" s="1"/>
  <c r="V552" i="11"/>
  <c r="T552" i="11"/>
  <c r="U552" i="11" s="1"/>
  <c r="R552" i="11"/>
  <c r="S552" i="11" s="1"/>
  <c r="P552" i="11"/>
  <c r="Q552" i="11" s="1"/>
  <c r="N552" i="11"/>
  <c r="O552" i="11" s="1"/>
  <c r="V551" i="11"/>
  <c r="T551" i="11"/>
  <c r="U551" i="11" s="1"/>
  <c r="R551" i="11"/>
  <c r="S551" i="11" s="1"/>
  <c r="P551" i="11"/>
  <c r="Q551" i="11" s="1"/>
  <c r="N551" i="11"/>
  <c r="O551" i="11" s="1"/>
  <c r="V550" i="11"/>
  <c r="T550" i="11"/>
  <c r="U550" i="11" s="1"/>
  <c r="R550" i="11"/>
  <c r="S550" i="11" s="1"/>
  <c r="P550" i="11"/>
  <c r="Q550" i="11" s="1"/>
  <c r="N550" i="11"/>
  <c r="O550" i="11" s="1"/>
  <c r="V549" i="11"/>
  <c r="T549" i="11"/>
  <c r="U549" i="11" s="1"/>
  <c r="R549" i="11"/>
  <c r="S549" i="11" s="1"/>
  <c r="P549" i="11"/>
  <c r="Q549" i="11" s="1"/>
  <c r="N549" i="11"/>
  <c r="O549" i="11" s="1"/>
  <c r="V548" i="11"/>
  <c r="T548" i="11"/>
  <c r="U548" i="11" s="1"/>
  <c r="R548" i="11"/>
  <c r="S548" i="11" s="1"/>
  <c r="P548" i="11"/>
  <c r="Q548" i="11" s="1"/>
  <c r="N548" i="11"/>
  <c r="O548" i="11" s="1"/>
  <c r="T547" i="11"/>
  <c r="U547" i="11" s="1"/>
  <c r="R547" i="11"/>
  <c r="S547" i="11" s="1"/>
  <c r="P547" i="11"/>
  <c r="Q547" i="11" s="1"/>
  <c r="N547" i="11"/>
  <c r="O547" i="11" s="1"/>
  <c r="V546" i="11"/>
  <c r="T546" i="11"/>
  <c r="U546" i="11" s="1"/>
  <c r="R546" i="11"/>
  <c r="S546" i="11" s="1"/>
  <c r="P546" i="11"/>
  <c r="Q546" i="11" s="1"/>
  <c r="N546" i="11"/>
  <c r="O546" i="11" s="1"/>
  <c r="V545" i="11"/>
  <c r="T545" i="11"/>
  <c r="U545" i="11" s="1"/>
  <c r="R545" i="11"/>
  <c r="S545" i="11" s="1"/>
  <c r="P545" i="11"/>
  <c r="Q545" i="11" s="1"/>
  <c r="N545" i="11"/>
  <c r="O545" i="11" s="1"/>
  <c r="V544" i="11"/>
  <c r="T544" i="11"/>
  <c r="U544" i="11" s="1"/>
  <c r="R544" i="11"/>
  <c r="S544" i="11" s="1"/>
  <c r="P544" i="11"/>
  <c r="Q544" i="11" s="1"/>
  <c r="N544" i="11"/>
  <c r="O544" i="11" s="1"/>
  <c r="V543" i="11"/>
  <c r="T543" i="11"/>
  <c r="U543" i="11" s="1"/>
  <c r="R543" i="11"/>
  <c r="S543" i="11" s="1"/>
  <c r="P543" i="11"/>
  <c r="Q543" i="11" s="1"/>
  <c r="N543" i="11"/>
  <c r="O543" i="11" s="1"/>
  <c r="V542" i="11"/>
  <c r="T542" i="11"/>
  <c r="U542" i="11" s="1"/>
  <c r="R542" i="11"/>
  <c r="S542" i="11" s="1"/>
  <c r="P542" i="11"/>
  <c r="Q542" i="11" s="1"/>
  <c r="N542" i="11"/>
  <c r="O542" i="11" s="1"/>
  <c r="V541" i="11"/>
  <c r="T541" i="11"/>
  <c r="U541" i="11" s="1"/>
  <c r="R541" i="11"/>
  <c r="S541" i="11" s="1"/>
  <c r="P541" i="11"/>
  <c r="Q541" i="11" s="1"/>
  <c r="N541" i="11"/>
  <c r="O541" i="11" s="1"/>
  <c r="V540" i="11"/>
  <c r="T540" i="11"/>
  <c r="U540" i="11" s="1"/>
  <c r="R540" i="11"/>
  <c r="S540" i="11" s="1"/>
  <c r="P540" i="11"/>
  <c r="Q540" i="11" s="1"/>
  <c r="N540" i="11"/>
  <c r="O540" i="11" s="1"/>
  <c r="V539" i="11"/>
  <c r="T539" i="11"/>
  <c r="U539" i="11" s="1"/>
  <c r="R539" i="11"/>
  <c r="S539" i="11" s="1"/>
  <c r="P539" i="11"/>
  <c r="Q539" i="11" s="1"/>
  <c r="N539" i="11"/>
  <c r="O539" i="11" s="1"/>
  <c r="V538" i="11"/>
  <c r="T538" i="11"/>
  <c r="U538" i="11" s="1"/>
  <c r="R538" i="11"/>
  <c r="S538" i="11" s="1"/>
  <c r="P538" i="11"/>
  <c r="Q538" i="11" s="1"/>
  <c r="N538" i="11"/>
  <c r="O538" i="11" s="1"/>
  <c r="V537" i="11"/>
  <c r="T537" i="11"/>
  <c r="U537" i="11" s="1"/>
  <c r="R537" i="11"/>
  <c r="S537" i="11" s="1"/>
  <c r="P537" i="11"/>
  <c r="Q537" i="11" s="1"/>
  <c r="N537" i="11"/>
  <c r="O537" i="11" s="1"/>
  <c r="V536" i="11"/>
  <c r="T536" i="11"/>
  <c r="U536" i="11" s="1"/>
  <c r="R536" i="11"/>
  <c r="S536" i="11" s="1"/>
  <c r="P536" i="11"/>
  <c r="Q536" i="11" s="1"/>
  <c r="N536" i="11"/>
  <c r="O536" i="11" s="1"/>
  <c r="V535" i="11"/>
  <c r="T535" i="11"/>
  <c r="U535" i="11" s="1"/>
  <c r="R535" i="11"/>
  <c r="S535" i="11" s="1"/>
  <c r="P535" i="11"/>
  <c r="Q535" i="11" s="1"/>
  <c r="N535" i="11"/>
  <c r="O535" i="11" s="1"/>
  <c r="V534" i="11"/>
  <c r="T534" i="11"/>
  <c r="U534" i="11" s="1"/>
  <c r="R534" i="11"/>
  <c r="S534" i="11" s="1"/>
  <c r="P534" i="11"/>
  <c r="Q534" i="11" s="1"/>
  <c r="N534" i="11"/>
  <c r="O534" i="11" s="1"/>
  <c r="V533" i="11"/>
  <c r="T533" i="11"/>
  <c r="U533" i="11" s="1"/>
  <c r="R533" i="11"/>
  <c r="S533" i="11" s="1"/>
  <c r="P533" i="11"/>
  <c r="Q533" i="11" s="1"/>
  <c r="N533" i="11"/>
  <c r="O533" i="11" s="1"/>
  <c r="V532" i="11"/>
  <c r="T532" i="11"/>
  <c r="U532" i="11" s="1"/>
  <c r="R532" i="11"/>
  <c r="S532" i="11" s="1"/>
  <c r="P532" i="11"/>
  <c r="Q532" i="11" s="1"/>
  <c r="N532" i="11"/>
  <c r="O532" i="11" s="1"/>
  <c r="V531" i="11"/>
  <c r="T531" i="11"/>
  <c r="U531" i="11" s="1"/>
  <c r="R531" i="11"/>
  <c r="S531" i="11" s="1"/>
  <c r="P531" i="11"/>
  <c r="Q531" i="11" s="1"/>
  <c r="N531" i="11"/>
  <c r="O531" i="11" s="1"/>
  <c r="V530" i="11"/>
  <c r="T530" i="11"/>
  <c r="U530" i="11" s="1"/>
  <c r="R530" i="11"/>
  <c r="S530" i="11" s="1"/>
  <c r="P530" i="11"/>
  <c r="Q530" i="11" s="1"/>
  <c r="N530" i="11"/>
  <c r="O530" i="11" s="1"/>
  <c r="V529" i="11"/>
  <c r="T529" i="11"/>
  <c r="U529" i="11" s="1"/>
  <c r="R529" i="11"/>
  <c r="S529" i="11" s="1"/>
  <c r="P529" i="11"/>
  <c r="Q529" i="11" s="1"/>
  <c r="N529" i="11"/>
  <c r="O529" i="11" s="1"/>
  <c r="V528" i="11"/>
  <c r="T528" i="11"/>
  <c r="U528" i="11" s="1"/>
  <c r="R528" i="11"/>
  <c r="S528" i="11" s="1"/>
  <c r="P528" i="11"/>
  <c r="Q528" i="11" s="1"/>
  <c r="N528" i="11"/>
  <c r="O528" i="11" s="1"/>
  <c r="V527" i="11"/>
  <c r="T527" i="11"/>
  <c r="U527" i="11" s="1"/>
  <c r="R527" i="11"/>
  <c r="S527" i="11" s="1"/>
  <c r="P527" i="11"/>
  <c r="Q527" i="11" s="1"/>
  <c r="N527" i="11"/>
  <c r="O527" i="11" s="1"/>
  <c r="V526" i="11"/>
  <c r="T526" i="11"/>
  <c r="U526" i="11" s="1"/>
  <c r="R526" i="11"/>
  <c r="S526" i="11" s="1"/>
  <c r="P526" i="11"/>
  <c r="Q526" i="11" s="1"/>
  <c r="N526" i="11"/>
  <c r="O526" i="11" s="1"/>
  <c r="V525" i="11"/>
  <c r="T525" i="11"/>
  <c r="U525" i="11" s="1"/>
  <c r="R525" i="11"/>
  <c r="S525" i="11" s="1"/>
  <c r="P525" i="11"/>
  <c r="Q525" i="11" s="1"/>
  <c r="N525" i="11"/>
  <c r="O525" i="11" s="1"/>
  <c r="V524" i="11"/>
  <c r="T524" i="11"/>
  <c r="U524" i="11" s="1"/>
  <c r="R524" i="11"/>
  <c r="S524" i="11" s="1"/>
  <c r="P524" i="11"/>
  <c r="Q524" i="11" s="1"/>
  <c r="N524" i="11"/>
  <c r="O524" i="11" s="1"/>
  <c r="V523" i="11"/>
  <c r="T523" i="11"/>
  <c r="U523" i="11" s="1"/>
  <c r="R523" i="11"/>
  <c r="S523" i="11" s="1"/>
  <c r="P523" i="11"/>
  <c r="Q523" i="11" s="1"/>
  <c r="N523" i="11"/>
  <c r="O523" i="11" s="1"/>
  <c r="V522" i="11"/>
  <c r="T522" i="11"/>
  <c r="U522" i="11" s="1"/>
  <c r="R522" i="11"/>
  <c r="S522" i="11" s="1"/>
  <c r="P522" i="11"/>
  <c r="Q522" i="11" s="1"/>
  <c r="N522" i="11"/>
  <c r="O522" i="11" s="1"/>
  <c r="V521" i="11"/>
  <c r="T521" i="11"/>
  <c r="U521" i="11" s="1"/>
  <c r="R521" i="11"/>
  <c r="S521" i="11" s="1"/>
  <c r="P521" i="11"/>
  <c r="Q521" i="11" s="1"/>
  <c r="N521" i="11"/>
  <c r="O521" i="11" s="1"/>
  <c r="V520" i="11"/>
  <c r="T520" i="11"/>
  <c r="U520" i="11" s="1"/>
  <c r="R520" i="11"/>
  <c r="S520" i="11" s="1"/>
  <c r="P520" i="11"/>
  <c r="Q520" i="11" s="1"/>
  <c r="N520" i="11"/>
  <c r="O520" i="11" s="1"/>
  <c r="V519" i="11"/>
  <c r="T519" i="11"/>
  <c r="U519" i="11" s="1"/>
  <c r="R519" i="11"/>
  <c r="S519" i="11" s="1"/>
  <c r="P519" i="11"/>
  <c r="Q519" i="11" s="1"/>
  <c r="N519" i="11"/>
  <c r="O519" i="11" s="1"/>
  <c r="V518" i="11"/>
  <c r="T518" i="11"/>
  <c r="U518" i="11" s="1"/>
  <c r="R518" i="11"/>
  <c r="S518" i="11" s="1"/>
  <c r="P518" i="11"/>
  <c r="Q518" i="11" s="1"/>
  <c r="N518" i="11"/>
  <c r="O518" i="11" s="1"/>
  <c r="V517" i="11"/>
  <c r="T517" i="11"/>
  <c r="U517" i="11" s="1"/>
  <c r="R517" i="11"/>
  <c r="S517" i="11" s="1"/>
  <c r="P517" i="11"/>
  <c r="Q517" i="11" s="1"/>
  <c r="N517" i="11"/>
  <c r="O517" i="11" s="1"/>
  <c r="V516" i="11"/>
  <c r="T516" i="11"/>
  <c r="U516" i="11" s="1"/>
  <c r="R516" i="11"/>
  <c r="S516" i="11" s="1"/>
  <c r="P516" i="11"/>
  <c r="Q516" i="11" s="1"/>
  <c r="N516" i="11"/>
  <c r="O516" i="11" s="1"/>
  <c r="V515" i="11"/>
  <c r="T515" i="11"/>
  <c r="U515" i="11" s="1"/>
  <c r="R515" i="11"/>
  <c r="S515" i="11" s="1"/>
  <c r="P515" i="11"/>
  <c r="Q515" i="11" s="1"/>
  <c r="N515" i="11"/>
  <c r="O515" i="11" s="1"/>
  <c r="V514" i="11"/>
  <c r="T514" i="11"/>
  <c r="U514" i="11" s="1"/>
  <c r="R514" i="11"/>
  <c r="S514" i="11" s="1"/>
  <c r="P514" i="11"/>
  <c r="Q514" i="11" s="1"/>
  <c r="N514" i="11"/>
  <c r="O514" i="11" s="1"/>
  <c r="V513" i="11"/>
  <c r="T513" i="11"/>
  <c r="U513" i="11" s="1"/>
  <c r="R513" i="11"/>
  <c r="S513" i="11" s="1"/>
  <c r="P513" i="11"/>
  <c r="Q513" i="11" s="1"/>
  <c r="N513" i="11"/>
  <c r="O513" i="11" s="1"/>
  <c r="V512" i="11"/>
  <c r="T512" i="11"/>
  <c r="U512" i="11" s="1"/>
  <c r="R512" i="11"/>
  <c r="S512" i="11" s="1"/>
  <c r="P512" i="11"/>
  <c r="Q512" i="11" s="1"/>
  <c r="N512" i="11"/>
  <c r="O512" i="11" s="1"/>
  <c r="V511" i="11"/>
  <c r="T511" i="11"/>
  <c r="U511" i="11" s="1"/>
  <c r="R511" i="11"/>
  <c r="S511" i="11" s="1"/>
  <c r="P511" i="11"/>
  <c r="Q511" i="11" s="1"/>
  <c r="N511" i="11"/>
  <c r="O511" i="11" s="1"/>
  <c r="V510" i="11"/>
  <c r="T510" i="11"/>
  <c r="U510" i="11" s="1"/>
  <c r="R510" i="11"/>
  <c r="S510" i="11" s="1"/>
  <c r="P510" i="11"/>
  <c r="Q510" i="11" s="1"/>
  <c r="N510" i="11"/>
  <c r="O510" i="11" s="1"/>
  <c r="V509" i="11"/>
  <c r="T509" i="11"/>
  <c r="U509" i="11" s="1"/>
  <c r="R509" i="11"/>
  <c r="S509" i="11" s="1"/>
  <c r="P509" i="11"/>
  <c r="Q509" i="11" s="1"/>
  <c r="N509" i="11"/>
  <c r="O509" i="11" s="1"/>
  <c r="V508" i="11"/>
  <c r="T508" i="11"/>
  <c r="U508" i="11" s="1"/>
  <c r="R508" i="11"/>
  <c r="S508" i="11" s="1"/>
  <c r="P508" i="11"/>
  <c r="Q508" i="11" s="1"/>
  <c r="N508" i="11"/>
  <c r="O508" i="11" s="1"/>
  <c r="V507" i="11"/>
  <c r="T507" i="11"/>
  <c r="U507" i="11" s="1"/>
  <c r="R507" i="11"/>
  <c r="S507" i="11" s="1"/>
  <c r="P507" i="11"/>
  <c r="Q507" i="11" s="1"/>
  <c r="N507" i="11"/>
  <c r="O507" i="11" s="1"/>
  <c r="V506" i="11"/>
  <c r="T506" i="11"/>
  <c r="U506" i="11" s="1"/>
  <c r="R506" i="11"/>
  <c r="S506" i="11" s="1"/>
  <c r="P506" i="11"/>
  <c r="Q506" i="11" s="1"/>
  <c r="N506" i="11"/>
  <c r="O506" i="11" s="1"/>
  <c r="V505" i="11"/>
  <c r="T505" i="11"/>
  <c r="U505" i="11" s="1"/>
  <c r="R505" i="11"/>
  <c r="S505" i="11" s="1"/>
  <c r="P505" i="11"/>
  <c r="Q505" i="11" s="1"/>
  <c r="N505" i="11"/>
  <c r="O505" i="11" s="1"/>
  <c r="V504" i="11"/>
  <c r="T504" i="11"/>
  <c r="U504" i="11" s="1"/>
  <c r="R504" i="11"/>
  <c r="S504" i="11" s="1"/>
  <c r="P504" i="11"/>
  <c r="Q504" i="11" s="1"/>
  <c r="N504" i="11"/>
  <c r="O504" i="11" s="1"/>
  <c r="V503" i="11"/>
  <c r="T503" i="11"/>
  <c r="U503" i="11" s="1"/>
  <c r="R503" i="11"/>
  <c r="S503" i="11" s="1"/>
  <c r="P503" i="11"/>
  <c r="Q503" i="11" s="1"/>
  <c r="N503" i="11"/>
  <c r="O503" i="11" s="1"/>
  <c r="V502" i="11"/>
  <c r="T502" i="11"/>
  <c r="U502" i="11" s="1"/>
  <c r="R502" i="11"/>
  <c r="S502" i="11" s="1"/>
  <c r="P502" i="11"/>
  <c r="Q502" i="11" s="1"/>
  <c r="N502" i="11"/>
  <c r="O502" i="11" s="1"/>
  <c r="V501" i="11"/>
  <c r="T501" i="11"/>
  <c r="U501" i="11" s="1"/>
  <c r="R501" i="11"/>
  <c r="S501" i="11" s="1"/>
  <c r="P501" i="11"/>
  <c r="Q501" i="11" s="1"/>
  <c r="N501" i="11"/>
  <c r="O501" i="11" s="1"/>
  <c r="V500" i="11"/>
  <c r="T500" i="11"/>
  <c r="U500" i="11" s="1"/>
  <c r="R500" i="11"/>
  <c r="S500" i="11" s="1"/>
  <c r="P500" i="11"/>
  <c r="Q500" i="11" s="1"/>
  <c r="N500" i="11"/>
  <c r="O500" i="11" s="1"/>
  <c r="V499" i="11"/>
  <c r="T499" i="11"/>
  <c r="U499" i="11" s="1"/>
  <c r="R499" i="11"/>
  <c r="S499" i="11" s="1"/>
  <c r="P499" i="11"/>
  <c r="Q499" i="11" s="1"/>
  <c r="N499" i="11"/>
  <c r="O499" i="11" s="1"/>
  <c r="V498" i="11"/>
  <c r="T498" i="11"/>
  <c r="U498" i="11" s="1"/>
  <c r="R498" i="11"/>
  <c r="S498" i="11" s="1"/>
  <c r="P498" i="11"/>
  <c r="Q498" i="11" s="1"/>
  <c r="N498" i="11"/>
  <c r="O498" i="11" s="1"/>
  <c r="V497" i="11"/>
  <c r="T497" i="11"/>
  <c r="U497" i="11" s="1"/>
  <c r="R497" i="11"/>
  <c r="S497" i="11" s="1"/>
  <c r="P497" i="11"/>
  <c r="Q497" i="11" s="1"/>
  <c r="N497" i="11"/>
  <c r="O497" i="11" s="1"/>
  <c r="V496" i="11"/>
  <c r="T496" i="11"/>
  <c r="U496" i="11" s="1"/>
  <c r="R496" i="11"/>
  <c r="S496" i="11" s="1"/>
  <c r="P496" i="11"/>
  <c r="Q496" i="11" s="1"/>
  <c r="N496" i="11"/>
  <c r="O496" i="11" s="1"/>
  <c r="V495" i="11"/>
  <c r="T495" i="11"/>
  <c r="U495" i="11" s="1"/>
  <c r="R495" i="11"/>
  <c r="S495" i="11" s="1"/>
  <c r="P495" i="11"/>
  <c r="Q495" i="11" s="1"/>
  <c r="N495" i="11"/>
  <c r="O495" i="11" s="1"/>
  <c r="V494" i="11"/>
  <c r="T494" i="11"/>
  <c r="U494" i="11" s="1"/>
  <c r="R494" i="11"/>
  <c r="S494" i="11" s="1"/>
  <c r="P494" i="11"/>
  <c r="Q494" i="11" s="1"/>
  <c r="N494" i="11"/>
  <c r="O494" i="11" s="1"/>
  <c r="V493" i="11"/>
  <c r="T493" i="11"/>
  <c r="U493" i="11" s="1"/>
  <c r="R493" i="11"/>
  <c r="S493" i="11" s="1"/>
  <c r="P493" i="11"/>
  <c r="Q493" i="11" s="1"/>
  <c r="N493" i="11"/>
  <c r="O493" i="11" s="1"/>
  <c r="V492" i="11"/>
  <c r="T492" i="11"/>
  <c r="U492" i="11" s="1"/>
  <c r="R492" i="11"/>
  <c r="S492" i="11" s="1"/>
  <c r="P492" i="11"/>
  <c r="Q492" i="11" s="1"/>
  <c r="N492" i="11"/>
  <c r="O492" i="11" s="1"/>
  <c r="V491" i="11"/>
  <c r="T491" i="11"/>
  <c r="U491" i="11" s="1"/>
  <c r="R491" i="11"/>
  <c r="S491" i="11" s="1"/>
  <c r="P491" i="11"/>
  <c r="Q491" i="11" s="1"/>
  <c r="N491" i="11"/>
  <c r="O491" i="11" s="1"/>
  <c r="V490" i="11"/>
  <c r="T490" i="11"/>
  <c r="U490" i="11" s="1"/>
  <c r="R490" i="11"/>
  <c r="S490" i="11" s="1"/>
  <c r="P490" i="11"/>
  <c r="Q490" i="11" s="1"/>
  <c r="N490" i="11"/>
  <c r="O490" i="11" s="1"/>
  <c r="V489" i="11"/>
  <c r="T489" i="11"/>
  <c r="U489" i="11" s="1"/>
  <c r="R489" i="11"/>
  <c r="S489" i="11" s="1"/>
  <c r="P489" i="11"/>
  <c r="Q489" i="11" s="1"/>
  <c r="N489" i="11"/>
  <c r="O489" i="11" s="1"/>
  <c r="V488" i="11"/>
  <c r="T488" i="11"/>
  <c r="U488" i="11" s="1"/>
  <c r="R488" i="11"/>
  <c r="S488" i="11" s="1"/>
  <c r="P488" i="11"/>
  <c r="Q488" i="11" s="1"/>
  <c r="N488" i="11"/>
  <c r="O488" i="11" s="1"/>
  <c r="V487" i="11"/>
  <c r="T487" i="11"/>
  <c r="U487" i="11" s="1"/>
  <c r="R487" i="11"/>
  <c r="S487" i="11" s="1"/>
  <c r="P487" i="11"/>
  <c r="Q487" i="11" s="1"/>
  <c r="N487" i="11"/>
  <c r="O487" i="11" s="1"/>
  <c r="V486" i="11"/>
  <c r="T486" i="11"/>
  <c r="U486" i="11" s="1"/>
  <c r="R486" i="11"/>
  <c r="S486" i="11" s="1"/>
  <c r="P486" i="11"/>
  <c r="Q486" i="11" s="1"/>
  <c r="N486" i="11"/>
  <c r="O486" i="11" s="1"/>
  <c r="V485" i="11"/>
  <c r="T485" i="11"/>
  <c r="U485" i="11" s="1"/>
  <c r="R485" i="11"/>
  <c r="S485" i="11" s="1"/>
  <c r="P485" i="11"/>
  <c r="Q485" i="11" s="1"/>
  <c r="N485" i="11"/>
  <c r="O485" i="11" s="1"/>
  <c r="V484" i="11"/>
  <c r="T484" i="11"/>
  <c r="U484" i="11" s="1"/>
  <c r="R484" i="11"/>
  <c r="S484" i="11" s="1"/>
  <c r="P484" i="11"/>
  <c r="Q484" i="11" s="1"/>
  <c r="N484" i="11"/>
  <c r="O484" i="11" s="1"/>
  <c r="V483" i="11"/>
  <c r="T483" i="11"/>
  <c r="U483" i="11" s="1"/>
  <c r="R483" i="11"/>
  <c r="S483" i="11" s="1"/>
  <c r="P483" i="11"/>
  <c r="Q483" i="11" s="1"/>
  <c r="N483" i="11"/>
  <c r="O483" i="11" s="1"/>
  <c r="V482" i="11"/>
  <c r="T482" i="11"/>
  <c r="U482" i="11" s="1"/>
  <c r="R482" i="11"/>
  <c r="S482" i="11" s="1"/>
  <c r="P482" i="11"/>
  <c r="Q482" i="11" s="1"/>
  <c r="N482" i="11"/>
  <c r="O482" i="11" s="1"/>
  <c r="V481" i="11"/>
  <c r="T481" i="11"/>
  <c r="U481" i="11" s="1"/>
  <c r="R481" i="11"/>
  <c r="S481" i="11" s="1"/>
  <c r="P481" i="11"/>
  <c r="Q481" i="11" s="1"/>
  <c r="N481" i="11"/>
  <c r="O481" i="11" s="1"/>
  <c r="V480" i="11"/>
  <c r="T480" i="11"/>
  <c r="U480" i="11" s="1"/>
  <c r="R480" i="11"/>
  <c r="S480" i="11" s="1"/>
  <c r="P480" i="11"/>
  <c r="Q480" i="11" s="1"/>
  <c r="N480" i="11"/>
  <c r="O480" i="11" s="1"/>
  <c r="V479" i="11"/>
  <c r="T479" i="11"/>
  <c r="U479" i="11" s="1"/>
  <c r="R479" i="11"/>
  <c r="S479" i="11" s="1"/>
  <c r="P479" i="11"/>
  <c r="Q479" i="11" s="1"/>
  <c r="N479" i="11"/>
  <c r="O479" i="11" s="1"/>
  <c r="V478" i="11"/>
  <c r="T478" i="11"/>
  <c r="U478" i="11" s="1"/>
  <c r="R478" i="11"/>
  <c r="S478" i="11" s="1"/>
  <c r="P478" i="11"/>
  <c r="Q478" i="11" s="1"/>
  <c r="N478" i="11"/>
  <c r="O478" i="11" s="1"/>
  <c r="V477" i="11"/>
  <c r="T477" i="11"/>
  <c r="U477" i="11" s="1"/>
  <c r="R477" i="11"/>
  <c r="S477" i="11" s="1"/>
  <c r="P477" i="11"/>
  <c r="Q477" i="11" s="1"/>
  <c r="N477" i="11"/>
  <c r="O477" i="11" s="1"/>
  <c r="V476" i="11"/>
  <c r="T476" i="11"/>
  <c r="U476" i="11" s="1"/>
  <c r="R476" i="11"/>
  <c r="S476" i="11" s="1"/>
  <c r="P476" i="11"/>
  <c r="Q476" i="11" s="1"/>
  <c r="N476" i="11"/>
  <c r="O476" i="11" s="1"/>
  <c r="V475" i="11"/>
  <c r="T475" i="11"/>
  <c r="U475" i="11" s="1"/>
  <c r="R475" i="11"/>
  <c r="S475" i="11" s="1"/>
  <c r="P475" i="11"/>
  <c r="Q475" i="11" s="1"/>
  <c r="N475" i="11"/>
  <c r="O475" i="11" s="1"/>
  <c r="V474" i="11"/>
  <c r="T474" i="11"/>
  <c r="U474" i="11" s="1"/>
  <c r="R474" i="11"/>
  <c r="S474" i="11" s="1"/>
  <c r="P474" i="11"/>
  <c r="Q474" i="11" s="1"/>
  <c r="N474" i="11"/>
  <c r="O474" i="11" s="1"/>
  <c r="V473" i="11"/>
  <c r="T473" i="11"/>
  <c r="U473" i="11" s="1"/>
  <c r="R473" i="11"/>
  <c r="S473" i="11" s="1"/>
  <c r="P473" i="11"/>
  <c r="Q473" i="11" s="1"/>
  <c r="N473" i="11"/>
  <c r="O473" i="11" s="1"/>
  <c r="V472" i="11"/>
  <c r="T472" i="11"/>
  <c r="U472" i="11" s="1"/>
  <c r="R472" i="11"/>
  <c r="S472" i="11" s="1"/>
  <c r="P472" i="11"/>
  <c r="Q472" i="11" s="1"/>
  <c r="N472" i="11"/>
  <c r="O472" i="11" s="1"/>
  <c r="V471" i="11"/>
  <c r="T471" i="11"/>
  <c r="U471" i="11" s="1"/>
  <c r="R471" i="11"/>
  <c r="S471" i="11" s="1"/>
  <c r="P471" i="11"/>
  <c r="Q471" i="11" s="1"/>
  <c r="N471" i="11"/>
  <c r="O471" i="11" s="1"/>
  <c r="V470" i="11"/>
  <c r="T470" i="11"/>
  <c r="U470" i="11" s="1"/>
  <c r="R470" i="11"/>
  <c r="S470" i="11" s="1"/>
  <c r="P470" i="11"/>
  <c r="Q470" i="11" s="1"/>
  <c r="N470" i="11"/>
  <c r="O470" i="11" s="1"/>
  <c r="V469" i="11"/>
  <c r="T469" i="11"/>
  <c r="U469" i="11" s="1"/>
  <c r="R469" i="11"/>
  <c r="S469" i="11" s="1"/>
  <c r="P469" i="11"/>
  <c r="Q469" i="11" s="1"/>
  <c r="N469" i="11"/>
  <c r="O469" i="11" s="1"/>
  <c r="V468" i="11"/>
  <c r="T468" i="11"/>
  <c r="U468" i="11" s="1"/>
  <c r="R468" i="11"/>
  <c r="S468" i="11" s="1"/>
  <c r="P468" i="11"/>
  <c r="Q468" i="11" s="1"/>
  <c r="N468" i="11"/>
  <c r="O468" i="11" s="1"/>
  <c r="V467" i="11"/>
  <c r="T467" i="11"/>
  <c r="U467" i="11" s="1"/>
  <c r="R467" i="11"/>
  <c r="S467" i="11" s="1"/>
  <c r="P467" i="11"/>
  <c r="Q467" i="11" s="1"/>
  <c r="N467" i="11"/>
  <c r="O467" i="11" s="1"/>
  <c r="V466" i="11"/>
  <c r="T466" i="11"/>
  <c r="U466" i="11" s="1"/>
  <c r="R466" i="11"/>
  <c r="S466" i="11" s="1"/>
  <c r="P466" i="11"/>
  <c r="Q466" i="11" s="1"/>
  <c r="N466" i="11"/>
  <c r="O466" i="11" s="1"/>
  <c r="V465" i="11"/>
  <c r="T465" i="11"/>
  <c r="U465" i="11" s="1"/>
  <c r="R465" i="11"/>
  <c r="S465" i="11" s="1"/>
  <c r="P465" i="11"/>
  <c r="Q465" i="11" s="1"/>
  <c r="N465" i="11"/>
  <c r="O465" i="11" s="1"/>
  <c r="V464" i="11"/>
  <c r="T464" i="11"/>
  <c r="U464" i="11" s="1"/>
  <c r="R464" i="11"/>
  <c r="S464" i="11" s="1"/>
  <c r="P464" i="11"/>
  <c r="Q464" i="11" s="1"/>
  <c r="N464" i="11"/>
  <c r="O464" i="11" s="1"/>
  <c r="V463" i="11"/>
  <c r="T463" i="11"/>
  <c r="U463" i="11" s="1"/>
  <c r="R463" i="11"/>
  <c r="S463" i="11" s="1"/>
  <c r="P463" i="11"/>
  <c r="Q463" i="11" s="1"/>
  <c r="N463" i="11"/>
  <c r="O463" i="11" s="1"/>
  <c r="V462" i="11"/>
  <c r="T462" i="11"/>
  <c r="U462" i="11" s="1"/>
  <c r="R462" i="11"/>
  <c r="S462" i="11" s="1"/>
  <c r="P462" i="11"/>
  <c r="Q462" i="11" s="1"/>
  <c r="N462" i="11"/>
  <c r="O462" i="11" s="1"/>
  <c r="V461" i="11"/>
  <c r="T461" i="11"/>
  <c r="U461" i="11" s="1"/>
  <c r="R461" i="11"/>
  <c r="S461" i="11" s="1"/>
  <c r="P461" i="11"/>
  <c r="Q461" i="11" s="1"/>
  <c r="N461" i="11"/>
  <c r="O461" i="11" s="1"/>
  <c r="V460" i="11"/>
  <c r="T460" i="11"/>
  <c r="U460" i="11" s="1"/>
  <c r="R460" i="11"/>
  <c r="S460" i="11" s="1"/>
  <c r="P460" i="11"/>
  <c r="Q460" i="11" s="1"/>
  <c r="N460" i="11"/>
  <c r="O460" i="11" s="1"/>
  <c r="V459" i="11"/>
  <c r="T459" i="11"/>
  <c r="U459" i="11" s="1"/>
  <c r="R459" i="11"/>
  <c r="S459" i="11" s="1"/>
  <c r="P459" i="11"/>
  <c r="Q459" i="11" s="1"/>
  <c r="N459" i="11"/>
  <c r="O459" i="11" s="1"/>
  <c r="V458" i="11"/>
  <c r="T458" i="11"/>
  <c r="U458" i="11" s="1"/>
  <c r="R458" i="11"/>
  <c r="S458" i="11" s="1"/>
  <c r="P458" i="11"/>
  <c r="Q458" i="11" s="1"/>
  <c r="N458" i="11"/>
  <c r="O458" i="11" s="1"/>
  <c r="V457" i="11"/>
  <c r="T457" i="11"/>
  <c r="U457" i="11" s="1"/>
  <c r="R457" i="11"/>
  <c r="S457" i="11" s="1"/>
  <c r="P457" i="11"/>
  <c r="Q457" i="11" s="1"/>
  <c r="N457" i="11"/>
  <c r="O457" i="11" s="1"/>
  <c r="V456" i="11"/>
  <c r="T456" i="11"/>
  <c r="U456" i="11" s="1"/>
  <c r="R456" i="11"/>
  <c r="S456" i="11" s="1"/>
  <c r="P456" i="11"/>
  <c r="Q456" i="11" s="1"/>
  <c r="N456" i="11"/>
  <c r="O456" i="11" s="1"/>
  <c r="V455" i="11"/>
  <c r="T455" i="11"/>
  <c r="U455" i="11" s="1"/>
  <c r="R455" i="11"/>
  <c r="S455" i="11" s="1"/>
  <c r="P455" i="11"/>
  <c r="Q455" i="11" s="1"/>
  <c r="N455" i="11"/>
  <c r="O455" i="11" s="1"/>
  <c r="V454" i="11"/>
  <c r="T454" i="11"/>
  <c r="U454" i="11" s="1"/>
  <c r="R454" i="11"/>
  <c r="S454" i="11" s="1"/>
  <c r="P454" i="11"/>
  <c r="Q454" i="11" s="1"/>
  <c r="N454" i="11"/>
  <c r="O454" i="11" s="1"/>
  <c r="V453" i="11"/>
  <c r="T453" i="11"/>
  <c r="U453" i="11" s="1"/>
  <c r="R453" i="11"/>
  <c r="S453" i="11" s="1"/>
  <c r="P453" i="11"/>
  <c r="Q453" i="11" s="1"/>
  <c r="N453" i="11"/>
  <c r="O453" i="11" s="1"/>
  <c r="V452" i="11"/>
  <c r="T452" i="11"/>
  <c r="U452" i="11" s="1"/>
  <c r="R452" i="11"/>
  <c r="S452" i="11" s="1"/>
  <c r="P452" i="11"/>
  <c r="Q452" i="11" s="1"/>
  <c r="N452" i="11"/>
  <c r="O452" i="11" s="1"/>
  <c r="V451" i="11"/>
  <c r="T451" i="11"/>
  <c r="U451" i="11" s="1"/>
  <c r="R451" i="11"/>
  <c r="S451" i="11" s="1"/>
  <c r="P451" i="11"/>
  <c r="Q451" i="11" s="1"/>
  <c r="N451" i="11"/>
  <c r="O451" i="11" s="1"/>
  <c r="V450" i="11"/>
  <c r="T450" i="11"/>
  <c r="U450" i="11" s="1"/>
  <c r="R450" i="11"/>
  <c r="S450" i="11" s="1"/>
  <c r="P450" i="11"/>
  <c r="Q450" i="11" s="1"/>
  <c r="N450" i="11"/>
  <c r="O450" i="11" s="1"/>
  <c r="V449" i="11"/>
  <c r="T449" i="11"/>
  <c r="U449" i="11" s="1"/>
  <c r="R449" i="11"/>
  <c r="S449" i="11" s="1"/>
  <c r="P449" i="11"/>
  <c r="Q449" i="11" s="1"/>
  <c r="N449" i="11"/>
  <c r="O449" i="11" s="1"/>
  <c r="V448" i="11"/>
  <c r="T448" i="11"/>
  <c r="U448" i="11" s="1"/>
  <c r="R448" i="11"/>
  <c r="S448" i="11" s="1"/>
  <c r="P448" i="11"/>
  <c r="Q448" i="11" s="1"/>
  <c r="N448" i="11"/>
  <c r="O448" i="11" s="1"/>
  <c r="V447" i="11"/>
  <c r="T447" i="11"/>
  <c r="U447" i="11" s="1"/>
  <c r="R447" i="11"/>
  <c r="S447" i="11" s="1"/>
  <c r="P447" i="11"/>
  <c r="Q447" i="11" s="1"/>
  <c r="N447" i="11"/>
  <c r="O447" i="11" s="1"/>
  <c r="V446" i="11"/>
  <c r="T446" i="11"/>
  <c r="U446" i="11" s="1"/>
  <c r="R446" i="11"/>
  <c r="S446" i="11" s="1"/>
  <c r="P446" i="11"/>
  <c r="Q446" i="11" s="1"/>
  <c r="N446" i="11"/>
  <c r="O446" i="11" s="1"/>
  <c r="V445" i="11"/>
  <c r="T445" i="11"/>
  <c r="U445" i="11" s="1"/>
  <c r="R445" i="11"/>
  <c r="S445" i="11" s="1"/>
  <c r="P445" i="11"/>
  <c r="Q445" i="11" s="1"/>
  <c r="N445" i="11"/>
  <c r="O445" i="11" s="1"/>
  <c r="V444" i="11"/>
  <c r="T444" i="11"/>
  <c r="U444" i="11" s="1"/>
  <c r="R444" i="11"/>
  <c r="S444" i="11" s="1"/>
  <c r="P444" i="11"/>
  <c r="Q444" i="11" s="1"/>
  <c r="N444" i="11"/>
  <c r="O444" i="11" s="1"/>
  <c r="V443" i="11"/>
  <c r="T443" i="11"/>
  <c r="U443" i="11" s="1"/>
  <c r="R443" i="11"/>
  <c r="S443" i="11" s="1"/>
  <c r="P443" i="11"/>
  <c r="Q443" i="11" s="1"/>
  <c r="N443" i="11"/>
  <c r="O443" i="11" s="1"/>
  <c r="V442" i="11"/>
  <c r="T442" i="11"/>
  <c r="U442" i="11" s="1"/>
  <c r="R442" i="11"/>
  <c r="S442" i="11" s="1"/>
  <c r="P442" i="11"/>
  <c r="Q442" i="11" s="1"/>
  <c r="N442" i="11"/>
  <c r="O442" i="11" s="1"/>
  <c r="V441" i="11"/>
  <c r="T441" i="11"/>
  <c r="U441" i="11" s="1"/>
  <c r="R441" i="11"/>
  <c r="S441" i="11" s="1"/>
  <c r="P441" i="11"/>
  <c r="Q441" i="11" s="1"/>
  <c r="N441" i="11"/>
  <c r="O441" i="11" s="1"/>
  <c r="V440" i="11"/>
  <c r="T440" i="11"/>
  <c r="U440" i="11" s="1"/>
  <c r="R440" i="11"/>
  <c r="S440" i="11" s="1"/>
  <c r="P440" i="11"/>
  <c r="Q440" i="11" s="1"/>
  <c r="N440" i="11"/>
  <c r="O440" i="11" s="1"/>
  <c r="V439" i="11"/>
  <c r="T439" i="11"/>
  <c r="U439" i="11" s="1"/>
  <c r="R439" i="11"/>
  <c r="S439" i="11" s="1"/>
  <c r="P439" i="11"/>
  <c r="Q439" i="11" s="1"/>
  <c r="N439" i="11"/>
  <c r="O439" i="11" s="1"/>
  <c r="V438" i="11"/>
  <c r="T438" i="11"/>
  <c r="U438" i="11" s="1"/>
  <c r="R438" i="11"/>
  <c r="S438" i="11" s="1"/>
  <c r="P438" i="11"/>
  <c r="Q438" i="11" s="1"/>
  <c r="N438" i="11"/>
  <c r="O438" i="11" s="1"/>
  <c r="V437" i="11"/>
  <c r="T437" i="11"/>
  <c r="U437" i="11" s="1"/>
  <c r="R437" i="11"/>
  <c r="S437" i="11" s="1"/>
  <c r="P437" i="11"/>
  <c r="Q437" i="11" s="1"/>
  <c r="N437" i="11"/>
  <c r="O437" i="11" s="1"/>
  <c r="V436" i="11"/>
  <c r="T436" i="11"/>
  <c r="U436" i="11" s="1"/>
  <c r="R436" i="11"/>
  <c r="S436" i="11" s="1"/>
  <c r="P436" i="11"/>
  <c r="Q436" i="11" s="1"/>
  <c r="N436" i="11"/>
  <c r="O436" i="11" s="1"/>
  <c r="V435" i="11"/>
  <c r="T435" i="11"/>
  <c r="U435" i="11" s="1"/>
  <c r="R435" i="11"/>
  <c r="S435" i="11" s="1"/>
  <c r="P435" i="11"/>
  <c r="Q435" i="11" s="1"/>
  <c r="N435" i="11"/>
  <c r="O435" i="11" s="1"/>
  <c r="V434" i="11"/>
  <c r="T434" i="11"/>
  <c r="U434" i="11" s="1"/>
  <c r="R434" i="11"/>
  <c r="S434" i="11" s="1"/>
  <c r="P434" i="11"/>
  <c r="Q434" i="11" s="1"/>
  <c r="N434" i="11"/>
  <c r="O434" i="11" s="1"/>
  <c r="V433" i="11"/>
  <c r="T433" i="11"/>
  <c r="U433" i="11" s="1"/>
  <c r="R433" i="11"/>
  <c r="S433" i="11" s="1"/>
  <c r="P433" i="11"/>
  <c r="Q433" i="11" s="1"/>
  <c r="N433" i="11"/>
  <c r="O433" i="11" s="1"/>
  <c r="V432" i="11"/>
  <c r="T432" i="11"/>
  <c r="U432" i="11" s="1"/>
  <c r="R432" i="11"/>
  <c r="S432" i="11" s="1"/>
  <c r="P432" i="11"/>
  <c r="Q432" i="11" s="1"/>
  <c r="N432" i="11"/>
  <c r="O432" i="11" s="1"/>
  <c r="V431" i="11"/>
  <c r="T431" i="11"/>
  <c r="U431" i="11" s="1"/>
  <c r="R431" i="11"/>
  <c r="S431" i="11" s="1"/>
  <c r="P431" i="11"/>
  <c r="Q431" i="11" s="1"/>
  <c r="N431" i="11"/>
  <c r="O431" i="11" s="1"/>
  <c r="V430" i="11"/>
  <c r="T430" i="11"/>
  <c r="U430" i="11" s="1"/>
  <c r="R430" i="11"/>
  <c r="S430" i="11" s="1"/>
  <c r="P430" i="11"/>
  <c r="Q430" i="11" s="1"/>
  <c r="N430" i="11"/>
  <c r="O430" i="11" s="1"/>
  <c r="V429" i="11"/>
  <c r="T429" i="11"/>
  <c r="U429" i="11" s="1"/>
  <c r="R429" i="11"/>
  <c r="S429" i="11" s="1"/>
  <c r="P429" i="11"/>
  <c r="Q429" i="11" s="1"/>
  <c r="N429" i="11"/>
  <c r="O429" i="11" s="1"/>
  <c r="V428" i="11"/>
  <c r="T428" i="11"/>
  <c r="U428" i="11" s="1"/>
  <c r="R428" i="11"/>
  <c r="S428" i="11" s="1"/>
  <c r="P428" i="11"/>
  <c r="Q428" i="11" s="1"/>
  <c r="N428" i="11"/>
  <c r="O428" i="11" s="1"/>
  <c r="V427" i="11"/>
  <c r="T427" i="11"/>
  <c r="U427" i="11" s="1"/>
  <c r="R427" i="11"/>
  <c r="S427" i="11" s="1"/>
  <c r="P427" i="11"/>
  <c r="Q427" i="11" s="1"/>
  <c r="N427" i="11"/>
  <c r="O427" i="11" s="1"/>
  <c r="V426" i="11"/>
  <c r="T426" i="11"/>
  <c r="U426" i="11" s="1"/>
  <c r="R426" i="11"/>
  <c r="S426" i="11" s="1"/>
  <c r="P426" i="11"/>
  <c r="Q426" i="11" s="1"/>
  <c r="N426" i="11"/>
  <c r="O426" i="11" s="1"/>
  <c r="V425" i="11"/>
  <c r="T425" i="11"/>
  <c r="U425" i="11" s="1"/>
  <c r="R425" i="11"/>
  <c r="S425" i="11" s="1"/>
  <c r="P425" i="11"/>
  <c r="Q425" i="11" s="1"/>
  <c r="N425" i="11"/>
  <c r="O425" i="11" s="1"/>
  <c r="V424" i="11"/>
  <c r="T424" i="11"/>
  <c r="U424" i="11" s="1"/>
  <c r="R424" i="11"/>
  <c r="S424" i="11" s="1"/>
  <c r="P424" i="11"/>
  <c r="Q424" i="11" s="1"/>
  <c r="N424" i="11"/>
  <c r="O424" i="11" s="1"/>
  <c r="V423" i="11"/>
  <c r="T423" i="11"/>
  <c r="U423" i="11" s="1"/>
  <c r="R423" i="11"/>
  <c r="S423" i="11" s="1"/>
  <c r="P423" i="11"/>
  <c r="Q423" i="11" s="1"/>
  <c r="N423" i="11"/>
  <c r="O423" i="11" s="1"/>
  <c r="V422" i="11"/>
  <c r="T422" i="11"/>
  <c r="U422" i="11" s="1"/>
  <c r="R422" i="11"/>
  <c r="S422" i="11" s="1"/>
  <c r="P422" i="11"/>
  <c r="Q422" i="11" s="1"/>
  <c r="N422" i="11"/>
  <c r="O422" i="11" s="1"/>
  <c r="V421" i="11"/>
  <c r="T421" i="11"/>
  <c r="U421" i="11" s="1"/>
  <c r="R421" i="11"/>
  <c r="S421" i="11" s="1"/>
  <c r="P421" i="11"/>
  <c r="Q421" i="11" s="1"/>
  <c r="N421" i="11"/>
  <c r="O421" i="11" s="1"/>
  <c r="V420" i="11"/>
  <c r="T420" i="11"/>
  <c r="U420" i="11" s="1"/>
  <c r="R420" i="11"/>
  <c r="S420" i="11" s="1"/>
  <c r="P420" i="11"/>
  <c r="Q420" i="11" s="1"/>
  <c r="N420" i="11"/>
  <c r="O420" i="11" s="1"/>
  <c r="V419" i="11"/>
  <c r="T419" i="11"/>
  <c r="U419" i="11" s="1"/>
  <c r="R419" i="11"/>
  <c r="S419" i="11" s="1"/>
  <c r="P419" i="11"/>
  <c r="Q419" i="11" s="1"/>
  <c r="N419" i="11"/>
  <c r="O419" i="11" s="1"/>
  <c r="V418" i="11"/>
  <c r="T418" i="11"/>
  <c r="U418" i="11" s="1"/>
  <c r="R418" i="11"/>
  <c r="S418" i="11" s="1"/>
  <c r="P418" i="11"/>
  <c r="Q418" i="11" s="1"/>
  <c r="N418" i="11"/>
  <c r="O418" i="11" s="1"/>
  <c r="V417" i="11"/>
  <c r="T417" i="11"/>
  <c r="U417" i="11" s="1"/>
  <c r="R417" i="11"/>
  <c r="S417" i="11" s="1"/>
  <c r="P417" i="11"/>
  <c r="Q417" i="11" s="1"/>
  <c r="N417" i="11"/>
  <c r="O417" i="11" s="1"/>
  <c r="V416" i="11"/>
  <c r="T416" i="11"/>
  <c r="U416" i="11" s="1"/>
  <c r="R416" i="11"/>
  <c r="S416" i="11" s="1"/>
  <c r="P416" i="11"/>
  <c r="Q416" i="11" s="1"/>
  <c r="N416" i="11"/>
  <c r="O416" i="11" s="1"/>
  <c r="V415" i="11"/>
  <c r="T415" i="11"/>
  <c r="U415" i="11" s="1"/>
  <c r="R415" i="11"/>
  <c r="S415" i="11" s="1"/>
  <c r="P415" i="11"/>
  <c r="Q415" i="11" s="1"/>
  <c r="N415" i="11"/>
  <c r="O415" i="11" s="1"/>
  <c r="V414" i="11"/>
  <c r="T414" i="11"/>
  <c r="U414" i="11" s="1"/>
  <c r="R414" i="11"/>
  <c r="S414" i="11" s="1"/>
  <c r="P414" i="11"/>
  <c r="Q414" i="11" s="1"/>
  <c r="N414" i="11"/>
  <c r="O414" i="11" s="1"/>
  <c r="V413" i="11"/>
  <c r="T413" i="11"/>
  <c r="U413" i="11" s="1"/>
  <c r="R413" i="11"/>
  <c r="S413" i="11" s="1"/>
  <c r="P413" i="11"/>
  <c r="Q413" i="11" s="1"/>
  <c r="N413" i="11"/>
  <c r="O413" i="11" s="1"/>
  <c r="V412" i="11"/>
  <c r="T412" i="11"/>
  <c r="U412" i="11" s="1"/>
  <c r="R412" i="11"/>
  <c r="S412" i="11" s="1"/>
  <c r="P412" i="11"/>
  <c r="Q412" i="11" s="1"/>
  <c r="N412" i="11"/>
  <c r="O412" i="11" s="1"/>
  <c r="V411" i="11"/>
  <c r="T411" i="11"/>
  <c r="U411" i="11" s="1"/>
  <c r="R411" i="11"/>
  <c r="S411" i="11" s="1"/>
  <c r="P411" i="11"/>
  <c r="Q411" i="11" s="1"/>
  <c r="N411" i="11"/>
  <c r="O411" i="11" s="1"/>
  <c r="V410" i="11"/>
  <c r="T410" i="11"/>
  <c r="U410" i="11" s="1"/>
  <c r="R410" i="11"/>
  <c r="S410" i="11" s="1"/>
  <c r="P410" i="11"/>
  <c r="Q410" i="11" s="1"/>
  <c r="N410" i="11"/>
  <c r="O410" i="11" s="1"/>
  <c r="V409" i="11"/>
  <c r="T409" i="11"/>
  <c r="U409" i="11" s="1"/>
  <c r="R409" i="11"/>
  <c r="S409" i="11" s="1"/>
  <c r="P409" i="11"/>
  <c r="Q409" i="11" s="1"/>
  <c r="N409" i="11"/>
  <c r="O409" i="11" s="1"/>
  <c r="V408" i="11"/>
  <c r="T408" i="11"/>
  <c r="U408" i="11" s="1"/>
  <c r="R408" i="11"/>
  <c r="S408" i="11" s="1"/>
  <c r="P408" i="11"/>
  <c r="Q408" i="11" s="1"/>
  <c r="N408" i="11"/>
  <c r="O408" i="11" s="1"/>
  <c r="V407" i="11"/>
  <c r="T407" i="11"/>
  <c r="U407" i="11" s="1"/>
  <c r="R407" i="11"/>
  <c r="S407" i="11" s="1"/>
  <c r="P407" i="11"/>
  <c r="Q407" i="11" s="1"/>
  <c r="N407" i="11"/>
  <c r="O407" i="11" s="1"/>
  <c r="V406" i="11"/>
  <c r="T406" i="11"/>
  <c r="U406" i="11" s="1"/>
  <c r="R406" i="11"/>
  <c r="S406" i="11" s="1"/>
  <c r="P406" i="11"/>
  <c r="Q406" i="11" s="1"/>
  <c r="N406" i="11"/>
  <c r="O406" i="11" s="1"/>
  <c r="V405" i="11"/>
  <c r="T405" i="11"/>
  <c r="U405" i="11" s="1"/>
  <c r="R405" i="11"/>
  <c r="S405" i="11" s="1"/>
  <c r="P405" i="11"/>
  <c r="Q405" i="11" s="1"/>
  <c r="N405" i="11"/>
  <c r="O405" i="11" s="1"/>
  <c r="V404" i="11"/>
  <c r="T404" i="11"/>
  <c r="U404" i="11" s="1"/>
  <c r="R404" i="11"/>
  <c r="S404" i="11" s="1"/>
  <c r="P404" i="11"/>
  <c r="Q404" i="11" s="1"/>
  <c r="N404" i="11"/>
  <c r="O404" i="11" s="1"/>
  <c r="V403" i="11"/>
  <c r="T403" i="11"/>
  <c r="U403" i="11" s="1"/>
  <c r="R403" i="11"/>
  <c r="S403" i="11" s="1"/>
  <c r="P403" i="11"/>
  <c r="Q403" i="11" s="1"/>
  <c r="N403" i="11"/>
  <c r="O403" i="11" s="1"/>
  <c r="V402" i="11"/>
  <c r="T402" i="11"/>
  <c r="U402" i="11" s="1"/>
  <c r="R402" i="11"/>
  <c r="S402" i="11" s="1"/>
  <c r="P402" i="11"/>
  <c r="Q402" i="11" s="1"/>
  <c r="N402" i="11"/>
  <c r="O402" i="11" s="1"/>
  <c r="V401" i="11"/>
  <c r="T401" i="11"/>
  <c r="U401" i="11" s="1"/>
  <c r="R401" i="11"/>
  <c r="S401" i="11" s="1"/>
  <c r="P401" i="11"/>
  <c r="Q401" i="11" s="1"/>
  <c r="N401" i="11"/>
  <c r="O401" i="11" s="1"/>
  <c r="V400" i="11"/>
  <c r="T400" i="11"/>
  <c r="U400" i="11" s="1"/>
  <c r="R400" i="11"/>
  <c r="S400" i="11" s="1"/>
  <c r="P400" i="11"/>
  <c r="Q400" i="11" s="1"/>
  <c r="N400" i="11"/>
  <c r="O400" i="11" s="1"/>
  <c r="V399" i="11"/>
  <c r="T399" i="11"/>
  <c r="U399" i="11" s="1"/>
  <c r="R399" i="11"/>
  <c r="S399" i="11" s="1"/>
  <c r="P399" i="11"/>
  <c r="Q399" i="11" s="1"/>
  <c r="N399" i="11"/>
  <c r="O399" i="11" s="1"/>
  <c r="V398" i="11"/>
  <c r="T398" i="11"/>
  <c r="U398" i="11" s="1"/>
  <c r="R398" i="11"/>
  <c r="S398" i="11" s="1"/>
  <c r="P398" i="11"/>
  <c r="Q398" i="11" s="1"/>
  <c r="N398" i="11"/>
  <c r="O398" i="11" s="1"/>
  <c r="V397" i="11"/>
  <c r="T397" i="11"/>
  <c r="U397" i="11" s="1"/>
  <c r="R397" i="11"/>
  <c r="S397" i="11" s="1"/>
  <c r="P397" i="11"/>
  <c r="Q397" i="11" s="1"/>
  <c r="N397" i="11"/>
  <c r="O397" i="11" s="1"/>
  <c r="V396" i="11"/>
  <c r="T396" i="11"/>
  <c r="U396" i="11" s="1"/>
  <c r="R396" i="11"/>
  <c r="S396" i="11" s="1"/>
  <c r="P396" i="11"/>
  <c r="Q396" i="11" s="1"/>
  <c r="N396" i="11"/>
  <c r="O396" i="11" s="1"/>
  <c r="V395" i="11"/>
  <c r="T395" i="11"/>
  <c r="U395" i="11" s="1"/>
  <c r="R395" i="11"/>
  <c r="S395" i="11" s="1"/>
  <c r="P395" i="11"/>
  <c r="Q395" i="11" s="1"/>
  <c r="N395" i="11"/>
  <c r="O395" i="11" s="1"/>
  <c r="V394" i="11"/>
  <c r="T394" i="11"/>
  <c r="U394" i="11" s="1"/>
  <c r="R394" i="11"/>
  <c r="S394" i="11" s="1"/>
  <c r="P394" i="11"/>
  <c r="Q394" i="11" s="1"/>
  <c r="N394" i="11"/>
  <c r="O394" i="11" s="1"/>
  <c r="V393" i="11"/>
  <c r="T393" i="11"/>
  <c r="U393" i="11" s="1"/>
  <c r="R393" i="11"/>
  <c r="S393" i="11" s="1"/>
  <c r="P393" i="11"/>
  <c r="Q393" i="11" s="1"/>
  <c r="N393" i="11"/>
  <c r="O393" i="11" s="1"/>
  <c r="V392" i="11"/>
  <c r="T392" i="11"/>
  <c r="U392" i="11" s="1"/>
  <c r="R392" i="11"/>
  <c r="S392" i="11" s="1"/>
  <c r="P392" i="11"/>
  <c r="Q392" i="11" s="1"/>
  <c r="N392" i="11"/>
  <c r="O392" i="11" s="1"/>
  <c r="V391" i="11"/>
  <c r="T391" i="11"/>
  <c r="U391" i="11" s="1"/>
  <c r="R391" i="11"/>
  <c r="S391" i="11" s="1"/>
  <c r="P391" i="11"/>
  <c r="Q391" i="11" s="1"/>
  <c r="N391" i="11"/>
  <c r="O391" i="11" s="1"/>
  <c r="V390" i="11"/>
  <c r="T390" i="11"/>
  <c r="U390" i="11" s="1"/>
  <c r="R390" i="11"/>
  <c r="S390" i="11" s="1"/>
  <c r="P390" i="11"/>
  <c r="Q390" i="11" s="1"/>
  <c r="N390" i="11"/>
  <c r="O390" i="11" s="1"/>
  <c r="V389" i="11"/>
  <c r="T389" i="11"/>
  <c r="U389" i="11" s="1"/>
  <c r="R389" i="11"/>
  <c r="S389" i="11" s="1"/>
  <c r="P389" i="11"/>
  <c r="Q389" i="11" s="1"/>
  <c r="N389" i="11"/>
  <c r="O389" i="11" s="1"/>
  <c r="V388" i="11"/>
  <c r="T388" i="11"/>
  <c r="U388" i="11" s="1"/>
  <c r="R388" i="11"/>
  <c r="S388" i="11" s="1"/>
  <c r="P388" i="11"/>
  <c r="Q388" i="11" s="1"/>
  <c r="N388" i="11"/>
  <c r="O388" i="11" s="1"/>
  <c r="V387" i="11"/>
  <c r="T387" i="11"/>
  <c r="U387" i="11" s="1"/>
  <c r="R387" i="11"/>
  <c r="S387" i="11" s="1"/>
  <c r="P387" i="11"/>
  <c r="Q387" i="11" s="1"/>
  <c r="N387" i="11"/>
  <c r="O387" i="11" s="1"/>
  <c r="V386" i="11"/>
  <c r="T386" i="11"/>
  <c r="U386" i="11" s="1"/>
  <c r="R386" i="11"/>
  <c r="S386" i="11" s="1"/>
  <c r="P386" i="11"/>
  <c r="Q386" i="11" s="1"/>
  <c r="N386" i="11"/>
  <c r="O386" i="11" s="1"/>
  <c r="V385" i="11"/>
  <c r="T385" i="11"/>
  <c r="U385" i="11" s="1"/>
  <c r="R385" i="11"/>
  <c r="S385" i="11" s="1"/>
  <c r="P385" i="11"/>
  <c r="Q385" i="11" s="1"/>
  <c r="N385" i="11"/>
  <c r="O385" i="11" s="1"/>
  <c r="V384" i="11"/>
  <c r="T384" i="11"/>
  <c r="U384" i="11" s="1"/>
  <c r="R384" i="11"/>
  <c r="S384" i="11" s="1"/>
  <c r="P384" i="11"/>
  <c r="Q384" i="11" s="1"/>
  <c r="N384" i="11"/>
  <c r="O384" i="11" s="1"/>
  <c r="V383" i="11"/>
  <c r="T383" i="11"/>
  <c r="U383" i="11" s="1"/>
  <c r="R383" i="11"/>
  <c r="S383" i="11" s="1"/>
  <c r="P383" i="11"/>
  <c r="Q383" i="11" s="1"/>
  <c r="N383" i="11"/>
  <c r="O383" i="11" s="1"/>
  <c r="V382" i="11"/>
  <c r="T382" i="11"/>
  <c r="U382" i="11" s="1"/>
  <c r="R382" i="11"/>
  <c r="S382" i="11" s="1"/>
  <c r="P382" i="11"/>
  <c r="Q382" i="11" s="1"/>
  <c r="N382" i="11"/>
  <c r="O382" i="11" s="1"/>
  <c r="V381" i="11"/>
  <c r="T381" i="11"/>
  <c r="U381" i="11" s="1"/>
  <c r="R381" i="11"/>
  <c r="S381" i="11" s="1"/>
  <c r="P381" i="11"/>
  <c r="Q381" i="11" s="1"/>
  <c r="N381" i="11"/>
  <c r="O381" i="11" s="1"/>
  <c r="V380" i="11"/>
  <c r="T380" i="11"/>
  <c r="U380" i="11" s="1"/>
  <c r="R380" i="11"/>
  <c r="S380" i="11" s="1"/>
  <c r="P380" i="11"/>
  <c r="Q380" i="11" s="1"/>
  <c r="N380" i="11"/>
  <c r="O380" i="11" s="1"/>
  <c r="V379" i="11"/>
  <c r="T379" i="11"/>
  <c r="U379" i="11" s="1"/>
  <c r="R379" i="11"/>
  <c r="S379" i="11" s="1"/>
  <c r="P379" i="11"/>
  <c r="Q379" i="11" s="1"/>
  <c r="N379" i="11"/>
  <c r="O379" i="11" s="1"/>
  <c r="V378" i="11"/>
  <c r="T378" i="11"/>
  <c r="U378" i="11" s="1"/>
  <c r="R378" i="11"/>
  <c r="S378" i="11" s="1"/>
  <c r="P378" i="11"/>
  <c r="Q378" i="11" s="1"/>
  <c r="N378" i="11"/>
  <c r="O378" i="11" s="1"/>
  <c r="V377" i="11"/>
  <c r="T377" i="11"/>
  <c r="U377" i="11" s="1"/>
  <c r="R377" i="11"/>
  <c r="S377" i="11" s="1"/>
  <c r="P377" i="11"/>
  <c r="Q377" i="11" s="1"/>
  <c r="N377" i="11"/>
  <c r="O377" i="11" s="1"/>
  <c r="V376" i="11"/>
  <c r="T376" i="11"/>
  <c r="U376" i="11" s="1"/>
  <c r="R376" i="11"/>
  <c r="S376" i="11" s="1"/>
  <c r="P376" i="11"/>
  <c r="Q376" i="11" s="1"/>
  <c r="N376" i="11"/>
  <c r="O376" i="11" s="1"/>
  <c r="V375" i="11"/>
  <c r="T375" i="11"/>
  <c r="U375" i="11" s="1"/>
  <c r="R375" i="11"/>
  <c r="S375" i="11" s="1"/>
  <c r="P375" i="11"/>
  <c r="Q375" i="11" s="1"/>
  <c r="N375" i="11"/>
  <c r="O375" i="11" s="1"/>
  <c r="V374" i="11"/>
  <c r="T374" i="11"/>
  <c r="U374" i="11" s="1"/>
  <c r="R374" i="11"/>
  <c r="S374" i="11" s="1"/>
  <c r="P374" i="11"/>
  <c r="Q374" i="11" s="1"/>
  <c r="N374" i="11"/>
  <c r="O374" i="11" s="1"/>
  <c r="V373" i="11"/>
  <c r="T373" i="11"/>
  <c r="U373" i="11" s="1"/>
  <c r="R373" i="11"/>
  <c r="S373" i="11" s="1"/>
  <c r="P373" i="11"/>
  <c r="Q373" i="11" s="1"/>
  <c r="N373" i="11"/>
  <c r="O373" i="11" s="1"/>
  <c r="V372" i="11"/>
  <c r="T372" i="11"/>
  <c r="U372" i="11" s="1"/>
  <c r="R372" i="11"/>
  <c r="S372" i="11" s="1"/>
  <c r="P372" i="11"/>
  <c r="Q372" i="11" s="1"/>
  <c r="N372" i="11"/>
  <c r="O372" i="11" s="1"/>
  <c r="V371" i="11"/>
  <c r="T371" i="11"/>
  <c r="U371" i="11" s="1"/>
  <c r="R371" i="11"/>
  <c r="S371" i="11" s="1"/>
  <c r="P371" i="11"/>
  <c r="Q371" i="11" s="1"/>
  <c r="N371" i="11"/>
  <c r="O371" i="11" s="1"/>
  <c r="V370" i="11"/>
  <c r="T370" i="11"/>
  <c r="U370" i="11" s="1"/>
  <c r="R370" i="11"/>
  <c r="S370" i="11" s="1"/>
  <c r="P370" i="11"/>
  <c r="Q370" i="11" s="1"/>
  <c r="N370" i="11"/>
  <c r="O370" i="11" s="1"/>
  <c r="V369" i="11"/>
  <c r="T369" i="11"/>
  <c r="U369" i="11" s="1"/>
  <c r="R369" i="11"/>
  <c r="S369" i="11" s="1"/>
  <c r="P369" i="11"/>
  <c r="Q369" i="11" s="1"/>
  <c r="N369" i="11"/>
  <c r="O369" i="11" s="1"/>
  <c r="V368" i="11"/>
  <c r="T368" i="11"/>
  <c r="U368" i="11" s="1"/>
  <c r="R368" i="11"/>
  <c r="S368" i="11" s="1"/>
  <c r="P368" i="11"/>
  <c r="Q368" i="11" s="1"/>
  <c r="N368" i="11"/>
  <c r="O368" i="11" s="1"/>
  <c r="V367" i="11"/>
  <c r="T367" i="11"/>
  <c r="U367" i="11" s="1"/>
  <c r="R367" i="11"/>
  <c r="S367" i="11" s="1"/>
  <c r="P367" i="11"/>
  <c r="Q367" i="11" s="1"/>
  <c r="N367" i="11"/>
  <c r="O367" i="11" s="1"/>
  <c r="V366" i="11"/>
  <c r="T366" i="11"/>
  <c r="U366" i="11" s="1"/>
  <c r="R366" i="11"/>
  <c r="S366" i="11" s="1"/>
  <c r="P366" i="11"/>
  <c r="Q366" i="11" s="1"/>
  <c r="N366" i="11"/>
  <c r="O366" i="11" s="1"/>
  <c r="V365" i="11"/>
  <c r="T365" i="11"/>
  <c r="U365" i="11" s="1"/>
  <c r="R365" i="11"/>
  <c r="S365" i="11" s="1"/>
  <c r="P365" i="11"/>
  <c r="Q365" i="11" s="1"/>
  <c r="N365" i="11"/>
  <c r="O365" i="11" s="1"/>
  <c r="V364" i="11"/>
  <c r="T364" i="11"/>
  <c r="U364" i="11" s="1"/>
  <c r="R364" i="11"/>
  <c r="S364" i="11" s="1"/>
  <c r="P364" i="11"/>
  <c r="Q364" i="11" s="1"/>
  <c r="N364" i="11"/>
  <c r="O364" i="11" s="1"/>
  <c r="V363" i="11"/>
  <c r="T363" i="11"/>
  <c r="U363" i="11" s="1"/>
  <c r="R363" i="11"/>
  <c r="S363" i="11" s="1"/>
  <c r="P363" i="11"/>
  <c r="Q363" i="11" s="1"/>
  <c r="N363" i="11"/>
  <c r="O363" i="11" s="1"/>
  <c r="V362" i="11"/>
  <c r="T362" i="11"/>
  <c r="U362" i="11" s="1"/>
  <c r="R362" i="11"/>
  <c r="S362" i="11" s="1"/>
  <c r="P362" i="11"/>
  <c r="Q362" i="11" s="1"/>
  <c r="N362" i="11"/>
  <c r="O362" i="11" s="1"/>
  <c r="V361" i="11"/>
  <c r="T361" i="11"/>
  <c r="U361" i="11" s="1"/>
  <c r="R361" i="11"/>
  <c r="S361" i="11" s="1"/>
  <c r="P361" i="11"/>
  <c r="Q361" i="11" s="1"/>
  <c r="N361" i="11"/>
  <c r="O361" i="11" s="1"/>
  <c r="V360" i="11"/>
  <c r="T360" i="11"/>
  <c r="U360" i="11" s="1"/>
  <c r="R360" i="11"/>
  <c r="S360" i="11" s="1"/>
  <c r="P360" i="11"/>
  <c r="Q360" i="11" s="1"/>
  <c r="N360" i="11"/>
  <c r="O360" i="11" s="1"/>
  <c r="V359" i="11"/>
  <c r="T359" i="11"/>
  <c r="U359" i="11" s="1"/>
  <c r="R359" i="11"/>
  <c r="S359" i="11" s="1"/>
  <c r="P359" i="11"/>
  <c r="Q359" i="11" s="1"/>
  <c r="N359" i="11"/>
  <c r="O359" i="11" s="1"/>
  <c r="V358" i="11"/>
  <c r="T358" i="11"/>
  <c r="U358" i="11" s="1"/>
  <c r="R358" i="11"/>
  <c r="S358" i="11" s="1"/>
  <c r="P358" i="11"/>
  <c r="Q358" i="11" s="1"/>
  <c r="N358" i="11"/>
  <c r="O358" i="11" s="1"/>
  <c r="V357" i="11"/>
  <c r="T357" i="11"/>
  <c r="U357" i="11" s="1"/>
  <c r="R357" i="11"/>
  <c r="S357" i="11" s="1"/>
  <c r="P357" i="11"/>
  <c r="Q357" i="11" s="1"/>
  <c r="N357" i="11"/>
  <c r="O357" i="11" s="1"/>
  <c r="V356" i="11"/>
  <c r="T356" i="11"/>
  <c r="U356" i="11" s="1"/>
  <c r="R356" i="11"/>
  <c r="S356" i="11" s="1"/>
  <c r="P356" i="11"/>
  <c r="Q356" i="11" s="1"/>
  <c r="N356" i="11"/>
  <c r="O356" i="11" s="1"/>
  <c r="V355" i="11"/>
  <c r="T355" i="11"/>
  <c r="U355" i="11" s="1"/>
  <c r="R355" i="11"/>
  <c r="S355" i="11" s="1"/>
  <c r="P355" i="11"/>
  <c r="Q355" i="11" s="1"/>
  <c r="N355" i="11"/>
  <c r="O355" i="11" s="1"/>
  <c r="V354" i="11"/>
  <c r="T354" i="11"/>
  <c r="U354" i="11" s="1"/>
  <c r="R354" i="11"/>
  <c r="S354" i="11" s="1"/>
  <c r="P354" i="11"/>
  <c r="Q354" i="11" s="1"/>
  <c r="N354" i="11"/>
  <c r="O354" i="11" s="1"/>
  <c r="V353" i="11"/>
  <c r="T353" i="11"/>
  <c r="U353" i="11" s="1"/>
  <c r="R353" i="11"/>
  <c r="S353" i="11" s="1"/>
  <c r="P353" i="11"/>
  <c r="Q353" i="11" s="1"/>
  <c r="N353" i="11"/>
  <c r="O353" i="11" s="1"/>
  <c r="V352" i="11"/>
  <c r="T352" i="11"/>
  <c r="U352" i="11" s="1"/>
  <c r="R352" i="11"/>
  <c r="S352" i="11" s="1"/>
  <c r="P352" i="11"/>
  <c r="Q352" i="11" s="1"/>
  <c r="N352" i="11"/>
  <c r="O352" i="11" s="1"/>
  <c r="V351" i="11"/>
  <c r="T351" i="11"/>
  <c r="U351" i="11" s="1"/>
  <c r="R351" i="11"/>
  <c r="S351" i="11" s="1"/>
  <c r="P351" i="11"/>
  <c r="Q351" i="11" s="1"/>
  <c r="N351" i="11"/>
  <c r="O351" i="11" s="1"/>
  <c r="V350" i="11"/>
  <c r="T350" i="11"/>
  <c r="U350" i="11" s="1"/>
  <c r="R350" i="11"/>
  <c r="S350" i="11" s="1"/>
  <c r="P350" i="11"/>
  <c r="Q350" i="11" s="1"/>
  <c r="N350" i="11"/>
  <c r="O350" i="11" s="1"/>
  <c r="V349" i="11"/>
  <c r="T349" i="11"/>
  <c r="U349" i="11" s="1"/>
  <c r="R349" i="11"/>
  <c r="S349" i="11" s="1"/>
  <c r="P349" i="11"/>
  <c r="Q349" i="11" s="1"/>
  <c r="N349" i="11"/>
  <c r="O349" i="11" s="1"/>
  <c r="V348" i="11"/>
  <c r="T348" i="11"/>
  <c r="U348" i="11" s="1"/>
  <c r="R348" i="11"/>
  <c r="S348" i="11" s="1"/>
  <c r="P348" i="11"/>
  <c r="Q348" i="11" s="1"/>
  <c r="N348" i="11"/>
  <c r="O348" i="11" s="1"/>
  <c r="T347" i="11"/>
  <c r="U347" i="11" s="1"/>
  <c r="R347" i="11"/>
  <c r="S347" i="11" s="1"/>
  <c r="P347" i="11"/>
  <c r="Q347" i="11" s="1"/>
  <c r="N347" i="11"/>
  <c r="O347" i="11" s="1"/>
  <c r="V346" i="11"/>
  <c r="T346" i="11"/>
  <c r="U346" i="11" s="1"/>
  <c r="R346" i="11"/>
  <c r="S346" i="11" s="1"/>
  <c r="P346" i="11"/>
  <c r="Q346" i="11" s="1"/>
  <c r="N346" i="11"/>
  <c r="O346" i="11" s="1"/>
  <c r="V345" i="11"/>
  <c r="T345" i="11"/>
  <c r="U345" i="11" s="1"/>
  <c r="R345" i="11"/>
  <c r="S345" i="11" s="1"/>
  <c r="P345" i="11"/>
  <c r="Q345" i="11" s="1"/>
  <c r="N345" i="11"/>
  <c r="O345" i="11" s="1"/>
  <c r="V344" i="11"/>
  <c r="T344" i="11"/>
  <c r="U344" i="11" s="1"/>
  <c r="R344" i="11"/>
  <c r="S344" i="11" s="1"/>
  <c r="P344" i="11"/>
  <c r="Q344" i="11" s="1"/>
  <c r="N344" i="11"/>
  <c r="O344" i="11" s="1"/>
  <c r="V343" i="11"/>
  <c r="T343" i="11"/>
  <c r="U343" i="11" s="1"/>
  <c r="R343" i="11"/>
  <c r="S343" i="11" s="1"/>
  <c r="P343" i="11"/>
  <c r="Q343" i="11" s="1"/>
  <c r="N343" i="11"/>
  <c r="O343" i="11" s="1"/>
  <c r="V342" i="11"/>
  <c r="T342" i="11"/>
  <c r="U342" i="11" s="1"/>
  <c r="R342" i="11"/>
  <c r="S342" i="11" s="1"/>
  <c r="P342" i="11"/>
  <c r="Q342" i="11" s="1"/>
  <c r="N342" i="11"/>
  <c r="O342" i="11" s="1"/>
  <c r="V341" i="11"/>
  <c r="T341" i="11"/>
  <c r="U341" i="11" s="1"/>
  <c r="R341" i="11"/>
  <c r="S341" i="11" s="1"/>
  <c r="P341" i="11"/>
  <c r="Q341" i="11" s="1"/>
  <c r="N341" i="11"/>
  <c r="O341" i="11" s="1"/>
  <c r="V340" i="11"/>
  <c r="T340" i="11"/>
  <c r="U340" i="11" s="1"/>
  <c r="R340" i="11"/>
  <c r="S340" i="11" s="1"/>
  <c r="P340" i="11"/>
  <c r="Q340" i="11" s="1"/>
  <c r="N340" i="11"/>
  <c r="O340" i="11" s="1"/>
  <c r="V339" i="11"/>
  <c r="T339" i="11"/>
  <c r="U339" i="11" s="1"/>
  <c r="R339" i="11"/>
  <c r="S339" i="11" s="1"/>
  <c r="P339" i="11"/>
  <c r="Q339" i="11" s="1"/>
  <c r="N339" i="11"/>
  <c r="O339" i="11" s="1"/>
  <c r="V338" i="11"/>
  <c r="T338" i="11"/>
  <c r="U338" i="11" s="1"/>
  <c r="R338" i="11"/>
  <c r="S338" i="11" s="1"/>
  <c r="P338" i="11"/>
  <c r="Q338" i="11" s="1"/>
  <c r="N338" i="11"/>
  <c r="O338" i="11" s="1"/>
  <c r="V337" i="11"/>
  <c r="T337" i="11"/>
  <c r="U337" i="11" s="1"/>
  <c r="R337" i="11"/>
  <c r="S337" i="11" s="1"/>
  <c r="P337" i="11"/>
  <c r="Q337" i="11" s="1"/>
  <c r="N337" i="11"/>
  <c r="O337" i="11" s="1"/>
  <c r="V336" i="11"/>
  <c r="T336" i="11"/>
  <c r="U336" i="11" s="1"/>
  <c r="R336" i="11"/>
  <c r="S336" i="11" s="1"/>
  <c r="P336" i="11"/>
  <c r="Q336" i="11" s="1"/>
  <c r="N336" i="11"/>
  <c r="O336" i="11" s="1"/>
  <c r="V335" i="11"/>
  <c r="T335" i="11"/>
  <c r="U335" i="11" s="1"/>
  <c r="R335" i="11"/>
  <c r="S335" i="11" s="1"/>
  <c r="P335" i="11"/>
  <c r="Q335" i="11" s="1"/>
  <c r="N335" i="11"/>
  <c r="O335" i="11" s="1"/>
  <c r="V334" i="11"/>
  <c r="T334" i="11"/>
  <c r="U334" i="11" s="1"/>
  <c r="R334" i="11"/>
  <c r="S334" i="11" s="1"/>
  <c r="P334" i="11"/>
  <c r="Q334" i="11" s="1"/>
  <c r="N334" i="11"/>
  <c r="O334" i="11" s="1"/>
  <c r="V333" i="11"/>
  <c r="T333" i="11"/>
  <c r="U333" i="11" s="1"/>
  <c r="R333" i="11"/>
  <c r="S333" i="11" s="1"/>
  <c r="P333" i="11"/>
  <c r="Q333" i="11" s="1"/>
  <c r="N333" i="11"/>
  <c r="O333" i="11" s="1"/>
  <c r="V332" i="11"/>
  <c r="T332" i="11"/>
  <c r="U332" i="11" s="1"/>
  <c r="R332" i="11"/>
  <c r="S332" i="11" s="1"/>
  <c r="P332" i="11"/>
  <c r="Q332" i="11" s="1"/>
  <c r="N332" i="11"/>
  <c r="O332" i="11" s="1"/>
  <c r="V331" i="11"/>
  <c r="T331" i="11"/>
  <c r="U331" i="11" s="1"/>
  <c r="R331" i="11"/>
  <c r="S331" i="11" s="1"/>
  <c r="P331" i="11"/>
  <c r="Q331" i="11" s="1"/>
  <c r="N331" i="11"/>
  <c r="O331" i="11" s="1"/>
  <c r="V330" i="11"/>
  <c r="T330" i="11"/>
  <c r="U330" i="11" s="1"/>
  <c r="R330" i="11"/>
  <c r="S330" i="11" s="1"/>
  <c r="P330" i="11"/>
  <c r="Q330" i="11" s="1"/>
  <c r="N330" i="11"/>
  <c r="O330" i="11" s="1"/>
  <c r="V329" i="11"/>
  <c r="T329" i="11"/>
  <c r="U329" i="11" s="1"/>
  <c r="R329" i="11"/>
  <c r="S329" i="11" s="1"/>
  <c r="P329" i="11"/>
  <c r="Q329" i="11" s="1"/>
  <c r="N329" i="11"/>
  <c r="O329" i="11" s="1"/>
  <c r="V328" i="11"/>
  <c r="T328" i="11"/>
  <c r="U328" i="11" s="1"/>
  <c r="R328" i="11"/>
  <c r="S328" i="11" s="1"/>
  <c r="P328" i="11"/>
  <c r="Q328" i="11" s="1"/>
  <c r="N328" i="11"/>
  <c r="O328" i="11" s="1"/>
  <c r="V327" i="11"/>
  <c r="T327" i="11"/>
  <c r="U327" i="11" s="1"/>
  <c r="R327" i="11"/>
  <c r="S327" i="11" s="1"/>
  <c r="P327" i="11"/>
  <c r="Q327" i="11" s="1"/>
  <c r="N327" i="11"/>
  <c r="O327" i="11" s="1"/>
  <c r="V326" i="11"/>
  <c r="T326" i="11"/>
  <c r="U326" i="11" s="1"/>
  <c r="R326" i="11"/>
  <c r="S326" i="11" s="1"/>
  <c r="P326" i="11"/>
  <c r="Q326" i="11" s="1"/>
  <c r="N326" i="11"/>
  <c r="O326" i="11" s="1"/>
  <c r="V325" i="11"/>
  <c r="T325" i="11"/>
  <c r="U325" i="11" s="1"/>
  <c r="R325" i="11"/>
  <c r="S325" i="11" s="1"/>
  <c r="P325" i="11"/>
  <c r="Q325" i="11" s="1"/>
  <c r="N325" i="11"/>
  <c r="O325" i="11" s="1"/>
  <c r="V324" i="11"/>
  <c r="T324" i="11"/>
  <c r="U324" i="11" s="1"/>
  <c r="R324" i="11"/>
  <c r="S324" i="11" s="1"/>
  <c r="P324" i="11"/>
  <c r="Q324" i="11" s="1"/>
  <c r="N324" i="11"/>
  <c r="O324" i="11" s="1"/>
  <c r="V323" i="11"/>
  <c r="T323" i="11"/>
  <c r="U323" i="11" s="1"/>
  <c r="R323" i="11"/>
  <c r="S323" i="11" s="1"/>
  <c r="P323" i="11"/>
  <c r="Q323" i="11" s="1"/>
  <c r="N323" i="11"/>
  <c r="O323" i="11" s="1"/>
  <c r="V322" i="11"/>
  <c r="T322" i="11"/>
  <c r="U322" i="11" s="1"/>
  <c r="R322" i="11"/>
  <c r="S322" i="11" s="1"/>
  <c r="P322" i="11"/>
  <c r="Q322" i="11" s="1"/>
  <c r="N322" i="11"/>
  <c r="O322" i="11" s="1"/>
  <c r="V321" i="11"/>
  <c r="T321" i="11"/>
  <c r="U321" i="11" s="1"/>
  <c r="R321" i="11"/>
  <c r="S321" i="11" s="1"/>
  <c r="P321" i="11"/>
  <c r="Q321" i="11" s="1"/>
  <c r="N321" i="11"/>
  <c r="O321" i="11" s="1"/>
  <c r="V320" i="11"/>
  <c r="T320" i="11"/>
  <c r="U320" i="11" s="1"/>
  <c r="R320" i="11"/>
  <c r="S320" i="11" s="1"/>
  <c r="P320" i="11"/>
  <c r="Q320" i="11" s="1"/>
  <c r="N320" i="11"/>
  <c r="O320" i="11" s="1"/>
  <c r="V319" i="11"/>
  <c r="T319" i="11"/>
  <c r="U319" i="11" s="1"/>
  <c r="R319" i="11"/>
  <c r="S319" i="11" s="1"/>
  <c r="P319" i="11"/>
  <c r="Q319" i="11" s="1"/>
  <c r="N319" i="11"/>
  <c r="O319" i="11" s="1"/>
  <c r="V318" i="11"/>
  <c r="T318" i="11"/>
  <c r="U318" i="11" s="1"/>
  <c r="R318" i="11"/>
  <c r="S318" i="11" s="1"/>
  <c r="P318" i="11"/>
  <c r="Q318" i="11" s="1"/>
  <c r="N318" i="11"/>
  <c r="O318" i="11" s="1"/>
  <c r="V317" i="11"/>
  <c r="T317" i="11"/>
  <c r="U317" i="11" s="1"/>
  <c r="R317" i="11"/>
  <c r="S317" i="11" s="1"/>
  <c r="P317" i="11"/>
  <c r="Q317" i="11" s="1"/>
  <c r="N317" i="11"/>
  <c r="O317" i="11" s="1"/>
  <c r="V316" i="11"/>
  <c r="T316" i="11"/>
  <c r="U316" i="11" s="1"/>
  <c r="R316" i="11"/>
  <c r="S316" i="11" s="1"/>
  <c r="P316" i="11"/>
  <c r="Q316" i="11" s="1"/>
  <c r="N316" i="11"/>
  <c r="O316" i="11" s="1"/>
  <c r="V315" i="11"/>
  <c r="T315" i="11"/>
  <c r="U315" i="11" s="1"/>
  <c r="R315" i="11"/>
  <c r="S315" i="11" s="1"/>
  <c r="P315" i="11"/>
  <c r="Q315" i="11" s="1"/>
  <c r="N315" i="11"/>
  <c r="O315" i="11" s="1"/>
  <c r="V314" i="11"/>
  <c r="T314" i="11"/>
  <c r="U314" i="11" s="1"/>
  <c r="R314" i="11"/>
  <c r="S314" i="11" s="1"/>
  <c r="P314" i="11"/>
  <c r="Q314" i="11" s="1"/>
  <c r="N314" i="11"/>
  <c r="O314" i="11" s="1"/>
  <c r="V313" i="11"/>
  <c r="T313" i="11"/>
  <c r="U313" i="11" s="1"/>
  <c r="R313" i="11"/>
  <c r="S313" i="11" s="1"/>
  <c r="P313" i="11"/>
  <c r="Q313" i="11" s="1"/>
  <c r="N313" i="11"/>
  <c r="O313" i="11" s="1"/>
  <c r="V312" i="11"/>
  <c r="T312" i="11"/>
  <c r="U312" i="11" s="1"/>
  <c r="R312" i="11"/>
  <c r="S312" i="11" s="1"/>
  <c r="P312" i="11"/>
  <c r="Q312" i="11" s="1"/>
  <c r="N312" i="11"/>
  <c r="O312" i="11" s="1"/>
  <c r="V311" i="11"/>
  <c r="T311" i="11"/>
  <c r="U311" i="11" s="1"/>
  <c r="R311" i="11"/>
  <c r="S311" i="11" s="1"/>
  <c r="P311" i="11"/>
  <c r="Q311" i="11" s="1"/>
  <c r="N311" i="11"/>
  <c r="O311" i="11" s="1"/>
  <c r="V310" i="11"/>
  <c r="T310" i="11"/>
  <c r="U310" i="11" s="1"/>
  <c r="R310" i="11"/>
  <c r="S310" i="11" s="1"/>
  <c r="P310" i="11"/>
  <c r="Q310" i="11" s="1"/>
  <c r="N310" i="11"/>
  <c r="O310" i="11" s="1"/>
  <c r="V309" i="11"/>
  <c r="T309" i="11"/>
  <c r="U309" i="11" s="1"/>
  <c r="R309" i="11"/>
  <c r="S309" i="11" s="1"/>
  <c r="P309" i="11"/>
  <c r="Q309" i="11" s="1"/>
  <c r="N309" i="11"/>
  <c r="O309" i="11" s="1"/>
  <c r="V308" i="11"/>
  <c r="T308" i="11"/>
  <c r="U308" i="11" s="1"/>
  <c r="R308" i="11"/>
  <c r="S308" i="11" s="1"/>
  <c r="P308" i="11"/>
  <c r="Q308" i="11" s="1"/>
  <c r="N308" i="11"/>
  <c r="O308" i="11" s="1"/>
  <c r="V307" i="11"/>
  <c r="T307" i="11"/>
  <c r="U307" i="11" s="1"/>
  <c r="R307" i="11"/>
  <c r="S307" i="11" s="1"/>
  <c r="P307" i="11"/>
  <c r="Q307" i="11" s="1"/>
  <c r="N307" i="11"/>
  <c r="O307" i="11" s="1"/>
  <c r="V306" i="11"/>
  <c r="T306" i="11"/>
  <c r="U306" i="11" s="1"/>
  <c r="R306" i="11"/>
  <c r="S306" i="11" s="1"/>
  <c r="P306" i="11"/>
  <c r="Q306" i="11" s="1"/>
  <c r="N306" i="11"/>
  <c r="O306" i="11" s="1"/>
  <c r="V305" i="11"/>
  <c r="T305" i="11"/>
  <c r="U305" i="11" s="1"/>
  <c r="R305" i="11"/>
  <c r="S305" i="11" s="1"/>
  <c r="P305" i="11"/>
  <c r="Q305" i="11" s="1"/>
  <c r="N305" i="11"/>
  <c r="O305" i="11" s="1"/>
  <c r="V304" i="11"/>
  <c r="T304" i="11"/>
  <c r="U304" i="11" s="1"/>
  <c r="R304" i="11"/>
  <c r="S304" i="11" s="1"/>
  <c r="P304" i="11"/>
  <c r="Q304" i="11" s="1"/>
  <c r="N304" i="11"/>
  <c r="O304" i="11" s="1"/>
  <c r="V303" i="11"/>
  <c r="T303" i="11"/>
  <c r="U303" i="11" s="1"/>
  <c r="R303" i="11"/>
  <c r="S303" i="11" s="1"/>
  <c r="P303" i="11"/>
  <c r="Q303" i="11" s="1"/>
  <c r="N303" i="11"/>
  <c r="O303" i="11" s="1"/>
  <c r="V302" i="11"/>
  <c r="T302" i="11"/>
  <c r="U302" i="11" s="1"/>
  <c r="R302" i="11"/>
  <c r="S302" i="11" s="1"/>
  <c r="P302" i="11"/>
  <c r="Q302" i="11" s="1"/>
  <c r="N302" i="11"/>
  <c r="O302" i="11" s="1"/>
  <c r="V301" i="11"/>
  <c r="T301" i="11"/>
  <c r="U301" i="11" s="1"/>
  <c r="R301" i="11"/>
  <c r="S301" i="11" s="1"/>
  <c r="P301" i="11"/>
  <c r="Q301" i="11" s="1"/>
  <c r="N301" i="11"/>
  <c r="O301" i="11" s="1"/>
  <c r="V300" i="11"/>
  <c r="T300" i="11"/>
  <c r="U300" i="11" s="1"/>
  <c r="R300" i="11"/>
  <c r="S300" i="11" s="1"/>
  <c r="P300" i="11"/>
  <c r="Q300" i="11" s="1"/>
  <c r="N300" i="11"/>
  <c r="O300" i="11" s="1"/>
  <c r="V299" i="11"/>
  <c r="T299" i="11"/>
  <c r="U299" i="11" s="1"/>
  <c r="R299" i="11"/>
  <c r="S299" i="11" s="1"/>
  <c r="P299" i="11"/>
  <c r="Q299" i="11" s="1"/>
  <c r="N299" i="11"/>
  <c r="O299" i="11" s="1"/>
  <c r="V298" i="11"/>
  <c r="T298" i="11"/>
  <c r="U298" i="11" s="1"/>
  <c r="R298" i="11"/>
  <c r="S298" i="11" s="1"/>
  <c r="P298" i="11"/>
  <c r="Q298" i="11" s="1"/>
  <c r="N298" i="11"/>
  <c r="O298" i="11" s="1"/>
  <c r="V297" i="11"/>
  <c r="T297" i="11"/>
  <c r="U297" i="11" s="1"/>
  <c r="R297" i="11"/>
  <c r="S297" i="11" s="1"/>
  <c r="P297" i="11"/>
  <c r="Q297" i="11" s="1"/>
  <c r="N297" i="11"/>
  <c r="O297" i="11" s="1"/>
  <c r="V296" i="11"/>
  <c r="T296" i="11"/>
  <c r="U296" i="11" s="1"/>
  <c r="R296" i="11"/>
  <c r="S296" i="11" s="1"/>
  <c r="P296" i="11"/>
  <c r="Q296" i="11" s="1"/>
  <c r="N296" i="11"/>
  <c r="O296" i="11" s="1"/>
  <c r="V295" i="11"/>
  <c r="T295" i="11"/>
  <c r="U295" i="11" s="1"/>
  <c r="R295" i="11"/>
  <c r="S295" i="11" s="1"/>
  <c r="P295" i="11"/>
  <c r="Q295" i="11" s="1"/>
  <c r="N295" i="11"/>
  <c r="O295" i="11" s="1"/>
  <c r="V294" i="11"/>
  <c r="T294" i="11"/>
  <c r="U294" i="11" s="1"/>
  <c r="R294" i="11"/>
  <c r="S294" i="11" s="1"/>
  <c r="P294" i="11"/>
  <c r="Q294" i="11" s="1"/>
  <c r="N294" i="11"/>
  <c r="O294" i="11" s="1"/>
  <c r="V293" i="11"/>
  <c r="T293" i="11"/>
  <c r="U293" i="11" s="1"/>
  <c r="R293" i="11"/>
  <c r="S293" i="11" s="1"/>
  <c r="P293" i="11"/>
  <c r="Q293" i="11" s="1"/>
  <c r="N293" i="11"/>
  <c r="O293" i="11" s="1"/>
  <c r="V292" i="11"/>
  <c r="T292" i="11"/>
  <c r="U292" i="11" s="1"/>
  <c r="R292" i="11"/>
  <c r="S292" i="11" s="1"/>
  <c r="P292" i="11"/>
  <c r="Q292" i="11" s="1"/>
  <c r="N292" i="11"/>
  <c r="O292" i="11" s="1"/>
  <c r="V291" i="11"/>
  <c r="T291" i="11"/>
  <c r="U291" i="11" s="1"/>
  <c r="R291" i="11"/>
  <c r="S291" i="11" s="1"/>
  <c r="P291" i="11"/>
  <c r="Q291" i="11" s="1"/>
  <c r="N291" i="11"/>
  <c r="O291" i="11" s="1"/>
  <c r="V290" i="11"/>
  <c r="T290" i="11"/>
  <c r="U290" i="11" s="1"/>
  <c r="R290" i="11"/>
  <c r="S290" i="11" s="1"/>
  <c r="P290" i="11"/>
  <c r="Q290" i="11" s="1"/>
  <c r="N290" i="11"/>
  <c r="O290" i="11" s="1"/>
  <c r="V289" i="11"/>
  <c r="T289" i="11"/>
  <c r="U289" i="11" s="1"/>
  <c r="R289" i="11"/>
  <c r="S289" i="11" s="1"/>
  <c r="P289" i="11"/>
  <c r="Q289" i="11" s="1"/>
  <c r="N289" i="11"/>
  <c r="O289" i="11" s="1"/>
  <c r="V288" i="11"/>
  <c r="T288" i="11"/>
  <c r="U288" i="11" s="1"/>
  <c r="R288" i="11"/>
  <c r="S288" i="11" s="1"/>
  <c r="P288" i="11"/>
  <c r="Q288" i="11" s="1"/>
  <c r="N288" i="11"/>
  <c r="O288" i="11" s="1"/>
  <c r="V287" i="11"/>
  <c r="T287" i="11"/>
  <c r="U287" i="11" s="1"/>
  <c r="R287" i="11"/>
  <c r="S287" i="11" s="1"/>
  <c r="P287" i="11"/>
  <c r="Q287" i="11" s="1"/>
  <c r="N287" i="11"/>
  <c r="O287" i="11" s="1"/>
  <c r="V286" i="11"/>
  <c r="T286" i="11"/>
  <c r="U286" i="11" s="1"/>
  <c r="R286" i="11"/>
  <c r="S286" i="11" s="1"/>
  <c r="P286" i="11"/>
  <c r="Q286" i="11" s="1"/>
  <c r="N286" i="11"/>
  <c r="O286" i="11" s="1"/>
  <c r="V285" i="11"/>
  <c r="T285" i="11"/>
  <c r="U285" i="11" s="1"/>
  <c r="R285" i="11"/>
  <c r="S285" i="11" s="1"/>
  <c r="P285" i="11"/>
  <c r="Q285" i="11" s="1"/>
  <c r="N285" i="11"/>
  <c r="O285" i="11" s="1"/>
  <c r="V284" i="11"/>
  <c r="T284" i="11"/>
  <c r="U284" i="11" s="1"/>
  <c r="R284" i="11"/>
  <c r="S284" i="11" s="1"/>
  <c r="P284" i="11"/>
  <c r="Q284" i="11" s="1"/>
  <c r="N284" i="11"/>
  <c r="O284" i="11" s="1"/>
  <c r="V283" i="11"/>
  <c r="T283" i="11"/>
  <c r="U283" i="11" s="1"/>
  <c r="R283" i="11"/>
  <c r="S283" i="11" s="1"/>
  <c r="P283" i="11"/>
  <c r="Q283" i="11" s="1"/>
  <c r="N283" i="11"/>
  <c r="O283" i="11" s="1"/>
  <c r="V282" i="11"/>
  <c r="T282" i="11"/>
  <c r="U282" i="11" s="1"/>
  <c r="R282" i="11"/>
  <c r="S282" i="11" s="1"/>
  <c r="P282" i="11"/>
  <c r="Q282" i="11" s="1"/>
  <c r="N282" i="11"/>
  <c r="O282" i="11" s="1"/>
  <c r="V281" i="11"/>
  <c r="T281" i="11"/>
  <c r="U281" i="11" s="1"/>
  <c r="R281" i="11"/>
  <c r="S281" i="11" s="1"/>
  <c r="P281" i="11"/>
  <c r="Q281" i="11" s="1"/>
  <c r="N281" i="11"/>
  <c r="O281" i="11" s="1"/>
  <c r="V280" i="11"/>
  <c r="T280" i="11"/>
  <c r="U280" i="11" s="1"/>
  <c r="R280" i="11"/>
  <c r="S280" i="11" s="1"/>
  <c r="P280" i="11"/>
  <c r="Q280" i="11" s="1"/>
  <c r="N280" i="11"/>
  <c r="O280" i="11" s="1"/>
  <c r="V279" i="11"/>
  <c r="T279" i="11"/>
  <c r="U279" i="11" s="1"/>
  <c r="R279" i="11"/>
  <c r="S279" i="11" s="1"/>
  <c r="P279" i="11"/>
  <c r="Q279" i="11" s="1"/>
  <c r="N279" i="11"/>
  <c r="O279" i="11" s="1"/>
  <c r="V278" i="11"/>
  <c r="T278" i="11"/>
  <c r="U278" i="11" s="1"/>
  <c r="R278" i="11"/>
  <c r="S278" i="11" s="1"/>
  <c r="P278" i="11"/>
  <c r="Q278" i="11" s="1"/>
  <c r="N278" i="11"/>
  <c r="O278" i="11" s="1"/>
  <c r="V277" i="11"/>
  <c r="T277" i="11"/>
  <c r="U277" i="11" s="1"/>
  <c r="R277" i="11"/>
  <c r="S277" i="11" s="1"/>
  <c r="P277" i="11"/>
  <c r="Q277" i="11" s="1"/>
  <c r="N277" i="11"/>
  <c r="O277" i="11" s="1"/>
  <c r="V276" i="11"/>
  <c r="T276" i="11"/>
  <c r="U276" i="11" s="1"/>
  <c r="R276" i="11"/>
  <c r="S276" i="11" s="1"/>
  <c r="P276" i="11"/>
  <c r="Q276" i="11" s="1"/>
  <c r="N276" i="11"/>
  <c r="O276" i="11" s="1"/>
  <c r="V275" i="11"/>
  <c r="T275" i="11"/>
  <c r="U275" i="11" s="1"/>
  <c r="R275" i="11"/>
  <c r="S275" i="11" s="1"/>
  <c r="P275" i="11"/>
  <c r="Q275" i="11" s="1"/>
  <c r="N275" i="11"/>
  <c r="O275" i="11" s="1"/>
  <c r="V274" i="11"/>
  <c r="T274" i="11"/>
  <c r="U274" i="11" s="1"/>
  <c r="R274" i="11"/>
  <c r="S274" i="11" s="1"/>
  <c r="P274" i="11"/>
  <c r="Q274" i="11" s="1"/>
  <c r="N274" i="11"/>
  <c r="O274" i="11" s="1"/>
  <c r="V273" i="11"/>
  <c r="T273" i="11"/>
  <c r="U273" i="11" s="1"/>
  <c r="R273" i="11"/>
  <c r="S273" i="11" s="1"/>
  <c r="P273" i="11"/>
  <c r="Q273" i="11" s="1"/>
  <c r="N273" i="11"/>
  <c r="O273" i="11" s="1"/>
  <c r="V272" i="11"/>
  <c r="T272" i="11"/>
  <c r="U272" i="11" s="1"/>
  <c r="R272" i="11"/>
  <c r="S272" i="11" s="1"/>
  <c r="P272" i="11"/>
  <c r="Q272" i="11" s="1"/>
  <c r="N272" i="11"/>
  <c r="O272" i="11" s="1"/>
  <c r="V271" i="11"/>
  <c r="T271" i="11"/>
  <c r="U271" i="11" s="1"/>
  <c r="R271" i="11"/>
  <c r="S271" i="11" s="1"/>
  <c r="P271" i="11"/>
  <c r="Q271" i="11" s="1"/>
  <c r="N271" i="11"/>
  <c r="O271" i="11" s="1"/>
  <c r="V270" i="11"/>
  <c r="T270" i="11"/>
  <c r="U270" i="11" s="1"/>
  <c r="R270" i="11"/>
  <c r="S270" i="11" s="1"/>
  <c r="P270" i="11"/>
  <c r="Q270" i="11" s="1"/>
  <c r="N270" i="11"/>
  <c r="O270" i="11" s="1"/>
  <c r="V269" i="11"/>
  <c r="T269" i="11"/>
  <c r="U269" i="11" s="1"/>
  <c r="R269" i="11"/>
  <c r="S269" i="11" s="1"/>
  <c r="P269" i="11"/>
  <c r="Q269" i="11" s="1"/>
  <c r="N269" i="11"/>
  <c r="O269" i="11" s="1"/>
  <c r="V268" i="11"/>
  <c r="T268" i="11"/>
  <c r="U268" i="11" s="1"/>
  <c r="R268" i="11"/>
  <c r="S268" i="11" s="1"/>
  <c r="P268" i="11"/>
  <c r="Q268" i="11" s="1"/>
  <c r="N268" i="11"/>
  <c r="O268" i="11" s="1"/>
  <c r="V267" i="11"/>
  <c r="T267" i="11"/>
  <c r="U267" i="11" s="1"/>
  <c r="R267" i="11"/>
  <c r="S267" i="11" s="1"/>
  <c r="P267" i="11"/>
  <c r="Q267" i="11" s="1"/>
  <c r="N267" i="11"/>
  <c r="O267" i="11" s="1"/>
  <c r="V266" i="11"/>
  <c r="T266" i="11"/>
  <c r="U266" i="11" s="1"/>
  <c r="R266" i="11"/>
  <c r="S266" i="11" s="1"/>
  <c r="P266" i="11"/>
  <c r="Q266" i="11" s="1"/>
  <c r="N266" i="11"/>
  <c r="O266" i="11" s="1"/>
  <c r="V265" i="11"/>
  <c r="T265" i="11"/>
  <c r="U265" i="11" s="1"/>
  <c r="R265" i="11"/>
  <c r="S265" i="11" s="1"/>
  <c r="P265" i="11"/>
  <c r="Q265" i="11" s="1"/>
  <c r="N265" i="11"/>
  <c r="O265" i="11" s="1"/>
  <c r="V264" i="11"/>
  <c r="T264" i="11"/>
  <c r="U264" i="11" s="1"/>
  <c r="R264" i="11"/>
  <c r="S264" i="11" s="1"/>
  <c r="P264" i="11"/>
  <c r="Q264" i="11" s="1"/>
  <c r="N264" i="11"/>
  <c r="O264" i="11" s="1"/>
  <c r="V263" i="11"/>
  <c r="T263" i="11"/>
  <c r="U263" i="11" s="1"/>
  <c r="R263" i="11"/>
  <c r="S263" i="11" s="1"/>
  <c r="P263" i="11"/>
  <c r="Q263" i="11" s="1"/>
  <c r="N263" i="11"/>
  <c r="O263" i="11" s="1"/>
  <c r="V262" i="11"/>
  <c r="T262" i="11"/>
  <c r="U262" i="11" s="1"/>
  <c r="R262" i="11"/>
  <c r="S262" i="11" s="1"/>
  <c r="P262" i="11"/>
  <c r="Q262" i="11" s="1"/>
  <c r="N262" i="11"/>
  <c r="O262" i="11" s="1"/>
  <c r="V261" i="11"/>
  <c r="T261" i="11"/>
  <c r="U261" i="11" s="1"/>
  <c r="R261" i="11"/>
  <c r="S261" i="11" s="1"/>
  <c r="P261" i="11"/>
  <c r="Q261" i="11" s="1"/>
  <c r="N261" i="11"/>
  <c r="O261" i="11" s="1"/>
  <c r="V260" i="11"/>
  <c r="T260" i="11"/>
  <c r="U260" i="11" s="1"/>
  <c r="R260" i="11"/>
  <c r="S260" i="11" s="1"/>
  <c r="P260" i="11"/>
  <c r="Q260" i="11" s="1"/>
  <c r="N260" i="11"/>
  <c r="O260" i="11" s="1"/>
  <c r="V259" i="11"/>
  <c r="T259" i="11"/>
  <c r="U259" i="11" s="1"/>
  <c r="R259" i="11"/>
  <c r="S259" i="11" s="1"/>
  <c r="P259" i="11"/>
  <c r="Q259" i="11" s="1"/>
  <c r="N259" i="11"/>
  <c r="O259" i="11" s="1"/>
  <c r="V258" i="11"/>
  <c r="T258" i="11"/>
  <c r="U258" i="11" s="1"/>
  <c r="R258" i="11"/>
  <c r="S258" i="11" s="1"/>
  <c r="P258" i="11"/>
  <c r="Q258" i="11" s="1"/>
  <c r="N258" i="11"/>
  <c r="O258" i="11" s="1"/>
  <c r="V257" i="11"/>
  <c r="T257" i="11"/>
  <c r="U257" i="11" s="1"/>
  <c r="R257" i="11"/>
  <c r="S257" i="11" s="1"/>
  <c r="P257" i="11"/>
  <c r="Q257" i="11" s="1"/>
  <c r="N257" i="11"/>
  <c r="O257" i="11" s="1"/>
  <c r="V256" i="11"/>
  <c r="T256" i="11"/>
  <c r="U256" i="11" s="1"/>
  <c r="R256" i="11"/>
  <c r="S256" i="11" s="1"/>
  <c r="P256" i="11"/>
  <c r="Q256" i="11" s="1"/>
  <c r="N256" i="11"/>
  <c r="O256" i="11" s="1"/>
  <c r="V255" i="11"/>
  <c r="T255" i="11"/>
  <c r="U255" i="11" s="1"/>
  <c r="R255" i="11"/>
  <c r="S255" i="11" s="1"/>
  <c r="P255" i="11"/>
  <c r="Q255" i="11" s="1"/>
  <c r="N255" i="11"/>
  <c r="O255" i="11" s="1"/>
  <c r="V254" i="11"/>
  <c r="T254" i="11"/>
  <c r="U254" i="11" s="1"/>
  <c r="R254" i="11"/>
  <c r="S254" i="11" s="1"/>
  <c r="P254" i="11"/>
  <c r="Q254" i="11" s="1"/>
  <c r="N254" i="11"/>
  <c r="O254" i="11" s="1"/>
  <c r="V253" i="11"/>
  <c r="T253" i="11"/>
  <c r="U253" i="11" s="1"/>
  <c r="R253" i="11"/>
  <c r="S253" i="11" s="1"/>
  <c r="P253" i="11"/>
  <c r="Q253" i="11" s="1"/>
  <c r="N253" i="11"/>
  <c r="O253" i="11" s="1"/>
  <c r="V252" i="11"/>
  <c r="T252" i="11"/>
  <c r="U252" i="11" s="1"/>
  <c r="R252" i="11"/>
  <c r="S252" i="11" s="1"/>
  <c r="P252" i="11"/>
  <c r="Q252" i="11" s="1"/>
  <c r="N252" i="11"/>
  <c r="O252" i="11" s="1"/>
  <c r="V251" i="11"/>
  <c r="T251" i="11"/>
  <c r="U251" i="11" s="1"/>
  <c r="R251" i="11"/>
  <c r="S251" i="11" s="1"/>
  <c r="P251" i="11"/>
  <c r="Q251" i="11" s="1"/>
  <c r="N251" i="11"/>
  <c r="O251" i="11" s="1"/>
  <c r="V250" i="11"/>
  <c r="T250" i="11"/>
  <c r="U250" i="11" s="1"/>
  <c r="R250" i="11"/>
  <c r="S250" i="11" s="1"/>
  <c r="P250" i="11"/>
  <c r="Q250" i="11" s="1"/>
  <c r="N250" i="11"/>
  <c r="O250" i="11" s="1"/>
  <c r="V249" i="11"/>
  <c r="T249" i="11"/>
  <c r="U249" i="11" s="1"/>
  <c r="R249" i="11"/>
  <c r="S249" i="11" s="1"/>
  <c r="P249" i="11"/>
  <c r="Q249" i="11" s="1"/>
  <c r="N249" i="11"/>
  <c r="O249" i="11" s="1"/>
  <c r="V248" i="11"/>
  <c r="T248" i="11"/>
  <c r="U248" i="11" s="1"/>
  <c r="R248" i="11"/>
  <c r="S248" i="11" s="1"/>
  <c r="P248" i="11"/>
  <c r="Q248" i="11" s="1"/>
  <c r="N248" i="11"/>
  <c r="O248" i="11" s="1"/>
  <c r="V247" i="11"/>
  <c r="T247" i="11"/>
  <c r="U247" i="11" s="1"/>
  <c r="R247" i="11"/>
  <c r="S247" i="11" s="1"/>
  <c r="P247" i="11"/>
  <c r="Q247" i="11" s="1"/>
  <c r="N247" i="11"/>
  <c r="O247" i="11" s="1"/>
  <c r="V246" i="11"/>
  <c r="T246" i="11"/>
  <c r="U246" i="11" s="1"/>
  <c r="R246" i="11"/>
  <c r="S246" i="11" s="1"/>
  <c r="P246" i="11"/>
  <c r="Q246" i="11" s="1"/>
  <c r="N246" i="11"/>
  <c r="O246" i="11" s="1"/>
  <c r="V245" i="11"/>
  <c r="T245" i="11"/>
  <c r="U245" i="11" s="1"/>
  <c r="R245" i="11"/>
  <c r="S245" i="11" s="1"/>
  <c r="P245" i="11"/>
  <c r="Q245" i="11" s="1"/>
  <c r="N245" i="11"/>
  <c r="O245" i="11" s="1"/>
  <c r="V244" i="11"/>
  <c r="T244" i="11"/>
  <c r="U244" i="11" s="1"/>
  <c r="R244" i="11"/>
  <c r="S244" i="11" s="1"/>
  <c r="P244" i="11"/>
  <c r="Q244" i="11" s="1"/>
  <c r="N244" i="11"/>
  <c r="O244" i="11" s="1"/>
  <c r="V243" i="11"/>
  <c r="T243" i="11"/>
  <c r="U243" i="11" s="1"/>
  <c r="R243" i="11"/>
  <c r="S243" i="11" s="1"/>
  <c r="P243" i="11"/>
  <c r="Q243" i="11" s="1"/>
  <c r="N243" i="11"/>
  <c r="O243" i="11" s="1"/>
  <c r="V242" i="11"/>
  <c r="T242" i="11"/>
  <c r="U242" i="11" s="1"/>
  <c r="R242" i="11"/>
  <c r="S242" i="11" s="1"/>
  <c r="P242" i="11"/>
  <c r="Q242" i="11" s="1"/>
  <c r="N242" i="11"/>
  <c r="O242" i="11" s="1"/>
  <c r="V241" i="11"/>
  <c r="T241" i="11"/>
  <c r="U241" i="11" s="1"/>
  <c r="R241" i="11"/>
  <c r="S241" i="11" s="1"/>
  <c r="P241" i="11"/>
  <c r="Q241" i="11" s="1"/>
  <c r="N241" i="11"/>
  <c r="O241" i="11" s="1"/>
  <c r="V240" i="11"/>
  <c r="T240" i="11"/>
  <c r="U240" i="11" s="1"/>
  <c r="R240" i="11"/>
  <c r="S240" i="11" s="1"/>
  <c r="P240" i="11"/>
  <c r="Q240" i="11" s="1"/>
  <c r="N240" i="11"/>
  <c r="O240" i="11" s="1"/>
  <c r="V239" i="11"/>
  <c r="T239" i="11"/>
  <c r="U239" i="11" s="1"/>
  <c r="R239" i="11"/>
  <c r="S239" i="11" s="1"/>
  <c r="P239" i="11"/>
  <c r="Q239" i="11" s="1"/>
  <c r="N239" i="11"/>
  <c r="O239" i="11" s="1"/>
  <c r="V238" i="11"/>
  <c r="T238" i="11"/>
  <c r="U238" i="11" s="1"/>
  <c r="R238" i="11"/>
  <c r="S238" i="11" s="1"/>
  <c r="P238" i="11"/>
  <c r="Q238" i="11" s="1"/>
  <c r="N238" i="11"/>
  <c r="O238" i="11" s="1"/>
  <c r="V237" i="11"/>
  <c r="T237" i="11"/>
  <c r="U237" i="11" s="1"/>
  <c r="R237" i="11"/>
  <c r="S237" i="11" s="1"/>
  <c r="P237" i="11"/>
  <c r="Q237" i="11" s="1"/>
  <c r="N237" i="11"/>
  <c r="O237" i="11" s="1"/>
  <c r="V236" i="11"/>
  <c r="T236" i="11"/>
  <c r="U236" i="11" s="1"/>
  <c r="R236" i="11"/>
  <c r="S236" i="11" s="1"/>
  <c r="P236" i="11"/>
  <c r="Q236" i="11" s="1"/>
  <c r="N236" i="11"/>
  <c r="O236" i="11" s="1"/>
  <c r="V235" i="11"/>
  <c r="T235" i="11"/>
  <c r="U235" i="11" s="1"/>
  <c r="R235" i="11"/>
  <c r="S235" i="11" s="1"/>
  <c r="P235" i="11"/>
  <c r="Q235" i="11" s="1"/>
  <c r="N235" i="11"/>
  <c r="O235" i="11" s="1"/>
  <c r="V234" i="11"/>
  <c r="T234" i="11"/>
  <c r="U234" i="11" s="1"/>
  <c r="R234" i="11"/>
  <c r="S234" i="11" s="1"/>
  <c r="P234" i="11"/>
  <c r="Q234" i="11" s="1"/>
  <c r="N234" i="11"/>
  <c r="O234" i="11" s="1"/>
  <c r="V233" i="11"/>
  <c r="T233" i="11"/>
  <c r="U233" i="11" s="1"/>
  <c r="R233" i="11"/>
  <c r="S233" i="11" s="1"/>
  <c r="P233" i="11"/>
  <c r="Q233" i="11" s="1"/>
  <c r="N233" i="11"/>
  <c r="O233" i="11" s="1"/>
  <c r="V232" i="11"/>
  <c r="T232" i="11"/>
  <c r="U232" i="11" s="1"/>
  <c r="R232" i="11"/>
  <c r="S232" i="11" s="1"/>
  <c r="P232" i="11"/>
  <c r="Q232" i="11" s="1"/>
  <c r="N232" i="11"/>
  <c r="O232" i="11" s="1"/>
  <c r="V231" i="11"/>
  <c r="T231" i="11"/>
  <c r="U231" i="11" s="1"/>
  <c r="R231" i="11"/>
  <c r="S231" i="11" s="1"/>
  <c r="P231" i="11"/>
  <c r="Q231" i="11" s="1"/>
  <c r="N231" i="11"/>
  <c r="O231" i="11" s="1"/>
  <c r="V230" i="11"/>
  <c r="T230" i="11"/>
  <c r="U230" i="11" s="1"/>
  <c r="R230" i="11"/>
  <c r="S230" i="11" s="1"/>
  <c r="P230" i="11"/>
  <c r="Q230" i="11" s="1"/>
  <c r="N230" i="11"/>
  <c r="O230" i="11" s="1"/>
  <c r="V229" i="11"/>
  <c r="T229" i="11"/>
  <c r="U229" i="11" s="1"/>
  <c r="R229" i="11"/>
  <c r="S229" i="11" s="1"/>
  <c r="P229" i="11"/>
  <c r="Q229" i="11" s="1"/>
  <c r="N229" i="11"/>
  <c r="O229" i="11" s="1"/>
  <c r="V228" i="11"/>
  <c r="T228" i="11"/>
  <c r="U228" i="11" s="1"/>
  <c r="R228" i="11"/>
  <c r="S228" i="11" s="1"/>
  <c r="P228" i="11"/>
  <c r="Q228" i="11" s="1"/>
  <c r="N228" i="11"/>
  <c r="O228" i="11" s="1"/>
  <c r="V227" i="11"/>
  <c r="T227" i="11"/>
  <c r="U227" i="11" s="1"/>
  <c r="R227" i="11"/>
  <c r="S227" i="11" s="1"/>
  <c r="P227" i="11"/>
  <c r="Q227" i="11" s="1"/>
  <c r="N227" i="11"/>
  <c r="O227" i="11" s="1"/>
  <c r="V226" i="11"/>
  <c r="T226" i="11"/>
  <c r="U226" i="11" s="1"/>
  <c r="R226" i="11"/>
  <c r="S226" i="11" s="1"/>
  <c r="P226" i="11"/>
  <c r="Q226" i="11" s="1"/>
  <c r="N226" i="11"/>
  <c r="O226" i="11" s="1"/>
  <c r="V225" i="11"/>
  <c r="T225" i="11"/>
  <c r="U225" i="11" s="1"/>
  <c r="R225" i="11"/>
  <c r="S225" i="11" s="1"/>
  <c r="P225" i="11"/>
  <c r="Q225" i="11" s="1"/>
  <c r="N225" i="11"/>
  <c r="O225" i="11" s="1"/>
  <c r="V224" i="11"/>
  <c r="T224" i="11"/>
  <c r="U224" i="11" s="1"/>
  <c r="R224" i="11"/>
  <c r="S224" i="11" s="1"/>
  <c r="P224" i="11"/>
  <c r="Q224" i="11" s="1"/>
  <c r="N224" i="11"/>
  <c r="O224" i="11" s="1"/>
  <c r="V223" i="11"/>
  <c r="T223" i="11"/>
  <c r="U223" i="11" s="1"/>
  <c r="R223" i="11"/>
  <c r="S223" i="11" s="1"/>
  <c r="P223" i="11"/>
  <c r="Q223" i="11" s="1"/>
  <c r="N223" i="11"/>
  <c r="O223" i="11" s="1"/>
  <c r="V222" i="11"/>
  <c r="T222" i="11"/>
  <c r="U222" i="11" s="1"/>
  <c r="R222" i="11"/>
  <c r="S222" i="11" s="1"/>
  <c r="P222" i="11"/>
  <c r="Q222" i="11" s="1"/>
  <c r="N222" i="11"/>
  <c r="O222" i="11" s="1"/>
  <c r="V221" i="11"/>
  <c r="T221" i="11"/>
  <c r="U221" i="11" s="1"/>
  <c r="R221" i="11"/>
  <c r="S221" i="11" s="1"/>
  <c r="P221" i="11"/>
  <c r="Q221" i="11" s="1"/>
  <c r="N221" i="11"/>
  <c r="O221" i="11" s="1"/>
  <c r="V220" i="11"/>
  <c r="T220" i="11"/>
  <c r="U220" i="11" s="1"/>
  <c r="R220" i="11"/>
  <c r="S220" i="11" s="1"/>
  <c r="P220" i="11"/>
  <c r="Q220" i="11" s="1"/>
  <c r="N220" i="11"/>
  <c r="O220" i="11" s="1"/>
  <c r="V219" i="11"/>
  <c r="T219" i="11"/>
  <c r="U219" i="11" s="1"/>
  <c r="R219" i="11"/>
  <c r="S219" i="11" s="1"/>
  <c r="P219" i="11"/>
  <c r="Q219" i="11" s="1"/>
  <c r="N219" i="11"/>
  <c r="O219" i="11" s="1"/>
  <c r="V218" i="11"/>
  <c r="T218" i="11"/>
  <c r="U218" i="11" s="1"/>
  <c r="R218" i="11"/>
  <c r="S218" i="11" s="1"/>
  <c r="P218" i="11"/>
  <c r="Q218" i="11" s="1"/>
  <c r="N218" i="11"/>
  <c r="O218" i="11" s="1"/>
  <c r="V217" i="11"/>
  <c r="T217" i="11"/>
  <c r="U217" i="11" s="1"/>
  <c r="R217" i="11"/>
  <c r="S217" i="11" s="1"/>
  <c r="P217" i="11"/>
  <c r="Q217" i="11" s="1"/>
  <c r="N217" i="11"/>
  <c r="O217" i="11" s="1"/>
  <c r="V216" i="11"/>
  <c r="T216" i="11"/>
  <c r="U216" i="11" s="1"/>
  <c r="R216" i="11"/>
  <c r="S216" i="11" s="1"/>
  <c r="P216" i="11"/>
  <c r="Q216" i="11" s="1"/>
  <c r="N216" i="11"/>
  <c r="O216" i="11" s="1"/>
  <c r="V215" i="11"/>
  <c r="T215" i="11"/>
  <c r="U215" i="11" s="1"/>
  <c r="R215" i="11"/>
  <c r="S215" i="11" s="1"/>
  <c r="P215" i="11"/>
  <c r="Q215" i="11" s="1"/>
  <c r="N215" i="11"/>
  <c r="O215" i="11" s="1"/>
  <c r="V214" i="11"/>
  <c r="T214" i="11"/>
  <c r="U214" i="11" s="1"/>
  <c r="R214" i="11"/>
  <c r="S214" i="11" s="1"/>
  <c r="P214" i="11"/>
  <c r="Q214" i="11" s="1"/>
  <c r="N214" i="11"/>
  <c r="O214" i="11" s="1"/>
  <c r="V213" i="11"/>
  <c r="T213" i="11"/>
  <c r="U213" i="11" s="1"/>
  <c r="R213" i="11"/>
  <c r="S213" i="11" s="1"/>
  <c r="P213" i="11"/>
  <c r="Q213" i="11" s="1"/>
  <c r="N213" i="11"/>
  <c r="O213" i="11" s="1"/>
  <c r="V212" i="11"/>
  <c r="T212" i="11"/>
  <c r="U212" i="11" s="1"/>
  <c r="R212" i="11"/>
  <c r="S212" i="11" s="1"/>
  <c r="P212" i="11"/>
  <c r="Q212" i="11" s="1"/>
  <c r="N212" i="11"/>
  <c r="O212" i="11" s="1"/>
  <c r="V211" i="11"/>
  <c r="T211" i="11"/>
  <c r="U211" i="11" s="1"/>
  <c r="R211" i="11"/>
  <c r="S211" i="11" s="1"/>
  <c r="P211" i="11"/>
  <c r="Q211" i="11" s="1"/>
  <c r="N211" i="11"/>
  <c r="O211" i="11" s="1"/>
  <c r="V210" i="11"/>
  <c r="T210" i="11"/>
  <c r="U210" i="11" s="1"/>
  <c r="R210" i="11"/>
  <c r="S210" i="11" s="1"/>
  <c r="P210" i="11"/>
  <c r="Q210" i="11" s="1"/>
  <c r="N210" i="11"/>
  <c r="O210" i="11" s="1"/>
  <c r="V209" i="11"/>
  <c r="T209" i="11"/>
  <c r="U209" i="11" s="1"/>
  <c r="R209" i="11"/>
  <c r="S209" i="11" s="1"/>
  <c r="P209" i="11"/>
  <c r="Q209" i="11" s="1"/>
  <c r="N209" i="11"/>
  <c r="O209" i="11" s="1"/>
  <c r="V208" i="11"/>
  <c r="T208" i="11"/>
  <c r="U208" i="11" s="1"/>
  <c r="R208" i="11"/>
  <c r="S208" i="11" s="1"/>
  <c r="P208" i="11"/>
  <c r="Q208" i="11" s="1"/>
  <c r="N208" i="11"/>
  <c r="O208" i="11" s="1"/>
  <c r="V207" i="11"/>
  <c r="T207" i="11"/>
  <c r="U207" i="11" s="1"/>
  <c r="R207" i="11"/>
  <c r="S207" i="11" s="1"/>
  <c r="P207" i="11"/>
  <c r="Q207" i="11" s="1"/>
  <c r="N207" i="11"/>
  <c r="O207" i="11" s="1"/>
  <c r="V206" i="11"/>
  <c r="T206" i="11"/>
  <c r="U206" i="11" s="1"/>
  <c r="R206" i="11"/>
  <c r="S206" i="11" s="1"/>
  <c r="P206" i="11"/>
  <c r="Q206" i="11" s="1"/>
  <c r="N206" i="11"/>
  <c r="O206" i="11" s="1"/>
  <c r="V205" i="11"/>
  <c r="T205" i="11"/>
  <c r="U205" i="11" s="1"/>
  <c r="R205" i="11"/>
  <c r="S205" i="11" s="1"/>
  <c r="P205" i="11"/>
  <c r="Q205" i="11" s="1"/>
  <c r="N205" i="11"/>
  <c r="O205" i="11" s="1"/>
  <c r="V204" i="11"/>
  <c r="T204" i="11"/>
  <c r="U204" i="11" s="1"/>
  <c r="R204" i="11"/>
  <c r="S204" i="11" s="1"/>
  <c r="P204" i="11"/>
  <c r="Q204" i="11" s="1"/>
  <c r="N204" i="11"/>
  <c r="O204" i="11" s="1"/>
  <c r="V203" i="11"/>
  <c r="T203" i="11"/>
  <c r="U203" i="11" s="1"/>
  <c r="R203" i="11"/>
  <c r="S203" i="11" s="1"/>
  <c r="P203" i="11"/>
  <c r="Q203" i="11" s="1"/>
  <c r="N203" i="11"/>
  <c r="O203" i="11" s="1"/>
  <c r="V202" i="11"/>
  <c r="T202" i="11"/>
  <c r="U202" i="11" s="1"/>
  <c r="R202" i="11"/>
  <c r="S202" i="11" s="1"/>
  <c r="P202" i="11"/>
  <c r="Q202" i="11" s="1"/>
  <c r="N202" i="11"/>
  <c r="O202" i="11" s="1"/>
  <c r="V201" i="11"/>
  <c r="T201" i="11"/>
  <c r="U201" i="11" s="1"/>
  <c r="R201" i="11"/>
  <c r="S201" i="11" s="1"/>
  <c r="P201" i="11"/>
  <c r="Q201" i="11" s="1"/>
  <c r="N201" i="11"/>
  <c r="O201" i="11" s="1"/>
  <c r="V200" i="11"/>
  <c r="T200" i="11"/>
  <c r="U200" i="11" s="1"/>
  <c r="R200" i="11"/>
  <c r="S200" i="11" s="1"/>
  <c r="P200" i="11"/>
  <c r="Q200" i="11" s="1"/>
  <c r="N200" i="11"/>
  <c r="O200" i="11" s="1"/>
  <c r="V199" i="11"/>
  <c r="T199" i="11"/>
  <c r="U199" i="11" s="1"/>
  <c r="R199" i="11"/>
  <c r="S199" i="11" s="1"/>
  <c r="P199" i="11"/>
  <c r="Q199" i="11" s="1"/>
  <c r="N199" i="11"/>
  <c r="O199" i="11" s="1"/>
  <c r="V198" i="11"/>
  <c r="T198" i="11"/>
  <c r="U198" i="11" s="1"/>
  <c r="R198" i="11"/>
  <c r="S198" i="11" s="1"/>
  <c r="P198" i="11"/>
  <c r="Q198" i="11" s="1"/>
  <c r="N198" i="11"/>
  <c r="O198" i="11" s="1"/>
  <c r="V197" i="11"/>
  <c r="T197" i="11"/>
  <c r="U197" i="11" s="1"/>
  <c r="R197" i="11"/>
  <c r="S197" i="11" s="1"/>
  <c r="P197" i="11"/>
  <c r="Q197" i="11" s="1"/>
  <c r="N197" i="11"/>
  <c r="O197" i="11" s="1"/>
  <c r="V196" i="11"/>
  <c r="T196" i="11"/>
  <c r="U196" i="11" s="1"/>
  <c r="R196" i="11"/>
  <c r="S196" i="11" s="1"/>
  <c r="P196" i="11"/>
  <c r="Q196" i="11" s="1"/>
  <c r="N196" i="11"/>
  <c r="O196" i="11" s="1"/>
  <c r="V195" i="11"/>
  <c r="T195" i="11"/>
  <c r="U195" i="11" s="1"/>
  <c r="R195" i="11"/>
  <c r="S195" i="11" s="1"/>
  <c r="P195" i="11"/>
  <c r="Q195" i="11" s="1"/>
  <c r="N195" i="11"/>
  <c r="O195" i="11" s="1"/>
  <c r="V194" i="11"/>
  <c r="T194" i="11"/>
  <c r="U194" i="11" s="1"/>
  <c r="R194" i="11"/>
  <c r="S194" i="11" s="1"/>
  <c r="P194" i="11"/>
  <c r="Q194" i="11" s="1"/>
  <c r="N194" i="11"/>
  <c r="O194" i="11" s="1"/>
  <c r="V193" i="11"/>
  <c r="T193" i="11"/>
  <c r="U193" i="11" s="1"/>
  <c r="R193" i="11"/>
  <c r="S193" i="11" s="1"/>
  <c r="P193" i="11"/>
  <c r="Q193" i="11" s="1"/>
  <c r="N193" i="11"/>
  <c r="O193" i="11" s="1"/>
  <c r="V192" i="11"/>
  <c r="T192" i="11"/>
  <c r="U192" i="11" s="1"/>
  <c r="R192" i="11"/>
  <c r="S192" i="11" s="1"/>
  <c r="P192" i="11"/>
  <c r="Q192" i="11" s="1"/>
  <c r="N192" i="11"/>
  <c r="O192" i="11" s="1"/>
  <c r="V191" i="11"/>
  <c r="T191" i="11"/>
  <c r="U191" i="11" s="1"/>
  <c r="R191" i="11"/>
  <c r="S191" i="11" s="1"/>
  <c r="P191" i="11"/>
  <c r="Q191" i="11" s="1"/>
  <c r="N191" i="11"/>
  <c r="O191" i="11" s="1"/>
  <c r="V190" i="11"/>
  <c r="T190" i="11"/>
  <c r="U190" i="11" s="1"/>
  <c r="R190" i="11"/>
  <c r="S190" i="11" s="1"/>
  <c r="P190" i="11"/>
  <c r="Q190" i="11" s="1"/>
  <c r="N190" i="11"/>
  <c r="O190" i="11" s="1"/>
  <c r="V189" i="11"/>
  <c r="T189" i="11"/>
  <c r="U189" i="11" s="1"/>
  <c r="R189" i="11"/>
  <c r="S189" i="11" s="1"/>
  <c r="P189" i="11"/>
  <c r="Q189" i="11" s="1"/>
  <c r="N189" i="11"/>
  <c r="O189" i="11" s="1"/>
  <c r="V188" i="11"/>
  <c r="T188" i="11"/>
  <c r="U188" i="11" s="1"/>
  <c r="R188" i="11"/>
  <c r="S188" i="11" s="1"/>
  <c r="P188" i="11"/>
  <c r="Q188" i="11" s="1"/>
  <c r="N188" i="11"/>
  <c r="O188" i="11" s="1"/>
  <c r="V187" i="11"/>
  <c r="T187" i="11"/>
  <c r="U187" i="11" s="1"/>
  <c r="R187" i="11"/>
  <c r="S187" i="11" s="1"/>
  <c r="P187" i="11"/>
  <c r="Q187" i="11" s="1"/>
  <c r="N187" i="11"/>
  <c r="O187" i="11" s="1"/>
  <c r="V186" i="11"/>
  <c r="T186" i="11"/>
  <c r="U186" i="11" s="1"/>
  <c r="R186" i="11"/>
  <c r="S186" i="11" s="1"/>
  <c r="P186" i="11"/>
  <c r="Q186" i="11" s="1"/>
  <c r="N186" i="11"/>
  <c r="O186" i="11" s="1"/>
  <c r="V185" i="11"/>
  <c r="T185" i="11"/>
  <c r="U185" i="11" s="1"/>
  <c r="R185" i="11"/>
  <c r="S185" i="11" s="1"/>
  <c r="P185" i="11"/>
  <c r="Q185" i="11" s="1"/>
  <c r="N185" i="11"/>
  <c r="O185" i="11" s="1"/>
  <c r="V184" i="11"/>
  <c r="T184" i="11"/>
  <c r="U184" i="11" s="1"/>
  <c r="R184" i="11"/>
  <c r="S184" i="11" s="1"/>
  <c r="P184" i="11"/>
  <c r="Q184" i="11" s="1"/>
  <c r="N184" i="11"/>
  <c r="O184" i="11" s="1"/>
  <c r="V183" i="11"/>
  <c r="T183" i="11"/>
  <c r="U183" i="11" s="1"/>
  <c r="R183" i="11"/>
  <c r="S183" i="11" s="1"/>
  <c r="P183" i="11"/>
  <c r="Q183" i="11" s="1"/>
  <c r="N183" i="11"/>
  <c r="O183" i="11" s="1"/>
  <c r="V182" i="11"/>
  <c r="T182" i="11"/>
  <c r="U182" i="11" s="1"/>
  <c r="R182" i="11"/>
  <c r="S182" i="11" s="1"/>
  <c r="P182" i="11"/>
  <c r="Q182" i="11" s="1"/>
  <c r="N182" i="11"/>
  <c r="O182" i="11" s="1"/>
  <c r="V181" i="11"/>
  <c r="T181" i="11"/>
  <c r="U181" i="11" s="1"/>
  <c r="R181" i="11"/>
  <c r="S181" i="11" s="1"/>
  <c r="P181" i="11"/>
  <c r="Q181" i="11" s="1"/>
  <c r="N181" i="11"/>
  <c r="O181" i="11" s="1"/>
  <c r="V180" i="11"/>
  <c r="T180" i="11"/>
  <c r="U180" i="11" s="1"/>
  <c r="R180" i="11"/>
  <c r="S180" i="11" s="1"/>
  <c r="P180" i="11"/>
  <c r="Q180" i="11" s="1"/>
  <c r="N180" i="11"/>
  <c r="O180" i="11" s="1"/>
  <c r="V179" i="11"/>
  <c r="T179" i="11"/>
  <c r="U179" i="11" s="1"/>
  <c r="R179" i="11"/>
  <c r="S179" i="11" s="1"/>
  <c r="P179" i="11"/>
  <c r="Q179" i="11" s="1"/>
  <c r="N179" i="11"/>
  <c r="O179" i="11" s="1"/>
  <c r="V178" i="11"/>
  <c r="T178" i="11"/>
  <c r="U178" i="11" s="1"/>
  <c r="R178" i="11"/>
  <c r="S178" i="11" s="1"/>
  <c r="P178" i="11"/>
  <c r="Q178" i="11" s="1"/>
  <c r="N178" i="11"/>
  <c r="O178" i="11" s="1"/>
  <c r="V177" i="11"/>
  <c r="T177" i="11"/>
  <c r="U177" i="11" s="1"/>
  <c r="R177" i="11"/>
  <c r="S177" i="11" s="1"/>
  <c r="P177" i="11"/>
  <c r="Q177" i="11" s="1"/>
  <c r="N177" i="11"/>
  <c r="O177" i="11" s="1"/>
  <c r="V176" i="11"/>
  <c r="T176" i="11"/>
  <c r="U176" i="11" s="1"/>
  <c r="R176" i="11"/>
  <c r="S176" i="11" s="1"/>
  <c r="P176" i="11"/>
  <c r="Q176" i="11" s="1"/>
  <c r="N176" i="11"/>
  <c r="O176" i="11" s="1"/>
  <c r="V175" i="11"/>
  <c r="T175" i="11"/>
  <c r="U175" i="11" s="1"/>
  <c r="R175" i="11"/>
  <c r="S175" i="11" s="1"/>
  <c r="P175" i="11"/>
  <c r="Q175" i="11" s="1"/>
  <c r="N175" i="11"/>
  <c r="O175" i="11" s="1"/>
  <c r="V174" i="11"/>
  <c r="T174" i="11"/>
  <c r="U174" i="11" s="1"/>
  <c r="R174" i="11"/>
  <c r="S174" i="11" s="1"/>
  <c r="P174" i="11"/>
  <c r="Q174" i="11" s="1"/>
  <c r="N174" i="11"/>
  <c r="O174" i="11" s="1"/>
  <c r="V173" i="11"/>
  <c r="T173" i="11"/>
  <c r="U173" i="11" s="1"/>
  <c r="R173" i="11"/>
  <c r="S173" i="11" s="1"/>
  <c r="P173" i="11"/>
  <c r="Q173" i="11" s="1"/>
  <c r="N173" i="11"/>
  <c r="O173" i="11" s="1"/>
  <c r="V172" i="11"/>
  <c r="T172" i="11"/>
  <c r="U172" i="11" s="1"/>
  <c r="R172" i="11"/>
  <c r="S172" i="11" s="1"/>
  <c r="P172" i="11"/>
  <c r="Q172" i="11" s="1"/>
  <c r="N172" i="11"/>
  <c r="O172" i="11" s="1"/>
  <c r="V171" i="11"/>
  <c r="T171" i="11"/>
  <c r="U171" i="11" s="1"/>
  <c r="R171" i="11"/>
  <c r="S171" i="11" s="1"/>
  <c r="P171" i="11"/>
  <c r="Q171" i="11" s="1"/>
  <c r="N171" i="11"/>
  <c r="O171" i="11" s="1"/>
  <c r="V170" i="11"/>
  <c r="T170" i="11"/>
  <c r="U170" i="11" s="1"/>
  <c r="R170" i="11"/>
  <c r="S170" i="11" s="1"/>
  <c r="P170" i="11"/>
  <c r="Q170" i="11" s="1"/>
  <c r="N170" i="11"/>
  <c r="O170" i="11" s="1"/>
  <c r="V169" i="11"/>
  <c r="T169" i="11"/>
  <c r="U169" i="11" s="1"/>
  <c r="R169" i="11"/>
  <c r="S169" i="11" s="1"/>
  <c r="P169" i="11"/>
  <c r="Q169" i="11" s="1"/>
  <c r="N169" i="11"/>
  <c r="O169" i="11" s="1"/>
  <c r="V168" i="11"/>
  <c r="T168" i="11"/>
  <c r="U168" i="11" s="1"/>
  <c r="R168" i="11"/>
  <c r="S168" i="11" s="1"/>
  <c r="P168" i="11"/>
  <c r="Q168" i="11" s="1"/>
  <c r="N168" i="11"/>
  <c r="O168" i="11" s="1"/>
  <c r="V167" i="11"/>
  <c r="T167" i="11"/>
  <c r="U167" i="11" s="1"/>
  <c r="R167" i="11"/>
  <c r="S167" i="11" s="1"/>
  <c r="P167" i="11"/>
  <c r="Q167" i="11" s="1"/>
  <c r="N167" i="11"/>
  <c r="O167" i="11" s="1"/>
  <c r="V166" i="11"/>
  <c r="T166" i="11"/>
  <c r="U166" i="11" s="1"/>
  <c r="R166" i="11"/>
  <c r="S166" i="11" s="1"/>
  <c r="P166" i="11"/>
  <c r="Q166" i="11" s="1"/>
  <c r="N166" i="11"/>
  <c r="O166" i="11" s="1"/>
  <c r="V165" i="11"/>
  <c r="T165" i="11"/>
  <c r="U165" i="11" s="1"/>
  <c r="R165" i="11"/>
  <c r="S165" i="11" s="1"/>
  <c r="P165" i="11"/>
  <c r="Q165" i="11" s="1"/>
  <c r="N165" i="11"/>
  <c r="O165" i="11" s="1"/>
  <c r="V164" i="11"/>
  <c r="T164" i="11"/>
  <c r="U164" i="11" s="1"/>
  <c r="R164" i="11"/>
  <c r="S164" i="11" s="1"/>
  <c r="P164" i="11"/>
  <c r="Q164" i="11" s="1"/>
  <c r="N164" i="11"/>
  <c r="O164" i="11" s="1"/>
  <c r="V163" i="11"/>
  <c r="T163" i="11"/>
  <c r="U163" i="11" s="1"/>
  <c r="R163" i="11"/>
  <c r="S163" i="11" s="1"/>
  <c r="P163" i="11"/>
  <c r="Q163" i="11" s="1"/>
  <c r="N163" i="11"/>
  <c r="O163" i="11" s="1"/>
  <c r="V162" i="11"/>
  <c r="T162" i="11"/>
  <c r="U162" i="11" s="1"/>
  <c r="R162" i="11"/>
  <c r="S162" i="11" s="1"/>
  <c r="P162" i="11"/>
  <c r="Q162" i="11" s="1"/>
  <c r="N162" i="11"/>
  <c r="O162" i="11" s="1"/>
  <c r="V161" i="11"/>
  <c r="T161" i="11"/>
  <c r="U161" i="11" s="1"/>
  <c r="R161" i="11"/>
  <c r="S161" i="11" s="1"/>
  <c r="P161" i="11"/>
  <c r="Q161" i="11" s="1"/>
  <c r="N161" i="11"/>
  <c r="O161" i="11" s="1"/>
  <c r="V160" i="11"/>
  <c r="T160" i="11"/>
  <c r="U160" i="11" s="1"/>
  <c r="R160" i="11"/>
  <c r="S160" i="11" s="1"/>
  <c r="P160" i="11"/>
  <c r="Q160" i="11" s="1"/>
  <c r="N160" i="11"/>
  <c r="O160" i="11" s="1"/>
  <c r="V159" i="11"/>
  <c r="T159" i="11"/>
  <c r="U159" i="11" s="1"/>
  <c r="R159" i="11"/>
  <c r="S159" i="11" s="1"/>
  <c r="P159" i="11"/>
  <c r="Q159" i="11" s="1"/>
  <c r="N159" i="11"/>
  <c r="O159" i="11" s="1"/>
  <c r="V158" i="11"/>
  <c r="T158" i="11"/>
  <c r="U158" i="11" s="1"/>
  <c r="R158" i="11"/>
  <c r="S158" i="11" s="1"/>
  <c r="P158" i="11"/>
  <c r="Q158" i="11" s="1"/>
  <c r="N158" i="11"/>
  <c r="O158" i="11" s="1"/>
  <c r="V157" i="11"/>
  <c r="T157" i="11"/>
  <c r="U157" i="11" s="1"/>
  <c r="R157" i="11"/>
  <c r="S157" i="11" s="1"/>
  <c r="P157" i="11"/>
  <c r="Q157" i="11" s="1"/>
  <c r="N157" i="11"/>
  <c r="O157" i="11" s="1"/>
  <c r="V156" i="11"/>
  <c r="T156" i="11"/>
  <c r="U156" i="11" s="1"/>
  <c r="R156" i="11"/>
  <c r="S156" i="11" s="1"/>
  <c r="P156" i="11"/>
  <c r="Q156" i="11" s="1"/>
  <c r="N156" i="11"/>
  <c r="O156" i="11" s="1"/>
  <c r="V155" i="11"/>
  <c r="T155" i="11"/>
  <c r="U155" i="11" s="1"/>
  <c r="R155" i="11"/>
  <c r="S155" i="11" s="1"/>
  <c r="P155" i="11"/>
  <c r="Q155" i="11" s="1"/>
  <c r="N155" i="11"/>
  <c r="O155" i="11" s="1"/>
  <c r="V154" i="11"/>
  <c r="T154" i="11"/>
  <c r="U154" i="11" s="1"/>
  <c r="R154" i="11"/>
  <c r="S154" i="11" s="1"/>
  <c r="P154" i="11"/>
  <c r="Q154" i="11" s="1"/>
  <c r="N154" i="11"/>
  <c r="O154" i="11" s="1"/>
  <c r="V153" i="11"/>
  <c r="T153" i="11"/>
  <c r="U153" i="11" s="1"/>
  <c r="R153" i="11"/>
  <c r="S153" i="11" s="1"/>
  <c r="P153" i="11"/>
  <c r="Q153" i="11" s="1"/>
  <c r="N153" i="11"/>
  <c r="O153" i="11" s="1"/>
  <c r="V152" i="11"/>
  <c r="T152" i="11"/>
  <c r="U152" i="11" s="1"/>
  <c r="R152" i="11"/>
  <c r="S152" i="11" s="1"/>
  <c r="P152" i="11"/>
  <c r="Q152" i="11" s="1"/>
  <c r="N152" i="11"/>
  <c r="O152" i="11" s="1"/>
  <c r="V151" i="11"/>
  <c r="T151" i="11"/>
  <c r="U151" i="11" s="1"/>
  <c r="R151" i="11"/>
  <c r="S151" i="11" s="1"/>
  <c r="P151" i="11"/>
  <c r="Q151" i="11" s="1"/>
  <c r="N151" i="11"/>
  <c r="O151" i="11" s="1"/>
  <c r="V150" i="11"/>
  <c r="T150" i="11"/>
  <c r="U150" i="11" s="1"/>
  <c r="R150" i="11"/>
  <c r="S150" i="11" s="1"/>
  <c r="P150" i="11"/>
  <c r="Q150" i="11" s="1"/>
  <c r="N150" i="11"/>
  <c r="O150" i="11" s="1"/>
  <c r="V149" i="11"/>
  <c r="T149" i="11"/>
  <c r="U149" i="11" s="1"/>
  <c r="R149" i="11"/>
  <c r="S149" i="11" s="1"/>
  <c r="P149" i="11"/>
  <c r="Q149" i="11" s="1"/>
  <c r="N149" i="11"/>
  <c r="O149" i="11" s="1"/>
  <c r="V148" i="11"/>
  <c r="T148" i="11"/>
  <c r="U148" i="11" s="1"/>
  <c r="R148" i="11"/>
  <c r="S148" i="11" s="1"/>
  <c r="P148" i="11"/>
  <c r="Q148" i="11" s="1"/>
  <c r="N148" i="11"/>
  <c r="O148" i="11" s="1"/>
  <c r="V147" i="11"/>
  <c r="T147" i="11"/>
  <c r="U147" i="11" s="1"/>
  <c r="R147" i="11"/>
  <c r="S147" i="11" s="1"/>
  <c r="P147" i="11"/>
  <c r="Q147" i="11" s="1"/>
  <c r="N147" i="11"/>
  <c r="O147" i="11" s="1"/>
  <c r="V146" i="11"/>
  <c r="T146" i="11"/>
  <c r="U146" i="11" s="1"/>
  <c r="R146" i="11"/>
  <c r="S146" i="11" s="1"/>
  <c r="P146" i="11"/>
  <c r="Q146" i="11" s="1"/>
  <c r="N146" i="11"/>
  <c r="O146" i="11" s="1"/>
  <c r="V145" i="11"/>
  <c r="T145" i="11"/>
  <c r="U145" i="11" s="1"/>
  <c r="R145" i="11"/>
  <c r="S145" i="11" s="1"/>
  <c r="P145" i="11"/>
  <c r="Q145" i="11" s="1"/>
  <c r="N145" i="11"/>
  <c r="O145" i="11" s="1"/>
  <c r="V144" i="11"/>
  <c r="T144" i="11"/>
  <c r="U144" i="11" s="1"/>
  <c r="R144" i="11"/>
  <c r="S144" i="11" s="1"/>
  <c r="P144" i="11"/>
  <c r="Q144" i="11" s="1"/>
  <c r="N144" i="11"/>
  <c r="O144" i="11" s="1"/>
  <c r="V143" i="11"/>
  <c r="T143" i="11"/>
  <c r="U143" i="11" s="1"/>
  <c r="R143" i="11"/>
  <c r="S143" i="11" s="1"/>
  <c r="P143" i="11"/>
  <c r="Q143" i="11" s="1"/>
  <c r="N143" i="11"/>
  <c r="O143" i="11" s="1"/>
  <c r="V142" i="11"/>
  <c r="T142" i="11"/>
  <c r="U142" i="11" s="1"/>
  <c r="R142" i="11"/>
  <c r="S142" i="11" s="1"/>
  <c r="P142" i="11"/>
  <c r="Q142" i="11" s="1"/>
  <c r="N142" i="11"/>
  <c r="O142" i="11" s="1"/>
  <c r="V141" i="11"/>
  <c r="T141" i="11"/>
  <c r="U141" i="11" s="1"/>
  <c r="R141" i="11"/>
  <c r="S141" i="11" s="1"/>
  <c r="P141" i="11"/>
  <c r="Q141" i="11" s="1"/>
  <c r="N141" i="11"/>
  <c r="O141" i="11" s="1"/>
  <c r="V140" i="11"/>
  <c r="T140" i="11"/>
  <c r="U140" i="11" s="1"/>
  <c r="R140" i="11"/>
  <c r="S140" i="11" s="1"/>
  <c r="P140" i="11"/>
  <c r="Q140" i="11" s="1"/>
  <c r="N140" i="11"/>
  <c r="O140" i="11" s="1"/>
  <c r="V139" i="11"/>
  <c r="T139" i="11"/>
  <c r="U139" i="11" s="1"/>
  <c r="R139" i="11"/>
  <c r="S139" i="11" s="1"/>
  <c r="P139" i="11"/>
  <c r="Q139" i="11" s="1"/>
  <c r="N139" i="11"/>
  <c r="O139" i="11" s="1"/>
  <c r="V138" i="11"/>
  <c r="T138" i="11"/>
  <c r="U138" i="11" s="1"/>
  <c r="R138" i="11"/>
  <c r="S138" i="11" s="1"/>
  <c r="P138" i="11"/>
  <c r="Q138" i="11" s="1"/>
  <c r="N138" i="11"/>
  <c r="O138" i="11" s="1"/>
  <c r="V137" i="11"/>
  <c r="T137" i="11"/>
  <c r="U137" i="11" s="1"/>
  <c r="R137" i="11"/>
  <c r="S137" i="11" s="1"/>
  <c r="P137" i="11"/>
  <c r="Q137" i="11" s="1"/>
  <c r="N137" i="11"/>
  <c r="O137" i="11" s="1"/>
  <c r="V136" i="11"/>
  <c r="T136" i="11"/>
  <c r="U136" i="11" s="1"/>
  <c r="R136" i="11"/>
  <c r="S136" i="11" s="1"/>
  <c r="P136" i="11"/>
  <c r="Q136" i="11" s="1"/>
  <c r="N136" i="11"/>
  <c r="O136" i="11" s="1"/>
  <c r="V135" i="11"/>
  <c r="T135" i="11"/>
  <c r="U135" i="11" s="1"/>
  <c r="R135" i="11"/>
  <c r="S135" i="11" s="1"/>
  <c r="P135" i="11"/>
  <c r="Q135" i="11" s="1"/>
  <c r="N135" i="11"/>
  <c r="O135" i="11" s="1"/>
  <c r="V134" i="11"/>
  <c r="T134" i="11"/>
  <c r="U134" i="11" s="1"/>
  <c r="R134" i="11"/>
  <c r="S134" i="11" s="1"/>
  <c r="P134" i="11"/>
  <c r="Q134" i="11" s="1"/>
  <c r="N134" i="11"/>
  <c r="O134" i="11" s="1"/>
  <c r="V133" i="11"/>
  <c r="T133" i="11"/>
  <c r="U133" i="11" s="1"/>
  <c r="R133" i="11"/>
  <c r="S133" i="11" s="1"/>
  <c r="P133" i="11"/>
  <c r="Q133" i="11" s="1"/>
  <c r="N133" i="11"/>
  <c r="O133" i="11" s="1"/>
  <c r="V132" i="11"/>
  <c r="T132" i="11"/>
  <c r="U132" i="11" s="1"/>
  <c r="R132" i="11"/>
  <c r="S132" i="11" s="1"/>
  <c r="P132" i="11"/>
  <c r="Q132" i="11" s="1"/>
  <c r="N132" i="11"/>
  <c r="O132" i="11" s="1"/>
  <c r="V131" i="11"/>
  <c r="T131" i="11"/>
  <c r="U131" i="11" s="1"/>
  <c r="R131" i="11"/>
  <c r="S131" i="11" s="1"/>
  <c r="P131" i="11"/>
  <c r="Q131" i="11" s="1"/>
  <c r="N131" i="11"/>
  <c r="O131" i="11" s="1"/>
  <c r="V130" i="11"/>
  <c r="T130" i="11"/>
  <c r="U130" i="11" s="1"/>
  <c r="R130" i="11"/>
  <c r="S130" i="11" s="1"/>
  <c r="P130" i="11"/>
  <c r="Q130" i="11" s="1"/>
  <c r="N130" i="11"/>
  <c r="O130" i="11" s="1"/>
  <c r="V129" i="11"/>
  <c r="T129" i="11"/>
  <c r="U129" i="11" s="1"/>
  <c r="R129" i="11"/>
  <c r="S129" i="11" s="1"/>
  <c r="P129" i="11"/>
  <c r="Q129" i="11" s="1"/>
  <c r="N129" i="11"/>
  <c r="O129" i="11" s="1"/>
  <c r="V128" i="11"/>
  <c r="T128" i="11"/>
  <c r="U128" i="11" s="1"/>
  <c r="R128" i="11"/>
  <c r="S128" i="11" s="1"/>
  <c r="P128" i="11"/>
  <c r="Q128" i="11" s="1"/>
  <c r="N128" i="11"/>
  <c r="O128" i="11" s="1"/>
  <c r="V127" i="11"/>
  <c r="T127" i="11"/>
  <c r="U127" i="11" s="1"/>
  <c r="R127" i="11"/>
  <c r="S127" i="11" s="1"/>
  <c r="P127" i="11"/>
  <c r="Q127" i="11" s="1"/>
  <c r="N127" i="11"/>
  <c r="O127" i="11" s="1"/>
  <c r="V126" i="11"/>
  <c r="T126" i="11"/>
  <c r="U126" i="11" s="1"/>
  <c r="R126" i="11"/>
  <c r="S126" i="11" s="1"/>
  <c r="P126" i="11"/>
  <c r="Q126" i="11" s="1"/>
  <c r="N126" i="11"/>
  <c r="O126" i="11" s="1"/>
  <c r="N8" i="11"/>
  <c r="O8" i="11" s="1"/>
  <c r="N9" i="11"/>
  <c r="O9" i="11" s="1"/>
  <c r="V125" i="11"/>
  <c r="V124" i="11"/>
  <c r="V123" i="11"/>
  <c r="V122" i="11"/>
  <c r="V121" i="11"/>
  <c r="V120" i="11"/>
  <c r="V118" i="11"/>
  <c r="V117" i="11"/>
  <c r="V116" i="11"/>
  <c r="V114" i="11"/>
  <c r="V113" i="11"/>
  <c r="V112" i="11"/>
  <c r="V111" i="11"/>
  <c r="V110" i="11"/>
  <c r="V109" i="11"/>
  <c r="V108" i="11"/>
  <c r="V107" i="11"/>
  <c r="V105" i="11"/>
  <c r="V104" i="11"/>
  <c r="V103" i="11"/>
  <c r="V102" i="11"/>
  <c r="V101" i="11"/>
  <c r="V100" i="11"/>
  <c r="V99" i="11"/>
  <c r="V98" i="11"/>
  <c r="V97" i="11"/>
  <c r="V94" i="11"/>
  <c r="V93" i="11"/>
  <c r="V92" i="11"/>
  <c r="V91" i="11"/>
  <c r="V90" i="11"/>
  <c r="V89" i="11"/>
  <c r="V88" i="11"/>
  <c r="V87" i="11"/>
  <c r="V86" i="11"/>
  <c r="V85" i="11"/>
  <c r="V84" i="11"/>
  <c r="V83" i="11"/>
  <c r="V82" i="11"/>
  <c r="V81" i="11"/>
  <c r="V80" i="11"/>
  <c r="V79" i="11"/>
  <c r="V78" i="11"/>
  <c r="V77" i="11"/>
  <c r="V76" i="11"/>
  <c r="V75" i="11"/>
  <c r="V74" i="11"/>
  <c r="V73" i="11"/>
  <c r="V72" i="11"/>
  <c r="V71" i="11"/>
  <c r="V70" i="11"/>
  <c r="V69" i="11"/>
  <c r="V68" i="11"/>
  <c r="V67" i="11"/>
  <c r="V66" i="11"/>
  <c r="V64" i="11"/>
  <c r="V63" i="11"/>
  <c r="V62" i="11"/>
  <c r="V61" i="11"/>
  <c r="V60" i="11"/>
  <c r="V59" i="11"/>
  <c r="V58" i="11"/>
  <c r="V57" i="11"/>
  <c r="V56" i="11"/>
  <c r="V55" i="11"/>
  <c r="V54" i="11"/>
  <c r="V53" i="11"/>
  <c r="V52" i="11"/>
  <c r="V51" i="11"/>
  <c r="V50" i="11"/>
  <c r="V43" i="11"/>
  <c r="V42" i="11"/>
  <c r="V41" i="11"/>
  <c r="V38" i="11"/>
  <c r="V37" i="11"/>
  <c r="V36" i="11"/>
  <c r="V35" i="11"/>
  <c r="V34" i="11"/>
  <c r="V33" i="11"/>
  <c r="V32" i="11"/>
  <c r="V30" i="11"/>
  <c r="V28" i="11"/>
  <c r="V27" i="11"/>
  <c r="V26" i="11"/>
  <c r="V25" i="11"/>
  <c r="V22" i="11"/>
  <c r="V21" i="11"/>
  <c r="V20" i="11"/>
  <c r="V19" i="11"/>
  <c r="V18" i="11"/>
  <c r="V16" i="11"/>
  <c r="V15" i="11"/>
  <c r="V13" i="11"/>
  <c r="V12" i="11"/>
  <c r="V11" i="11"/>
  <c r="V8" i="11"/>
  <c r="T125" i="11"/>
  <c r="U125" i="11" s="1"/>
  <c r="R125" i="11"/>
  <c r="S125" i="11" s="1"/>
  <c r="P125" i="11"/>
  <c r="Q125" i="11" s="1"/>
  <c r="T124" i="11"/>
  <c r="U124" i="11" s="1"/>
  <c r="R124" i="11"/>
  <c r="S124" i="11" s="1"/>
  <c r="P124" i="11"/>
  <c r="Q124" i="11" s="1"/>
  <c r="T123" i="11"/>
  <c r="U123" i="11" s="1"/>
  <c r="R123" i="11"/>
  <c r="S123" i="11" s="1"/>
  <c r="P123" i="11"/>
  <c r="Q123" i="11" s="1"/>
  <c r="T122" i="11"/>
  <c r="U122" i="11" s="1"/>
  <c r="R122" i="11"/>
  <c r="S122" i="11" s="1"/>
  <c r="P122" i="11"/>
  <c r="Q122" i="11" s="1"/>
  <c r="T121" i="11"/>
  <c r="U121" i="11" s="1"/>
  <c r="R121" i="11"/>
  <c r="S121" i="11" s="1"/>
  <c r="P121" i="11"/>
  <c r="Q121" i="11" s="1"/>
  <c r="T120" i="11"/>
  <c r="U120" i="11" s="1"/>
  <c r="R120" i="11"/>
  <c r="S120" i="11" s="1"/>
  <c r="P120" i="11"/>
  <c r="Q120" i="11" s="1"/>
  <c r="T119" i="11"/>
  <c r="U119" i="11" s="1"/>
  <c r="R119" i="11"/>
  <c r="S119" i="11" s="1"/>
  <c r="P119" i="11"/>
  <c r="Q119" i="11" s="1"/>
  <c r="T118" i="11"/>
  <c r="U118" i="11" s="1"/>
  <c r="R118" i="11"/>
  <c r="S118" i="11" s="1"/>
  <c r="P118" i="11"/>
  <c r="Q118" i="11" s="1"/>
  <c r="T117" i="11"/>
  <c r="U117" i="11" s="1"/>
  <c r="R117" i="11"/>
  <c r="S117" i="11" s="1"/>
  <c r="P117" i="11"/>
  <c r="Q117" i="11" s="1"/>
  <c r="T116" i="11"/>
  <c r="U116" i="11" s="1"/>
  <c r="R116" i="11"/>
  <c r="S116" i="11" s="1"/>
  <c r="P116" i="11"/>
  <c r="Q116" i="11" s="1"/>
  <c r="T115" i="11"/>
  <c r="U115" i="11" s="1"/>
  <c r="R115" i="11"/>
  <c r="S115" i="11" s="1"/>
  <c r="P115" i="11"/>
  <c r="Q115" i="11" s="1"/>
  <c r="T114" i="11"/>
  <c r="U114" i="11" s="1"/>
  <c r="R114" i="11"/>
  <c r="S114" i="11" s="1"/>
  <c r="P114" i="11"/>
  <c r="Q114" i="11" s="1"/>
  <c r="T113" i="11"/>
  <c r="U113" i="11" s="1"/>
  <c r="R113" i="11"/>
  <c r="S113" i="11" s="1"/>
  <c r="P113" i="11"/>
  <c r="Q113" i="11" s="1"/>
  <c r="T112" i="11"/>
  <c r="U112" i="11" s="1"/>
  <c r="R112" i="11"/>
  <c r="S112" i="11" s="1"/>
  <c r="P112" i="11"/>
  <c r="Q112" i="11" s="1"/>
  <c r="T111" i="11"/>
  <c r="U111" i="11" s="1"/>
  <c r="R111" i="11"/>
  <c r="S111" i="11" s="1"/>
  <c r="P111" i="11"/>
  <c r="Q111" i="11" s="1"/>
  <c r="T110" i="11"/>
  <c r="U110" i="11" s="1"/>
  <c r="R110" i="11"/>
  <c r="S110" i="11" s="1"/>
  <c r="P110" i="11"/>
  <c r="Q110" i="11" s="1"/>
  <c r="T109" i="11"/>
  <c r="U109" i="11" s="1"/>
  <c r="R109" i="11"/>
  <c r="S109" i="11" s="1"/>
  <c r="P109" i="11"/>
  <c r="Q109" i="11" s="1"/>
  <c r="T108" i="11"/>
  <c r="U108" i="11" s="1"/>
  <c r="R108" i="11"/>
  <c r="S108" i="11" s="1"/>
  <c r="P108" i="11"/>
  <c r="Q108" i="11" s="1"/>
  <c r="T107" i="11"/>
  <c r="U107" i="11" s="1"/>
  <c r="R107" i="11"/>
  <c r="S107" i="11" s="1"/>
  <c r="P107" i="11"/>
  <c r="Q107" i="11" s="1"/>
  <c r="T106" i="11"/>
  <c r="U106" i="11" s="1"/>
  <c r="R106" i="11"/>
  <c r="S106" i="11" s="1"/>
  <c r="P106" i="11"/>
  <c r="Q106" i="11" s="1"/>
  <c r="T105" i="11"/>
  <c r="U105" i="11" s="1"/>
  <c r="R105" i="11"/>
  <c r="S105" i="11" s="1"/>
  <c r="P105" i="11"/>
  <c r="Q105" i="11" s="1"/>
  <c r="T104" i="11"/>
  <c r="U104" i="11" s="1"/>
  <c r="R104" i="11"/>
  <c r="S104" i="11" s="1"/>
  <c r="P104" i="11"/>
  <c r="Q104" i="11" s="1"/>
  <c r="T103" i="11"/>
  <c r="U103" i="11" s="1"/>
  <c r="R103" i="11"/>
  <c r="S103" i="11" s="1"/>
  <c r="P103" i="11"/>
  <c r="Q103" i="11" s="1"/>
  <c r="T102" i="11"/>
  <c r="U102" i="11" s="1"/>
  <c r="R102" i="11"/>
  <c r="S102" i="11" s="1"/>
  <c r="P102" i="11"/>
  <c r="Q102" i="11" s="1"/>
  <c r="T101" i="11"/>
  <c r="U101" i="11" s="1"/>
  <c r="R101" i="11"/>
  <c r="S101" i="11" s="1"/>
  <c r="P101" i="11"/>
  <c r="Q101" i="11" s="1"/>
  <c r="T100" i="11"/>
  <c r="U100" i="11" s="1"/>
  <c r="R100" i="11"/>
  <c r="S100" i="11" s="1"/>
  <c r="P100" i="11"/>
  <c r="Q100" i="11" s="1"/>
  <c r="T99" i="11"/>
  <c r="U99" i="11" s="1"/>
  <c r="R99" i="11"/>
  <c r="S99" i="11" s="1"/>
  <c r="P99" i="11"/>
  <c r="Q99" i="11" s="1"/>
  <c r="T98" i="11"/>
  <c r="U98" i="11" s="1"/>
  <c r="R98" i="11"/>
  <c r="S98" i="11" s="1"/>
  <c r="P98" i="11"/>
  <c r="Q98" i="11" s="1"/>
  <c r="T97" i="11"/>
  <c r="U97" i="11" s="1"/>
  <c r="R97" i="11"/>
  <c r="S97" i="11" s="1"/>
  <c r="P97" i="11"/>
  <c r="Q97" i="11" s="1"/>
  <c r="T96" i="11"/>
  <c r="U96" i="11" s="1"/>
  <c r="R96" i="11"/>
  <c r="S96" i="11" s="1"/>
  <c r="P96" i="11"/>
  <c r="Q96" i="11" s="1"/>
  <c r="T95" i="11"/>
  <c r="U95" i="11" s="1"/>
  <c r="R95" i="11"/>
  <c r="S95" i="11" s="1"/>
  <c r="P95" i="11"/>
  <c r="Q95" i="11" s="1"/>
  <c r="T94" i="11"/>
  <c r="U94" i="11" s="1"/>
  <c r="R94" i="11"/>
  <c r="S94" i="11" s="1"/>
  <c r="P94" i="11"/>
  <c r="Q94" i="11" s="1"/>
  <c r="T93" i="11"/>
  <c r="U93" i="11" s="1"/>
  <c r="R93" i="11"/>
  <c r="S93" i="11" s="1"/>
  <c r="P93" i="11"/>
  <c r="Q93" i="11" s="1"/>
  <c r="T92" i="11"/>
  <c r="U92" i="11" s="1"/>
  <c r="R92" i="11"/>
  <c r="S92" i="11" s="1"/>
  <c r="P92" i="11"/>
  <c r="Q92" i="11" s="1"/>
  <c r="T91" i="11"/>
  <c r="U91" i="11" s="1"/>
  <c r="R91" i="11"/>
  <c r="S91" i="11" s="1"/>
  <c r="P91" i="11"/>
  <c r="Q91" i="11" s="1"/>
  <c r="T90" i="11"/>
  <c r="U90" i="11" s="1"/>
  <c r="R90" i="11"/>
  <c r="S90" i="11" s="1"/>
  <c r="P90" i="11"/>
  <c r="Q90" i="11" s="1"/>
  <c r="T89" i="11"/>
  <c r="U89" i="11" s="1"/>
  <c r="R89" i="11"/>
  <c r="S89" i="11" s="1"/>
  <c r="P89" i="11"/>
  <c r="Q89" i="11" s="1"/>
  <c r="T88" i="11"/>
  <c r="U88" i="11" s="1"/>
  <c r="R88" i="11"/>
  <c r="S88" i="11" s="1"/>
  <c r="P88" i="11"/>
  <c r="Q88" i="11" s="1"/>
  <c r="T87" i="11"/>
  <c r="U87" i="11" s="1"/>
  <c r="R87" i="11"/>
  <c r="S87" i="11" s="1"/>
  <c r="P87" i="11"/>
  <c r="Q87" i="11" s="1"/>
  <c r="T86" i="11"/>
  <c r="U86" i="11" s="1"/>
  <c r="R86" i="11"/>
  <c r="S86" i="11" s="1"/>
  <c r="P86" i="11"/>
  <c r="Q86" i="11" s="1"/>
  <c r="T85" i="11"/>
  <c r="U85" i="11" s="1"/>
  <c r="R85" i="11"/>
  <c r="S85" i="11" s="1"/>
  <c r="P85" i="11"/>
  <c r="Q85" i="11" s="1"/>
  <c r="T84" i="11"/>
  <c r="U84" i="11" s="1"/>
  <c r="R84" i="11"/>
  <c r="S84" i="11" s="1"/>
  <c r="P84" i="11"/>
  <c r="Q84" i="11" s="1"/>
  <c r="T83" i="11"/>
  <c r="U83" i="11" s="1"/>
  <c r="R83" i="11"/>
  <c r="S83" i="11" s="1"/>
  <c r="P83" i="11"/>
  <c r="Q83" i="11" s="1"/>
  <c r="T82" i="11"/>
  <c r="U82" i="11" s="1"/>
  <c r="R82" i="11"/>
  <c r="S82" i="11" s="1"/>
  <c r="P82" i="11"/>
  <c r="Q82" i="11" s="1"/>
  <c r="T81" i="11"/>
  <c r="U81" i="11" s="1"/>
  <c r="R81" i="11"/>
  <c r="S81" i="11" s="1"/>
  <c r="P81" i="11"/>
  <c r="Q81" i="11" s="1"/>
  <c r="T80" i="11"/>
  <c r="U80" i="11" s="1"/>
  <c r="R80" i="11"/>
  <c r="S80" i="11" s="1"/>
  <c r="P80" i="11"/>
  <c r="Q80" i="11" s="1"/>
  <c r="T79" i="11"/>
  <c r="U79" i="11" s="1"/>
  <c r="R79" i="11"/>
  <c r="S79" i="11" s="1"/>
  <c r="P79" i="11"/>
  <c r="Q79" i="11" s="1"/>
  <c r="T78" i="11"/>
  <c r="U78" i="11" s="1"/>
  <c r="R78" i="11"/>
  <c r="S78" i="11" s="1"/>
  <c r="P78" i="11"/>
  <c r="Q78" i="11" s="1"/>
  <c r="T77" i="11"/>
  <c r="U77" i="11" s="1"/>
  <c r="R77" i="11"/>
  <c r="S77" i="11" s="1"/>
  <c r="P77" i="11"/>
  <c r="Q77" i="11" s="1"/>
  <c r="T76" i="11"/>
  <c r="U76" i="11" s="1"/>
  <c r="R76" i="11"/>
  <c r="S76" i="11" s="1"/>
  <c r="P76" i="11"/>
  <c r="Q76" i="11" s="1"/>
  <c r="T75" i="11"/>
  <c r="U75" i="11" s="1"/>
  <c r="R75" i="11"/>
  <c r="S75" i="11" s="1"/>
  <c r="P75" i="11"/>
  <c r="Q75" i="11" s="1"/>
  <c r="T74" i="11"/>
  <c r="U74" i="11" s="1"/>
  <c r="R74" i="11"/>
  <c r="S74" i="11" s="1"/>
  <c r="P74" i="11"/>
  <c r="Q74" i="11" s="1"/>
  <c r="T73" i="11"/>
  <c r="U73" i="11" s="1"/>
  <c r="R73" i="11"/>
  <c r="S73" i="11" s="1"/>
  <c r="P73" i="11"/>
  <c r="Q73" i="11" s="1"/>
  <c r="T72" i="11"/>
  <c r="U72" i="11" s="1"/>
  <c r="R72" i="11"/>
  <c r="S72" i="11" s="1"/>
  <c r="P72" i="11"/>
  <c r="Q72" i="11" s="1"/>
  <c r="T71" i="11"/>
  <c r="U71" i="11" s="1"/>
  <c r="R71" i="11"/>
  <c r="S71" i="11" s="1"/>
  <c r="P71" i="11"/>
  <c r="Q71" i="11" s="1"/>
  <c r="T70" i="11"/>
  <c r="U70" i="11" s="1"/>
  <c r="R70" i="11"/>
  <c r="S70" i="11" s="1"/>
  <c r="P70" i="11"/>
  <c r="Q70" i="11" s="1"/>
  <c r="T69" i="11"/>
  <c r="U69" i="11" s="1"/>
  <c r="R69" i="11"/>
  <c r="S69" i="11" s="1"/>
  <c r="P69" i="11"/>
  <c r="Q69" i="11" s="1"/>
  <c r="T68" i="11"/>
  <c r="U68" i="11" s="1"/>
  <c r="R68" i="11"/>
  <c r="S68" i="11" s="1"/>
  <c r="P68" i="11"/>
  <c r="Q68" i="11" s="1"/>
  <c r="T67" i="11"/>
  <c r="U67" i="11" s="1"/>
  <c r="R67" i="11"/>
  <c r="S67" i="11" s="1"/>
  <c r="P67" i="11"/>
  <c r="Q67" i="11" s="1"/>
  <c r="T66" i="11"/>
  <c r="U66" i="11" s="1"/>
  <c r="R66" i="11"/>
  <c r="S66" i="11" s="1"/>
  <c r="P66" i="11"/>
  <c r="Q66" i="11" s="1"/>
  <c r="T65" i="11"/>
  <c r="U65" i="11" s="1"/>
  <c r="R65" i="11"/>
  <c r="S65" i="11" s="1"/>
  <c r="P65" i="11"/>
  <c r="Q65" i="11" s="1"/>
  <c r="T64" i="11"/>
  <c r="U64" i="11" s="1"/>
  <c r="R64" i="11"/>
  <c r="S64" i="11" s="1"/>
  <c r="P64" i="11"/>
  <c r="Q64" i="11" s="1"/>
  <c r="T63" i="11"/>
  <c r="U63" i="11" s="1"/>
  <c r="R63" i="11"/>
  <c r="S63" i="11" s="1"/>
  <c r="P63" i="11"/>
  <c r="Q63" i="11" s="1"/>
  <c r="T62" i="11"/>
  <c r="U62" i="11" s="1"/>
  <c r="R62" i="11"/>
  <c r="S62" i="11" s="1"/>
  <c r="P62" i="11"/>
  <c r="Q62" i="11" s="1"/>
  <c r="T61" i="11"/>
  <c r="U61" i="11" s="1"/>
  <c r="R61" i="11"/>
  <c r="S61" i="11" s="1"/>
  <c r="P61" i="11"/>
  <c r="Q61" i="11" s="1"/>
  <c r="T60" i="11"/>
  <c r="U60" i="11" s="1"/>
  <c r="R60" i="11"/>
  <c r="S60" i="11" s="1"/>
  <c r="P60" i="11"/>
  <c r="Q60" i="11" s="1"/>
  <c r="T59" i="11"/>
  <c r="U59" i="11" s="1"/>
  <c r="R59" i="11"/>
  <c r="S59" i="11" s="1"/>
  <c r="P59" i="11"/>
  <c r="Q59" i="11" s="1"/>
  <c r="T58" i="11"/>
  <c r="U58" i="11" s="1"/>
  <c r="R58" i="11"/>
  <c r="S58" i="11" s="1"/>
  <c r="P58" i="11"/>
  <c r="Q58" i="11" s="1"/>
  <c r="T57" i="11"/>
  <c r="U57" i="11" s="1"/>
  <c r="R57" i="11"/>
  <c r="S57" i="11" s="1"/>
  <c r="P57" i="11"/>
  <c r="Q57" i="11" s="1"/>
  <c r="T56" i="11"/>
  <c r="U56" i="11" s="1"/>
  <c r="R56" i="11"/>
  <c r="S56" i="11" s="1"/>
  <c r="P56" i="11"/>
  <c r="Q56" i="11" s="1"/>
  <c r="T55" i="11"/>
  <c r="U55" i="11" s="1"/>
  <c r="R55" i="11"/>
  <c r="S55" i="11" s="1"/>
  <c r="P55" i="11"/>
  <c r="Q55" i="11" s="1"/>
  <c r="T54" i="11"/>
  <c r="U54" i="11" s="1"/>
  <c r="R54" i="11"/>
  <c r="S54" i="11" s="1"/>
  <c r="P54" i="11"/>
  <c r="Q54" i="11" s="1"/>
  <c r="T53" i="11"/>
  <c r="U53" i="11" s="1"/>
  <c r="R53" i="11"/>
  <c r="S53" i="11" s="1"/>
  <c r="P53" i="11"/>
  <c r="Q53" i="11" s="1"/>
  <c r="T52" i="11"/>
  <c r="U52" i="11" s="1"/>
  <c r="R52" i="11"/>
  <c r="S52" i="11" s="1"/>
  <c r="P52" i="11"/>
  <c r="Q52" i="11" s="1"/>
  <c r="T51" i="11"/>
  <c r="U51" i="11" s="1"/>
  <c r="R51" i="11"/>
  <c r="S51" i="11" s="1"/>
  <c r="P51" i="11"/>
  <c r="Q51" i="11" s="1"/>
  <c r="T50" i="11"/>
  <c r="U50" i="11" s="1"/>
  <c r="R50" i="11"/>
  <c r="S50" i="11" s="1"/>
  <c r="P50" i="11"/>
  <c r="Q50" i="11" s="1"/>
  <c r="T49" i="11"/>
  <c r="U49" i="11" s="1"/>
  <c r="R49" i="11"/>
  <c r="S49" i="11" s="1"/>
  <c r="P49" i="11"/>
  <c r="Q49" i="11" s="1"/>
  <c r="T48" i="11"/>
  <c r="U48" i="11" s="1"/>
  <c r="R48" i="11"/>
  <c r="S48" i="11" s="1"/>
  <c r="P48" i="11"/>
  <c r="Q48" i="11" s="1"/>
  <c r="T47" i="11"/>
  <c r="U47" i="11" s="1"/>
  <c r="R47" i="11"/>
  <c r="S47" i="11" s="1"/>
  <c r="P47" i="11"/>
  <c r="Q47" i="11" s="1"/>
  <c r="T46" i="11"/>
  <c r="U46" i="11" s="1"/>
  <c r="R46" i="11"/>
  <c r="S46" i="11" s="1"/>
  <c r="P46" i="11"/>
  <c r="Q46" i="11" s="1"/>
  <c r="T45" i="11"/>
  <c r="U45" i="11" s="1"/>
  <c r="R45" i="11"/>
  <c r="S45" i="11" s="1"/>
  <c r="P45" i="11"/>
  <c r="Q45" i="11" s="1"/>
  <c r="T44" i="11"/>
  <c r="U44" i="11" s="1"/>
  <c r="R44" i="11"/>
  <c r="S44" i="11" s="1"/>
  <c r="P44" i="11"/>
  <c r="Q44" i="11" s="1"/>
  <c r="T43" i="11"/>
  <c r="U43" i="11" s="1"/>
  <c r="R43" i="11"/>
  <c r="S43" i="11" s="1"/>
  <c r="P43" i="11"/>
  <c r="Q43" i="11" s="1"/>
  <c r="T42" i="11"/>
  <c r="U42" i="11" s="1"/>
  <c r="R42" i="11"/>
  <c r="S42" i="11" s="1"/>
  <c r="P42" i="11"/>
  <c r="Q42" i="11" s="1"/>
  <c r="T41" i="11"/>
  <c r="U41" i="11" s="1"/>
  <c r="R41" i="11"/>
  <c r="S41" i="11" s="1"/>
  <c r="P41" i="11"/>
  <c r="Q41" i="11" s="1"/>
  <c r="T40" i="11"/>
  <c r="U40" i="11" s="1"/>
  <c r="R40" i="11"/>
  <c r="S40" i="11" s="1"/>
  <c r="P40" i="11"/>
  <c r="Q40" i="11" s="1"/>
  <c r="T39" i="11"/>
  <c r="U39" i="11" s="1"/>
  <c r="R39" i="11"/>
  <c r="S39" i="11" s="1"/>
  <c r="P39" i="11"/>
  <c r="Q39" i="11" s="1"/>
  <c r="T38" i="11"/>
  <c r="U38" i="11" s="1"/>
  <c r="R38" i="11"/>
  <c r="S38" i="11" s="1"/>
  <c r="P38" i="11"/>
  <c r="Q38" i="11" s="1"/>
  <c r="T37" i="11"/>
  <c r="U37" i="11" s="1"/>
  <c r="R37" i="11"/>
  <c r="S37" i="11" s="1"/>
  <c r="P37" i="11"/>
  <c r="Q37" i="11" s="1"/>
  <c r="T36" i="11"/>
  <c r="U36" i="11" s="1"/>
  <c r="R36" i="11"/>
  <c r="S36" i="11" s="1"/>
  <c r="P36" i="11"/>
  <c r="Q36" i="11" s="1"/>
  <c r="T35" i="11"/>
  <c r="U35" i="11" s="1"/>
  <c r="R35" i="11"/>
  <c r="S35" i="11" s="1"/>
  <c r="P35" i="11"/>
  <c r="Q35" i="11" s="1"/>
  <c r="T34" i="11"/>
  <c r="U34" i="11" s="1"/>
  <c r="R34" i="11"/>
  <c r="S34" i="11" s="1"/>
  <c r="P34" i="11"/>
  <c r="Q34" i="11" s="1"/>
  <c r="T33" i="11"/>
  <c r="U33" i="11" s="1"/>
  <c r="R33" i="11"/>
  <c r="S33" i="11" s="1"/>
  <c r="P33" i="11"/>
  <c r="Q33" i="11" s="1"/>
  <c r="T32" i="11"/>
  <c r="U32" i="11" s="1"/>
  <c r="R32" i="11"/>
  <c r="S32" i="11" s="1"/>
  <c r="P32" i="11"/>
  <c r="Q32" i="11" s="1"/>
  <c r="T31" i="11"/>
  <c r="U31" i="11" s="1"/>
  <c r="R31" i="11"/>
  <c r="S31" i="11" s="1"/>
  <c r="P31" i="11"/>
  <c r="Q31" i="11" s="1"/>
  <c r="T30" i="11"/>
  <c r="U30" i="11" s="1"/>
  <c r="R30" i="11"/>
  <c r="S30" i="11" s="1"/>
  <c r="P30" i="11"/>
  <c r="Q30" i="11" s="1"/>
  <c r="T29" i="11"/>
  <c r="U29" i="11" s="1"/>
  <c r="R29" i="11"/>
  <c r="S29" i="11" s="1"/>
  <c r="P29" i="11"/>
  <c r="Q29" i="11" s="1"/>
  <c r="T28" i="11"/>
  <c r="U28" i="11" s="1"/>
  <c r="R28" i="11"/>
  <c r="S28" i="11" s="1"/>
  <c r="P28" i="11"/>
  <c r="Q28" i="11" s="1"/>
  <c r="T27" i="11"/>
  <c r="U27" i="11" s="1"/>
  <c r="R27" i="11"/>
  <c r="S27" i="11" s="1"/>
  <c r="P27" i="11"/>
  <c r="Q27" i="11" s="1"/>
  <c r="T26" i="11"/>
  <c r="U26" i="11" s="1"/>
  <c r="R26" i="11"/>
  <c r="S26" i="11" s="1"/>
  <c r="P26" i="11"/>
  <c r="Q26" i="11" s="1"/>
  <c r="T25" i="11"/>
  <c r="U25" i="11" s="1"/>
  <c r="R25" i="11"/>
  <c r="S25" i="11" s="1"/>
  <c r="P25" i="11"/>
  <c r="Q25" i="11" s="1"/>
  <c r="T24" i="11"/>
  <c r="U24" i="11" s="1"/>
  <c r="R24" i="11"/>
  <c r="S24" i="11" s="1"/>
  <c r="P24" i="11"/>
  <c r="Q24" i="11" s="1"/>
  <c r="T23" i="11"/>
  <c r="U23" i="11" s="1"/>
  <c r="R23" i="11"/>
  <c r="S23" i="11" s="1"/>
  <c r="P23" i="11"/>
  <c r="Q23" i="11" s="1"/>
  <c r="T22" i="11"/>
  <c r="U22" i="11" s="1"/>
  <c r="R22" i="11"/>
  <c r="S22" i="11" s="1"/>
  <c r="P22" i="11"/>
  <c r="Q22" i="11" s="1"/>
  <c r="T21" i="11"/>
  <c r="U21" i="11" s="1"/>
  <c r="R21" i="11"/>
  <c r="S21" i="11" s="1"/>
  <c r="P21" i="11"/>
  <c r="Q21" i="11" s="1"/>
  <c r="T20" i="11"/>
  <c r="U20" i="11" s="1"/>
  <c r="R20" i="11"/>
  <c r="S20" i="11" s="1"/>
  <c r="P20" i="11"/>
  <c r="Q20" i="11" s="1"/>
  <c r="T19" i="11"/>
  <c r="U19" i="11" s="1"/>
  <c r="R19" i="11"/>
  <c r="S19" i="11" s="1"/>
  <c r="P19" i="11"/>
  <c r="Q19" i="11" s="1"/>
  <c r="T18" i="11"/>
  <c r="U18" i="11" s="1"/>
  <c r="R18" i="11"/>
  <c r="S18" i="11" s="1"/>
  <c r="P18" i="11"/>
  <c r="Q18" i="11" s="1"/>
  <c r="T17" i="11"/>
  <c r="U17" i="11" s="1"/>
  <c r="R17" i="11"/>
  <c r="S17" i="11" s="1"/>
  <c r="P17" i="11"/>
  <c r="Q17" i="11" s="1"/>
  <c r="T16" i="11"/>
  <c r="U16" i="11" s="1"/>
  <c r="R16" i="11"/>
  <c r="S16" i="11" s="1"/>
  <c r="P16" i="11"/>
  <c r="Q16" i="11" s="1"/>
  <c r="T15" i="11"/>
  <c r="U15" i="11" s="1"/>
  <c r="R15" i="11"/>
  <c r="S15" i="11" s="1"/>
  <c r="P15" i="11"/>
  <c r="Q15" i="11" s="1"/>
  <c r="T14" i="11"/>
  <c r="U14" i="11" s="1"/>
  <c r="R14" i="11"/>
  <c r="S14" i="11" s="1"/>
  <c r="P14" i="11"/>
  <c r="Q14" i="11" s="1"/>
  <c r="T13" i="11"/>
  <c r="U13" i="11" s="1"/>
  <c r="R13" i="11"/>
  <c r="S13" i="11" s="1"/>
  <c r="P13" i="11"/>
  <c r="Q13" i="11" s="1"/>
  <c r="T12" i="11"/>
  <c r="U12" i="11" s="1"/>
  <c r="R12" i="11"/>
  <c r="S12" i="11" s="1"/>
  <c r="P12" i="11"/>
  <c r="Q12" i="11" s="1"/>
  <c r="T11" i="11"/>
  <c r="U11" i="11" s="1"/>
  <c r="R11" i="11"/>
  <c r="S11" i="11" s="1"/>
  <c r="P11" i="11"/>
  <c r="Q11" i="11" s="1"/>
  <c r="T10" i="11"/>
  <c r="U10" i="11" s="1"/>
  <c r="R10" i="11"/>
  <c r="S10" i="11" s="1"/>
  <c r="P10" i="11"/>
  <c r="Q10" i="11" s="1"/>
  <c r="T9" i="11"/>
  <c r="U9" i="11" s="1"/>
  <c r="R9" i="11"/>
  <c r="S9" i="11" s="1"/>
  <c r="P9" i="11"/>
  <c r="Q9" i="11" s="1"/>
  <c r="T8" i="11"/>
  <c r="U8" i="11" s="1"/>
  <c r="R8" i="11"/>
  <c r="S8" i="11" s="1"/>
  <c r="P8" i="11"/>
  <c r="Q8" i="11" s="1"/>
  <c r="N125" i="11"/>
  <c r="O125" i="11" s="1"/>
  <c r="N124" i="11"/>
  <c r="O124" i="11" s="1"/>
  <c r="N123" i="11"/>
  <c r="O123" i="11" s="1"/>
  <c r="N122" i="11"/>
  <c r="O122" i="11" s="1"/>
  <c r="N121" i="11"/>
  <c r="O121" i="11" s="1"/>
  <c r="N120" i="11"/>
  <c r="O120" i="11" s="1"/>
  <c r="N119" i="11"/>
  <c r="O119" i="11" s="1"/>
  <c r="N118" i="11"/>
  <c r="O118" i="11" s="1"/>
  <c r="N117" i="11"/>
  <c r="O117" i="11" s="1"/>
  <c r="N116" i="11"/>
  <c r="O116" i="11" s="1"/>
  <c r="N115" i="11"/>
  <c r="O115" i="11" s="1"/>
  <c r="N114" i="11"/>
  <c r="O114" i="11" s="1"/>
  <c r="N113" i="11"/>
  <c r="O113" i="11" s="1"/>
  <c r="N112" i="11"/>
  <c r="O112" i="11" s="1"/>
  <c r="N111" i="11"/>
  <c r="O111" i="11" s="1"/>
  <c r="N110" i="11"/>
  <c r="O110" i="11" s="1"/>
  <c r="N109" i="11"/>
  <c r="O109" i="11" s="1"/>
  <c r="N108" i="11"/>
  <c r="O108" i="11" s="1"/>
  <c r="N107" i="11"/>
  <c r="O107" i="11" s="1"/>
  <c r="N106" i="11"/>
  <c r="O106" i="11" s="1"/>
  <c r="N105" i="11"/>
  <c r="O105" i="11" s="1"/>
  <c r="N104" i="11"/>
  <c r="O104" i="11" s="1"/>
  <c r="N103" i="11"/>
  <c r="O103" i="11" s="1"/>
  <c r="N102" i="11"/>
  <c r="O102" i="11" s="1"/>
  <c r="N101" i="11"/>
  <c r="O101" i="11" s="1"/>
  <c r="N100" i="11"/>
  <c r="O100" i="11" s="1"/>
  <c r="N99" i="11"/>
  <c r="O99" i="11" s="1"/>
  <c r="N98" i="11"/>
  <c r="O98" i="11" s="1"/>
  <c r="N97" i="11"/>
  <c r="O97" i="11" s="1"/>
  <c r="N96" i="11"/>
  <c r="O96" i="11" s="1"/>
  <c r="N95" i="11"/>
  <c r="O95" i="11" s="1"/>
  <c r="N94" i="11"/>
  <c r="O94" i="11" s="1"/>
  <c r="N93" i="11"/>
  <c r="O93" i="11" s="1"/>
  <c r="N92" i="11"/>
  <c r="O92" i="11" s="1"/>
  <c r="N91" i="11"/>
  <c r="O91" i="11" s="1"/>
  <c r="N90" i="11"/>
  <c r="O90" i="11" s="1"/>
  <c r="N89" i="11"/>
  <c r="O89" i="11" s="1"/>
  <c r="N88" i="11"/>
  <c r="O88" i="11" s="1"/>
  <c r="N87" i="11"/>
  <c r="O87" i="11" s="1"/>
  <c r="N86" i="11"/>
  <c r="O86" i="11" s="1"/>
  <c r="N85" i="11"/>
  <c r="O85" i="11" s="1"/>
  <c r="N84" i="11"/>
  <c r="O84" i="11" s="1"/>
  <c r="N83" i="11"/>
  <c r="O83" i="11" s="1"/>
  <c r="N82" i="11"/>
  <c r="O82" i="11" s="1"/>
  <c r="N81" i="11"/>
  <c r="O81" i="11" s="1"/>
  <c r="N80" i="11"/>
  <c r="O80" i="11" s="1"/>
  <c r="N79" i="11"/>
  <c r="O79" i="11" s="1"/>
  <c r="N78" i="11"/>
  <c r="O78" i="11" s="1"/>
  <c r="N77" i="11"/>
  <c r="O77" i="11" s="1"/>
  <c r="N76" i="11"/>
  <c r="O76" i="11" s="1"/>
  <c r="N75" i="11"/>
  <c r="O75" i="11" s="1"/>
  <c r="N74" i="11"/>
  <c r="O74" i="11" s="1"/>
  <c r="N73" i="11"/>
  <c r="O73" i="11" s="1"/>
  <c r="N72" i="11"/>
  <c r="O72" i="11" s="1"/>
  <c r="N71" i="11"/>
  <c r="O71" i="11" s="1"/>
  <c r="N70" i="11"/>
  <c r="O70" i="11" s="1"/>
  <c r="N69" i="11"/>
  <c r="O69" i="11" s="1"/>
  <c r="N68" i="11"/>
  <c r="O68" i="11" s="1"/>
  <c r="N67" i="11"/>
  <c r="O67" i="11" s="1"/>
  <c r="N66" i="11"/>
  <c r="O66" i="11" s="1"/>
  <c r="N65" i="11"/>
  <c r="O65" i="11" s="1"/>
  <c r="N64" i="11"/>
  <c r="O64" i="11" s="1"/>
  <c r="N63" i="11"/>
  <c r="O63" i="11" s="1"/>
  <c r="N62" i="11"/>
  <c r="O62" i="11" s="1"/>
  <c r="N61" i="11"/>
  <c r="O61" i="11" s="1"/>
  <c r="N60" i="11"/>
  <c r="O60" i="11" s="1"/>
  <c r="N59" i="11"/>
  <c r="O59" i="11" s="1"/>
  <c r="N58" i="11"/>
  <c r="O58" i="11" s="1"/>
  <c r="N57" i="11"/>
  <c r="O57" i="11" s="1"/>
  <c r="N56" i="11"/>
  <c r="O56" i="11" s="1"/>
  <c r="N55" i="11"/>
  <c r="O55" i="11" s="1"/>
  <c r="N54" i="11"/>
  <c r="O54" i="11" s="1"/>
  <c r="N53" i="11"/>
  <c r="O53" i="11" s="1"/>
  <c r="N52" i="11"/>
  <c r="O52" i="11" s="1"/>
  <c r="N51" i="11"/>
  <c r="O51" i="11" s="1"/>
  <c r="N50" i="11"/>
  <c r="O50" i="11" s="1"/>
  <c r="N49" i="11"/>
  <c r="O49" i="11" s="1"/>
  <c r="N48" i="11"/>
  <c r="O48" i="11" s="1"/>
  <c r="N47" i="11"/>
  <c r="O47" i="11" s="1"/>
  <c r="N46" i="11"/>
  <c r="O46" i="11" s="1"/>
  <c r="N45" i="11"/>
  <c r="O45" i="11" s="1"/>
  <c r="N44" i="11"/>
  <c r="O44" i="11" s="1"/>
  <c r="N43" i="11"/>
  <c r="O43" i="11" s="1"/>
  <c r="N42" i="11"/>
  <c r="O42" i="11" s="1"/>
  <c r="N41" i="11"/>
  <c r="O41" i="11" s="1"/>
  <c r="N40" i="11"/>
  <c r="O40" i="11" s="1"/>
  <c r="N39" i="11"/>
  <c r="O39" i="11" s="1"/>
  <c r="N38" i="11"/>
  <c r="O38" i="11" s="1"/>
  <c r="N37" i="11"/>
  <c r="O37" i="11" s="1"/>
  <c r="N36" i="11"/>
  <c r="O36" i="11" s="1"/>
  <c r="N35" i="11"/>
  <c r="O35" i="11" s="1"/>
  <c r="N34" i="11"/>
  <c r="O34" i="11" s="1"/>
  <c r="N33" i="11"/>
  <c r="O33" i="11" s="1"/>
  <c r="N32" i="11"/>
  <c r="O32" i="11" s="1"/>
  <c r="N31" i="11"/>
  <c r="O31" i="11" s="1"/>
  <c r="N30" i="11"/>
  <c r="O30" i="11" s="1"/>
  <c r="N29" i="11"/>
  <c r="O29" i="11" s="1"/>
  <c r="N28" i="11"/>
  <c r="O28" i="11" s="1"/>
  <c r="N27" i="11"/>
  <c r="O27" i="11" s="1"/>
  <c r="N26" i="11"/>
  <c r="O26" i="11" s="1"/>
  <c r="N25" i="11"/>
  <c r="O25" i="11" s="1"/>
  <c r="N24" i="11"/>
  <c r="O24" i="11" s="1"/>
  <c r="N23" i="11"/>
  <c r="O23" i="11" s="1"/>
  <c r="N22" i="11"/>
  <c r="O22" i="11" s="1"/>
  <c r="N21" i="11"/>
  <c r="O21" i="11" s="1"/>
  <c r="N20" i="11"/>
  <c r="O20" i="11" s="1"/>
  <c r="N19" i="11"/>
  <c r="O19" i="11" s="1"/>
  <c r="N18" i="11"/>
  <c r="O18" i="11" s="1"/>
  <c r="N17" i="11"/>
  <c r="O17" i="11" s="1"/>
  <c r="N16" i="11"/>
  <c r="O16" i="11" s="1"/>
  <c r="N15" i="11"/>
  <c r="O15" i="11" s="1"/>
  <c r="N14" i="11"/>
  <c r="O14" i="11" s="1"/>
  <c r="N13" i="11"/>
  <c r="O13" i="11" s="1"/>
  <c r="N12" i="11"/>
  <c r="O12" i="11" s="1"/>
  <c r="N11" i="11"/>
  <c r="O11" i="11" s="1"/>
  <c r="N10" i="11"/>
  <c r="O10" i="11" s="1"/>
  <c r="F6" i="15"/>
  <c r="B3" i="15"/>
  <c r="E3" i="15" s="1"/>
  <c r="C28" i="4"/>
  <c r="C27" i="4"/>
  <c r="C26" i="4"/>
  <c r="C25" i="4"/>
  <c r="C24" i="4"/>
  <c r="C23" i="4"/>
  <c r="C22" i="4"/>
  <c r="C21" i="4"/>
  <c r="C20" i="4"/>
  <c r="C19" i="4"/>
  <c r="C18" i="4"/>
  <c r="C17" i="4"/>
  <c r="C16" i="4"/>
  <c r="C15" i="4"/>
  <c r="C14" i="4"/>
  <c r="C13" i="4"/>
  <c r="C12" i="4"/>
  <c r="I11" i="4"/>
  <c r="H13" i="4"/>
  <c r="H15" i="4"/>
  <c r="H9" i="4"/>
  <c r="C9" i="4"/>
  <c r="C8" i="4"/>
  <c r="C7" i="4"/>
  <c r="I6" i="4"/>
  <c r="I7" i="4" s="1"/>
  <c r="I8" i="4" s="1"/>
  <c r="C6" i="4"/>
  <c r="I5" i="4"/>
  <c r="C5" i="4"/>
  <c r="C4" i="4"/>
  <c r="C3" i="4"/>
  <c r="V106" i="11" l="1"/>
  <c r="V46" i="11"/>
  <c r="V95" i="11"/>
  <c r="V40" i="11"/>
  <c r="V17" i="11"/>
  <c r="V47" i="11"/>
  <c r="V49" i="11"/>
  <c r="V44" i="11"/>
  <c r="V45" i="11"/>
  <c r="V48" i="11"/>
  <c r="V39" i="11"/>
  <c r="V29" i="11"/>
  <c r="V119" i="11"/>
  <c r="V65" i="11"/>
  <c r="V14" i="11"/>
  <c r="V31" i="11"/>
  <c r="V23" i="11"/>
  <c r="V2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59" authorId="0" shapeId="0" xr:uid="{00000000-0006-0000-0000-000001000000}">
      <text>
        <r>
          <rPr>
            <b/>
            <sz val="12"/>
            <color indexed="81"/>
            <rFont val="Tahoma"/>
            <family val="2"/>
          </rPr>
          <t>USUARIO:</t>
        </r>
        <r>
          <rPr>
            <sz val="12"/>
            <color indexed="81"/>
            <rFont val="Tahoma"/>
            <family val="2"/>
          </rPr>
          <t xml:space="preserve">
Unir las dos acatividades en una </t>
        </r>
      </text>
    </comment>
  </commentList>
</comments>
</file>

<file path=xl/sharedStrings.xml><?xml version="1.0" encoding="utf-8"?>
<sst xmlns="http://schemas.openxmlformats.org/spreadsheetml/2006/main" count="10055" uniqueCount="3057">
  <si>
    <t>x</t>
  </si>
  <si>
    <t xml:space="preserve">INCREMENTO </t>
  </si>
  <si>
    <t>MANTENIMIENTO</t>
  </si>
  <si>
    <t xml:space="preserve">DIMENSIÓN </t>
  </si>
  <si>
    <t>POLÍTICAS</t>
  </si>
  <si>
    <t>RESULTADO FURAG VIGENCIA ANTERIOR</t>
  </si>
  <si>
    <t>RECOMENDACIÓN DAFP</t>
  </si>
  <si>
    <t>ACTIVIDAD DE TRABAJO</t>
  </si>
  <si>
    <t>PRODUCTO / ENTREGABLE</t>
  </si>
  <si>
    <t>META</t>
  </si>
  <si>
    <t xml:space="preserve">TIPO DE META </t>
  </si>
  <si>
    <t>CUMPLIMIENTO ACUMULADO</t>
  </si>
  <si>
    <t>OBSERVACIONES</t>
  </si>
  <si>
    <t>RECURSOS</t>
  </si>
  <si>
    <t>RESPONSABLE</t>
  </si>
  <si>
    <t>ORDEN</t>
  </si>
  <si>
    <t>Talento Humano</t>
  </si>
  <si>
    <t>Gestión estratégica del talento humano</t>
  </si>
  <si>
    <t>85,4 (mejoró en 8,5)</t>
  </si>
  <si>
    <t>Recomendación FURAG</t>
  </si>
  <si>
    <t>Realizar inducción para gerentes públicos en la entidad de manera presencial con la ESAP</t>
  </si>
  <si>
    <t>Jornada de inducción para gerentes públicos con la ESAP y/o cualquier entidad pública</t>
  </si>
  <si>
    <t>Talento Humano, Recursos Físicos y Tecnológicos</t>
  </si>
  <si>
    <t>Secretaría Administrativa</t>
  </si>
  <si>
    <t>TH-01</t>
  </si>
  <si>
    <t>Elaborar un protocolo de atención a los servidores públicos frente a los casos de acoso laboral y sexual.</t>
  </si>
  <si>
    <t>Socialización del protocolo para la prevención, atención, abordaje y seguimiento al acoso sexual yo discriminación por razón del sexo u orientación sexual en el ambito laboral con los servidores públicos públicos y/o contratistas</t>
  </si>
  <si>
    <t>TH-02</t>
  </si>
  <si>
    <t>Implementar la estrategia salas amigas de la familia lactante, en cumplimiento a lo establecido en la Ley 1823 de 2017.</t>
  </si>
  <si>
    <t>Actividades de difusión de la sala amiga de la familia lactante, en cumplimiento a lo establecido en la Ley 1823 de 2017.</t>
  </si>
  <si>
    <t>TH-03</t>
  </si>
  <si>
    <t>Verificar que el personal vinculado cuente con las competencias establecidas en el Decreto 815 de 2018, relacionadas con la orientación al usuario y al ciudadano, y en la Resolución 667 de 2018 - catálogo de competencias.</t>
  </si>
  <si>
    <t>Instrumentos para verificar las competencias  relacionadas con la orientación al usuario y al ciudadano de funcionarios vinculados , siguiendo lineamientos del   Decreto 815 de 2018, relacionadas con la orientación al usuario y al ciudadano, y en la Resolución 667 de 2018 - catálogo de competencias.</t>
  </si>
  <si>
    <t>Integridad</t>
  </si>
  <si>
    <t>80,4 (mejoró en 9,7)</t>
  </si>
  <si>
    <t>I-01</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</si>
  <si>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t>
  </si>
  <si>
    <t>Jornadas de difusión y herramientas pedagógicas para desarrollar el hábito de actuar de forma coherente con el código de integridad a los servidores públicos y/o contratistas</t>
  </si>
  <si>
    <t xml:space="preserve">Direccionamiento Estratégico y Planeación </t>
  </si>
  <si>
    <t>Planeación institucional</t>
  </si>
  <si>
    <t>82,8 (mejoró en 8,5)</t>
  </si>
  <si>
    <t>Plan de acción 2021 - 2022</t>
  </si>
  <si>
    <t>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t>
  </si>
  <si>
    <t>Plan Indicativo 2020 - 2023.</t>
  </si>
  <si>
    <t>Secretaría de Planeación</t>
  </si>
  <si>
    <t>Planes de Acción por dependencia.</t>
  </si>
  <si>
    <t>Plan Operativo Anual de Inversiones .</t>
  </si>
  <si>
    <t>Seguimientos al Plan de Desarrollo 2020 - 2023.</t>
  </si>
  <si>
    <t xml:space="preserve">Realizar el seguimiento a las Políticas Públicas (PIIAF, Discapacidad, Vejez, Familias) identificando las acciones realizadas que impactan a la población con enfoque diferencial (Grupos étnicos). </t>
  </si>
  <si>
    <t>Seguimiento semestral a Políticas Públicas (PIIAFF, Discapacidad, Vejez, Familias)</t>
  </si>
  <si>
    <t>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t>
  </si>
  <si>
    <t>Monitoreos al PAAC y Mapa de Riesgos de Corrupción 2022 y  PAAC y MRC 2023</t>
  </si>
  <si>
    <t>Política de Administración de Riesgos 2022 actualizada</t>
  </si>
  <si>
    <t>Monitoreos al Mapa de Riesgos de Gestión 2022 y 2023</t>
  </si>
  <si>
    <t>Plan Anticorrupción y Atención al Ciudadano y Mapa de Riesgos de Corrupción 2023 aprobados</t>
  </si>
  <si>
    <t xml:space="preserve">Mapa de Riesgos de Gestión 2023 por proceso aprobados </t>
  </si>
  <si>
    <t>Gestión presupuestal y eficiencia en el gasto público</t>
  </si>
  <si>
    <t>65,5 (desmejoró en -2,6)</t>
  </si>
  <si>
    <t xml:space="preserve">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t>
  </si>
  <si>
    <t>Informe pormenorizado de ejecución presupuestal.</t>
  </si>
  <si>
    <t>Secretaría de Hacienda</t>
  </si>
  <si>
    <t>Seguimiento a la implementación del procedimiento de deterioro de cartera dentro del aplicativo “coactivo”.</t>
  </si>
  <si>
    <t>Procedimiento de deterioro de cartera implementado y mantenido.</t>
  </si>
  <si>
    <t>Matriz de deterioro incorporada al procedimiento de cobro coactivo, en desarrollo tecnológico, implementada.</t>
  </si>
  <si>
    <t>OATIC</t>
  </si>
  <si>
    <t xml:space="preserve">Reportar en la plataforma CHIP de la Contaduría General - CGN, la información contable conforme al cronograma establecido </t>
  </si>
  <si>
    <t xml:space="preserve">Información contable reportada a la Contaduría General de la Nación - CGN, conforme al cronograma establecido </t>
  </si>
  <si>
    <t>GP-01</t>
  </si>
  <si>
    <t>Cumplir los lineamientos del Ministerio de Hacienda y Crédito Público en relación a la capacidad de endeudamiento del Marco Fiscal de Mediano Plazo.</t>
  </si>
  <si>
    <t>Capítulo del marco fiscal de mediano plazo 2023 - 2033 incluído en el informe ejecutivo sobre el comportamiento de la deuda del ente territorial</t>
  </si>
  <si>
    <t>GP-02</t>
  </si>
  <si>
    <t>Cumplir los lineamientos del Ministerio de Hacienda y Crédito Público en relación al manejo de los pasivos ciertos o exigibles del Marco Fiscal de Mediano Plazo.</t>
  </si>
  <si>
    <t xml:space="preserve">Informe de los pasivos exigibles </t>
  </si>
  <si>
    <t>GP-03</t>
  </si>
  <si>
    <t>Verificar la coherencia de los resultados de la ejecución del presupuesto de inversión con el logro de las metas del plan de territorial de desarrollo.</t>
  </si>
  <si>
    <t>Matriz de seguimiento al Plan de Desarrollo 2020 - 2023</t>
  </si>
  <si>
    <t>Compras y Contratación Pública</t>
  </si>
  <si>
    <t>NA</t>
  </si>
  <si>
    <t>Participar en las capacitaciones dadas por Colombia Compra Eficiente u otras entidades, sobre el Modelo de Abastecimiento Estratégico.</t>
  </si>
  <si>
    <t>Capacitaciones asistidas sobre el Modelo de Abastecimiento Estratégico</t>
  </si>
  <si>
    <t>Secretaría Jurídica</t>
  </si>
  <si>
    <t xml:space="preserve">Utilizar en los procesos de contratación los documentos tipo adoptados en los sectores que a la fecha sean obligatorios según la agencia nacional de Contratación Pública Colombia Compra Eficiente.   </t>
  </si>
  <si>
    <t xml:space="preserve">Procesos de contratacion adelantados por  la administración central municipal con documentos tipo - en los sectores que a la fecha sean obligatorios según la agencia nacional de Contratación Pública Colombia Compra Eficiente.  </t>
  </si>
  <si>
    <t>Gestión con valores para resultados</t>
  </si>
  <si>
    <t>Fortalecimiento organizacional y simplificación de procesos</t>
  </si>
  <si>
    <t>83,9 (mejoró en 7,3)</t>
  </si>
  <si>
    <t>Evaluar la satisfacción de los grupos étnicos.</t>
  </si>
  <si>
    <t xml:space="preserve">Actualizar  la caracterización de la entidad donde se incluya a los grupos étnicos </t>
  </si>
  <si>
    <t xml:space="preserve">Secretaría del Interior </t>
  </si>
  <si>
    <t>Fortalecer la relación con el ciudadano según resolución No. 667 de 2018 sobre competencias funcionales de las áreas o procesos transversales.</t>
  </si>
  <si>
    <t>Módulo de competencias para la  gestión del servicio a la ciudadanía en el programa de inducción y/ó reinducción</t>
  </si>
  <si>
    <t>FO-01</t>
  </si>
  <si>
    <t>Establecer una política o lineamientos en el tema ambiental para desarrollar en la entidad.</t>
  </si>
  <si>
    <t>Plan estratégico de la Política Pública Ambiental Municipal construido por parte del equipo técnico de Ambiente</t>
  </si>
  <si>
    <t xml:space="preserve">Secretaría  de Salud y Ambiente </t>
  </si>
  <si>
    <t>Política de Gestión Ambiental de la entidad elaborada</t>
  </si>
  <si>
    <t>Realizar seguimiento al programa de correcta disposición final de los residuos tecnológicos de acuerdo con la normatividad del gobierno nacional.</t>
  </si>
  <si>
    <t>Seguimiento al programa de correcta disposición final de los residuos tecnológicos entregados a posibles compradores de desechos tecnológicos de la Alcaldía.</t>
  </si>
  <si>
    <t>Gobierno digital</t>
  </si>
  <si>
    <t>83,8 (mejoró en 8,0)</t>
  </si>
  <si>
    <t>GD-01</t>
  </si>
  <si>
    <t>Adoptar en su totalidad el protocolo IPV6 en la entidad.</t>
  </si>
  <si>
    <t>Servicios de la Entidad implementados con Funcionalidad de IPv6.</t>
  </si>
  <si>
    <t>GD-02</t>
  </si>
  <si>
    <t>Consolidar la caracterización de los usuarios de todos los trámites de la entidad que están disponibles en línea y parcialmente en línea.</t>
  </si>
  <si>
    <t xml:space="preserve">Caracterización de usuarios de trámites y OPAS según información enviada por las dependencias </t>
  </si>
  <si>
    <t>GD-03</t>
  </si>
  <si>
    <t>Disponer en línea todos los trámites de la entidad, que sean susceptibles de disponerse en línea.</t>
  </si>
  <si>
    <t>Número de Trámites de la entidad dispuestos en línea de acuerdo a solicitud y aprobaciòn de las areas responsables de cada tramite.</t>
  </si>
  <si>
    <t>GD-04</t>
  </si>
  <si>
    <t>Elaborar el plan operacional de seguridad y privacidad de la información de la entidad, aprobarlo mediante el comité de gestión y desempeño institucional, implementarlo y actualizarlo mediante un proceso de mejora continua.</t>
  </si>
  <si>
    <t>Plan operacional de seguridad y privacidad de la información aprobado por Comité de Gestiòn y Desempeño.</t>
  </si>
  <si>
    <t>GD-05</t>
  </si>
  <si>
    <t>Elaborar informes de activación de políticas de seguridad para la implementación del Protocolo de Internet versión 6 (IPV6) en la entidad.</t>
  </si>
  <si>
    <t>Informe de activación de políticas relacionadas con la implementación de IPv6.</t>
  </si>
  <si>
    <t>GD-06</t>
  </si>
  <si>
    <t>Elaborar informes de las pruebas piloto realizadas para la implementación del Protocolo de Internet versión 6 (IPV6) en la entidad.</t>
  </si>
  <si>
    <t>Informe de pruebas piloto realizadas para la implementación del protocolo IPv6.</t>
  </si>
  <si>
    <t>GD-07</t>
  </si>
  <si>
    <t>Elaborar un acta de cumplimiento a satisfacción de la entidad sobre el funcionamiento de los elementos intervenidos en la fase de implementación del Protocolo de Internet versión 6 (IPV6).</t>
  </si>
  <si>
    <t>Acta de cumplimiento a satisfacción de los elementos intervenidos en la fase de implementación de IPv6.</t>
  </si>
  <si>
    <t>GD-09</t>
  </si>
  <si>
    <t>Habilitar funcionalidades que permitan a los usuarios hacer seguimiento al estado de los otros procedimientos administrativos disponibles en línea o parcialmente en línea.</t>
  </si>
  <si>
    <t>Funcionalidades implementadas que permitan a los usuarios hacer seguimiento al estado de los otros procedimientos administrativos disponibles en línea o parcialmente en línea.</t>
  </si>
  <si>
    <t>GD-10</t>
  </si>
  <si>
    <t>Habilitar funcionalidades que permitan a los usuarios hacer seguimiento al estado de los trámites disponibles en línea o parcialmente en línea.</t>
  </si>
  <si>
    <t>Funcionalidades implementadas que permitan a los usuarios hacer seguimiento al estado de los trámites disponibles en línea o parcialmente en línea.</t>
  </si>
  <si>
    <t>GD-12</t>
  </si>
  <si>
    <t>Promocionar los otros procedimientos administrativos disponibles en línea y parcialmente en línea para incrementar su uso.</t>
  </si>
  <si>
    <t>Actividades de promoción realizadas con respecto a los OPAS según solicitud de las dependencias responsables.</t>
  </si>
  <si>
    <t>Prensa y Comunicaciones</t>
  </si>
  <si>
    <t>GD-13</t>
  </si>
  <si>
    <t>Publicar todos los conjuntos de datos abiertos estratégicos de la entidad en el catálogo de datos del Estado Colombiano www.datos.gov.co.</t>
  </si>
  <si>
    <t xml:space="preserve">Conjunto de datos publicados y/o actualizados en el portal de datos abiertos www.datos.gov.co. </t>
  </si>
  <si>
    <t>GD-14</t>
  </si>
  <si>
    <t>Utilizar medios digitales en los ejercicios de rendición de cuentas realizados por la entidad.</t>
  </si>
  <si>
    <t>Medios digitales utilizados en la difusión y comunicación de la información de rendición de cuentas de la entidad.</t>
  </si>
  <si>
    <t xml:space="preserve">Información de rendición de cuentas de la entidad publicada en página web institucional </t>
  </si>
  <si>
    <t>GD-15</t>
  </si>
  <si>
    <t>Utilizar tecnologías emergentes de cuarta revolución industrial como la automatización robótica de procesos para mejorar la prestación de los servicios de la entidad.</t>
  </si>
  <si>
    <t>Realización de una prueba piloto a través de la utilización de un ChatBot que pemita la interacción con los ciudadanos.</t>
  </si>
  <si>
    <t>GD-16</t>
  </si>
  <si>
    <t>Utilizar tecnologías emergentes de cuarta revolución industrial como la robótica para mejorar la prestación de los servicios de la entidad.</t>
  </si>
  <si>
    <t>Diseñar una estrategia que permita a futuro involucrar tecnologías emergentes de cuarta revolución industrial como la robótica en la prestación de servicios de la entidad</t>
  </si>
  <si>
    <t>GD-17</t>
  </si>
  <si>
    <t>Utilizar tecnologías emergentes de cuarta revolución industrial para mejorar la prestación de los servicios de la entidad, como tecnologías de desintermediación, DLT (Distributed Ledger Technology), cadena de bloques (Blockchain) o contratos inteligentes, entre otros.</t>
  </si>
  <si>
    <t>Participar en una estrategia diseñada por el MINTIC para proyectar la utilizacion de tecnologías emergentes de cuarta revolución industrial en la entiidad.</t>
  </si>
  <si>
    <t>Seguridad digital</t>
  </si>
  <si>
    <t>77,8 (mejoró en 11,0)</t>
  </si>
  <si>
    <t>SD-02</t>
  </si>
  <si>
    <t>Establecer el alcance del Sistema de Gestión de Seguridad de la Información (SGSI), aprobarlo mediante la alta dirección y actualizarlo de acuerdo con los cambios en el contexto de la entidad.</t>
  </si>
  <si>
    <t>Informe con el alcance del SGSI aprobado</t>
  </si>
  <si>
    <t>Defensa Jurídica</t>
  </si>
  <si>
    <t>99,9 (mejoró en 0,8)</t>
  </si>
  <si>
    <t>Tasa de éxito procesal.</t>
  </si>
  <si>
    <t>Tasa de Éxito Procesal (Procesos Instaurados en Contra del Municipio</t>
  </si>
  <si>
    <t>Plan de acción del comité de conciliación vigencia 2023</t>
  </si>
  <si>
    <t>Plan de acción del comité de conciliación vigencia 2023.</t>
  </si>
  <si>
    <t>Servicio al ciudadano</t>
  </si>
  <si>
    <t>94,4 (mejoró en 2,7)</t>
  </si>
  <si>
    <t>SC-02</t>
  </si>
  <si>
    <t>Contar con operadores para la atención a personas con discapacidad (Ejemplo: uso de herramientas como Centro de Relevo, Sistema de Interpretación-SIEL u otros) en la línea de atención telefónica, el PBX o conmutador de la entidad.</t>
  </si>
  <si>
    <t>Contratos de personal que preste los servicios de interpretación de Lengua de Señas Colombiana</t>
  </si>
  <si>
    <t>SC-03</t>
  </si>
  <si>
    <t>Contar en la entidad con un procedimiento para traducir la información pública que solicita un grupo étnico a su respectiva lengua.</t>
  </si>
  <si>
    <t>Procedimiento de gestión de traducción de la información pública que solicite el grupo étnico.</t>
  </si>
  <si>
    <t>SC-04</t>
  </si>
  <si>
    <t>Identificar y priorizar documentos de la entidad de mayor consulta por el ciudadano, para traducirlos a lenguaje claro.</t>
  </si>
  <si>
    <t>Documentos traducidos a lenguaje claro</t>
  </si>
  <si>
    <t>SC-06</t>
  </si>
  <si>
    <t>Instalar señalización en otras lenguas o idiomas en la entidad.</t>
  </si>
  <si>
    <t xml:space="preserve">Informe de actividades de divulgación de las adecuaciones que se llevaron a cabo en el Centro de Atención Municipal Especializado CAME y en el CAM para facilitar el ingreso y la atención a los ciudadanos en condición de discapacidad. </t>
  </si>
  <si>
    <t>SC-07</t>
  </si>
  <si>
    <t>Tener capacidad en la línea de atención telefónica, el PBX o conmutador de la entidad para la atención de llamadas de personas que hablen otras lenguas o idiomas diferentes del castellano.</t>
  </si>
  <si>
    <t>Informe de servicio de llamadas que demanden el uso de otro idioma</t>
  </si>
  <si>
    <t>Racionalización de trámites</t>
  </si>
  <si>
    <t>95,7 (mejoró en 1,8)</t>
  </si>
  <si>
    <t>RT-01</t>
  </si>
  <si>
    <t>Formular en cada vigencia una estrategia de racionalización de trámites y OPAS en la entidad.</t>
  </si>
  <si>
    <t>Seguimiento en el SUIT a las actividades a realizar para el cumplimiento de los trámites y procedimientos (OPAS) priorizados para la racionalización.</t>
  </si>
  <si>
    <t>Módulo del SUIT diligenciado de acuerdo a la estrategia anti-trámite incluido en el PAAC 2023</t>
  </si>
  <si>
    <t xml:space="preserve">Estrategia de racionalización de trámites </t>
  </si>
  <si>
    <t>RT-02</t>
  </si>
  <si>
    <t>Garantizar que se lleve a cabo la racionalización de los trámites que se planeó hacer para la vigencia.</t>
  </si>
  <si>
    <t>Diagnóstico de los trámites de la entidad, susceptibles de disponerse en línea.</t>
  </si>
  <si>
    <t>Dar a conocer a los grupos de valor los beneficios que obtuvieron gracias a las acciones de racionalización de los trámites / otros procedimientos administrativos que implementó la entidad.</t>
  </si>
  <si>
    <t>Brief de beneficios obtenidos por racionalización de trámites, publicado, según requerimientos.</t>
  </si>
  <si>
    <t>Participación ciudadana en la gestión pública</t>
  </si>
  <si>
    <t>89,1 (mejoró en 5,4)</t>
  </si>
  <si>
    <t>Divulgar las acciones de mejoramiento a los ciudadanos, usuarios o grupos de interés como resultado de los ejercicios de rendición de cuentas.</t>
  </si>
  <si>
    <t>Plan de participación ciudadana 2022 actualizado</t>
  </si>
  <si>
    <t>Rendición de cuentas de la implementación de la estrategia general de presupuestos participativos realizada.</t>
  </si>
  <si>
    <t>Establecer actividades para informar directamente a los grupos de valor sobre los resultados de su participación en la gestión mediante el envío de información o la realización de reuniones o encuentros.</t>
  </si>
  <si>
    <t>Viabilidad técnica de obras de presupuestos participativos 2021</t>
  </si>
  <si>
    <t>Viabilidad técnica de obras de presupuestos participativos 2022</t>
  </si>
  <si>
    <t>Adjudicación de obras mediante el ejercicio de presupuestos participativos de vigencias anteriores</t>
  </si>
  <si>
    <t xml:space="preserve">Secretaría de Infraestructura </t>
  </si>
  <si>
    <t>CI - 1</t>
  </si>
  <si>
    <t>Contar con aplicaciones móviles, de acuerdo con las capacidades de la entidad, como estrategia para interactuar de manera virtual con los ciudadanos.</t>
  </si>
  <si>
    <t xml:space="preserve">Aplicación móvil desarrollada que permita interactuar de manera virtual con los ciudadanos. </t>
  </si>
  <si>
    <t>Mejora normativa</t>
  </si>
  <si>
    <t>53,5 (mejoró en 11,3)</t>
  </si>
  <si>
    <t>Realizar la Consulta Pública de la agenda regulatoria o de la lista de problemáticas en el sitio web para recibir comentarios y opiniones de los interesados, mínimo durante 30 días calendario</t>
  </si>
  <si>
    <t>Publicación en la página web durante 30 días calendario de la agenda regulatoria para recibir comentarios y opiniones de la ciudadanía.</t>
  </si>
  <si>
    <t>Publicar la agenda regulatoria o la lista de problemáticas final en su sitio web para conocimiento de la ciudadanía</t>
  </si>
  <si>
    <t>Agenda regulatora final publicada en página web.</t>
  </si>
  <si>
    <t>Ejecutar el cronograma de acuerdos escolares, recepción de documentación, visitas a las instituciones educativas, formulación del proyecto para la posterior emisión de la resolución de transferencia.</t>
  </si>
  <si>
    <t>Resolución de transferencia de los recursos del presupuesto a las IE beneficiadas de los proyectos viabilizados de Acuerdos Escolares 2021.</t>
  </si>
  <si>
    <t>Secretaría de Educación</t>
  </si>
  <si>
    <t>MN-03</t>
  </si>
  <si>
    <t>Publicar la agenda regulatoria o la lista de problemáticas definitiva en el  Sistema Ãšnico de Consulta Pública (SUCOP) y/o sitio web de la entidad dentro de los primeros 5 días hábiles siguiente al mes en el que se realizaron las modificaciones, con el fin de garantizar la transparencia en la planeación de la regulación.</t>
  </si>
  <si>
    <t>Procedimiento para la publicación en la Agenda Regulatoria.</t>
  </si>
  <si>
    <t>Evaluación de Resultados</t>
  </si>
  <si>
    <t xml:space="preserve">Seguimiento y evaluación del desempeño institucional </t>
  </si>
  <si>
    <t>86,0 (mejoró en 6,9)</t>
  </si>
  <si>
    <t>Realizar el seguimiento al Plan de Desarrollo Municipal en cumplimiento al Acuerdo 013 del 10 de junio de 2020 que establece la metodología de seguimiento, así como el cumplimiento a las directrices del DNP y del DAFP.</t>
  </si>
  <si>
    <t xml:space="preserve">Seguimiento al cumplimiento del Plan de Desarrollo 2020 - 2023 </t>
  </si>
  <si>
    <t xml:space="preserve">Secretaría de Planeación </t>
  </si>
  <si>
    <t>Mapa o ruta de ingreso a las instalaciones municipales traducidas  en otras lenguas</t>
  </si>
  <si>
    <t>Traducir documentos de la Entidad a lenguaje claro (Guías, Formatos, Manuales, Respuestas a PQRSD, normas).</t>
  </si>
  <si>
    <t xml:space="preserve"> 
Evaluar los resultados del uso de los documentos traducidos a lenguaje claro.
</t>
  </si>
  <si>
    <t>Encuesta de percepción digital aplicada</t>
  </si>
  <si>
    <t>SE-01</t>
  </si>
  <si>
    <t>Establecer medios de difusión que informen a los ciudadanos, grupos de interés y grupos de valor las medidas adoptadas para mejorar los problemas detectados. Desde el sistema de control interno efectuar su verificación.</t>
  </si>
  <si>
    <t>Publicar el informe en la página web de la entidad, con los resultados obtenidos en la encuesta de percepcion ciudadana</t>
  </si>
  <si>
    <t xml:space="preserve">Información y Comunicación </t>
  </si>
  <si>
    <t>Gestión documental</t>
  </si>
  <si>
    <t>82,6 (mejoró en 8,1)</t>
  </si>
  <si>
    <t>Contar con instrumentos archivísticos para recibir Fondos Documentales provenientes de entidades liquidadas, escindidas, fusionadas, suprimidas.</t>
  </si>
  <si>
    <t>Procedimiento de recepción de fondos documentales provenientes de entidades liquidadas, escindidas, fusionadas, suprimidas</t>
  </si>
  <si>
    <t>Elaborar el Inventario documental del Fondo Documental Acumulado</t>
  </si>
  <si>
    <t>Metros lineales de documentación custodiada por el archivo central inventariodo</t>
  </si>
  <si>
    <t xml:space="preserve">Elaborar y aprobar las Tablas de Valoración Documental - TVD
</t>
  </si>
  <si>
    <t xml:space="preserve">Inventario desde la vigencia 1923-1953 de las tablas de valoración documental (TVD) </t>
  </si>
  <si>
    <t>Tener inventariada la documentación de sus archivos de gestión en el Formato
Único de Inventario Documental - FUID</t>
  </si>
  <si>
    <t>Requerimiento, circular y/o comunicación para la solicitud de avance de los inventarios documentales a las áreas productoras</t>
  </si>
  <si>
    <t>Tener inventariada la documentación de su archivo central en el Formato
Único de Inventario Documental - FUID</t>
  </si>
  <si>
    <t>Formato Único de Inventario Documental - FUID diligenciado con el inventario de 150 metros líneales de documentación custodioda por el archivo central</t>
  </si>
  <si>
    <t>Realizar monitoreo y control (con equipos de medición) de condiciones ambientales.</t>
  </si>
  <si>
    <t>Monitoreo y control a equipos ambientales realizados</t>
  </si>
  <si>
    <t>GDO - 03</t>
  </si>
  <si>
    <t>Ejecutar y documentar estrategias de preservación digital (migración, conversión, refreshing) para garantizar que la información que produce esté disponible a lo largo del tiempo.</t>
  </si>
  <si>
    <t>Informe de ejecución del Plan de Preservación Digital  a Largo Plazo.</t>
  </si>
  <si>
    <t>Implementar el Plan de Preservación Digital</t>
  </si>
  <si>
    <t xml:space="preserve">Capacitaciones sobre el Plan de Preservación Digital </t>
  </si>
  <si>
    <t>Implementar las medidas establecidas para los archivos de Derechos
Humanos, Derecho Internacional Humanitario, Memoria Histórica y Conflicto Armado, según el acuerdo 04 de 2015, el protocolo de gestión de archivos de Derechos Humanos y la Circular 01 de 2017</t>
  </si>
  <si>
    <t>Matriz de identificación de listado de series y subseries simples</t>
  </si>
  <si>
    <t>Asignar recursos para la identificación, acceso, valoración y protección de archivos de derechos humanos, derecho internacional humanitario Memoria, Histórica y Conflicto Armado.</t>
  </si>
  <si>
    <t>Capacitación de identificación de documentos relacionados a los Derechos humanos</t>
  </si>
  <si>
    <t>Aplicar el procedimiento de eliminación documental aprobado por la entidad</t>
  </si>
  <si>
    <t>Actas de eliminación documental</t>
  </si>
  <si>
    <t>GDO - 05</t>
  </si>
  <si>
    <t>Identificar en las Tablas de Retención Documental los archivos de Derechos Humanos, Derecho Internacional Humanitario, Memoria Histórica y Conflicto Armado a cargo de la entidad, definiendo los tiempos de retención y disposición final.</t>
  </si>
  <si>
    <t>Inventario documental identificando el reconocimiento de Derechos Humanos, Derecho Internacional Humanitario, Memoria Histórica y Conflicto Armado a cargo de la entidad con su posible ficha de valoración documental.</t>
  </si>
  <si>
    <t>Implementar las medidas establecidas para los archivos de Derechos
Humanos, Derecho Internacional Humanitario, Memoria Histórica y Conflicto Armado, según el acuerdo 04 de 2015, el protocolo de gestión de archivos de Derechos Humanos y la Circular 01 de 2018</t>
  </si>
  <si>
    <t>Tabla de control de acceso de la información clasificada y reservada para los archivos de Derechos Humanos, Derecho Internacional Humanitario, Memoria Histórica y Conflicto Armado a cargo de la entidad.</t>
  </si>
  <si>
    <t>Transparencia, acceso a la información pública y lucha contra la corrupción</t>
  </si>
  <si>
    <t>83,1 (mejoró en 8,4)</t>
  </si>
  <si>
    <t>Información pública de interés de la ciudadanía divulgada proactivamente a nivel interno.</t>
  </si>
  <si>
    <t xml:space="preserve">Publicaciones mediante correo electrónico interno de dos temas de interés de la ciudadanía. </t>
  </si>
  <si>
    <t>Información pública de interés de la ciudadanía publicada proactivamente, de acuerdo a las solicitudes realizadas por las Dependencias.</t>
  </si>
  <si>
    <t>Socializaciones de la Estrategia de Transparencia y Acceso a la Información Pública a los servidores públicos y contratistas desde el compromiso personal para el fortalecimiento institucional.</t>
  </si>
  <si>
    <t>Socialización de la Estrategia de Transparencia y Acceso a la Información Pública a los servidores públicos y contratistas desde el compromiso personal para el fortalecimiento institucional.</t>
  </si>
  <si>
    <t>Diagnóstico de los criterios diferenciales de accesibilidad con los que cuenta la entidad respecto de lo establecido por el ordenamiento jurídico.</t>
  </si>
  <si>
    <t>Diagnóstico de los criterios diferenciales de accesibilidad con los que cuenta la entidad respecto de lo establecido por el ordenamiento jurídico, vigencia 2023.</t>
  </si>
  <si>
    <t xml:space="preserve">Instrumentos de gestión de información pública actualizado. </t>
  </si>
  <si>
    <t xml:space="preserve">Socialización sobre los conflictos de intereses que enfrentan los servidores públicos y contratista de prestacion de servicio que integran los equipos evaluadores en los procesos de contratacion </t>
  </si>
  <si>
    <t>Socialización sobre la importancia de la protección del derecho fundamental de petición con enfoque de prevención del daño antijurídico.</t>
  </si>
  <si>
    <t>Comisión Territorial Ciudadana para la Lucha contra la Corrupción creado e implementado.</t>
  </si>
  <si>
    <t>Comisión Territorial Ciudadana para la Lucha contra la Corrupción del Municipio de Bucaramanga creada e implementada</t>
  </si>
  <si>
    <t xml:space="preserve">Canal antifraude y de denuncia segura creado para el ciudadano, protegiendo al denunciante. </t>
  </si>
  <si>
    <t>Canal antifraude y de denuncia segura implementado en la página web del municipio para el ciudadano (asesoramiento jurídico)</t>
  </si>
  <si>
    <t>Canal antifraude y de denuncia segura implementado en la página web del municipio para el ciudadano (desarrollo tecnolológico)</t>
  </si>
  <si>
    <t>Gestión de la Información estadística</t>
  </si>
  <si>
    <t>91,8 (mejoró en 4,0)</t>
  </si>
  <si>
    <t>Utilizar manuales, metodologías y guías del DANE para implementar sus procesos de producción de información estadística.</t>
  </si>
  <si>
    <t>Cartilla Indicadores de información estadística elaborada</t>
  </si>
  <si>
    <t>IE-14</t>
  </si>
  <si>
    <t>Publicar en la página web, el documento metodológico de operaciones estadísticas, para disposición de los grupos de valor de la entidad..</t>
  </si>
  <si>
    <t>Observatorio del delito y de paz mantenido.</t>
  </si>
  <si>
    <t>Secretaría del Interior</t>
  </si>
  <si>
    <t>Gestión del Conocimiento y la innovación</t>
  </si>
  <si>
    <t>Gestión del conocimiento y la innovación</t>
  </si>
  <si>
    <t>81,2 (mejoró en 9,3)</t>
  </si>
  <si>
    <t>GC-01</t>
  </si>
  <si>
    <t>Consultar las necesidades y expectativas a sus grupos de valor para identificar las necesidades de conocimiento e innovación.</t>
  </si>
  <si>
    <t>Informe sobre las necesidades y expectativas de conocimiento e innovación identificadas en los grupos de valor .</t>
  </si>
  <si>
    <t xml:space="preserve">Control Interno </t>
  </si>
  <si>
    <t xml:space="preserve">Control interno </t>
  </si>
  <si>
    <t>79,0 (mejoró en 10,4)</t>
  </si>
  <si>
    <t>CI-01</t>
  </si>
  <si>
    <t>Seguimiento a la implementación de la aplicación móvil desarrollada para interactuar de manera virtual con los ciudadanos en Comité Institucional de Coordinación de Control Interno - CICCI</t>
  </si>
  <si>
    <t>Talento Humano 
Recursos Físicos y Tecnológicos</t>
  </si>
  <si>
    <t>OCIG</t>
  </si>
  <si>
    <t>CI-02</t>
  </si>
  <si>
    <t>Seguimiento al procedimiento para traducir información realizado en Comité Institucional de Coordinación de Control Interno - CICCI</t>
  </si>
  <si>
    <t>CI-03</t>
  </si>
  <si>
    <t>Seguimiento al Plan Operacional de Seguridad y Privacidad de la Información en Comité Institucional de Coordinación de Control Interno - CICCI</t>
  </si>
  <si>
    <t>CI-05</t>
  </si>
  <si>
    <t>Seguimiento a la Política  de Gestión Ambiental de la entidad  en Comité Institucional de Coordinación de Control Interno - CICCI</t>
  </si>
  <si>
    <t>CI-06</t>
  </si>
  <si>
    <t>Seguimiento a jornadas de difusión y herramientas pedagógicas del código de integridad a los servidores públicos y/o contratistas  en Comité Institucional de Coordinación de Control Interno - CICCI</t>
  </si>
  <si>
    <t>CI-07</t>
  </si>
  <si>
    <t>Seguimiento a publicación de datos abiertos estratégicos en www.datos.gov.co  en Comité Institucional de Coordinación de Control Interno - CICCI</t>
  </si>
  <si>
    <t>CI-08</t>
  </si>
  <si>
    <t>Verificar que el plan anual de auditoría contempla auditorías al modelo de seguridad y privacidad de la información (MSPI).</t>
  </si>
  <si>
    <t>Plan anual de auditoría donde se contemple auditorías al modelo de seguridad y privacidad de la información (MSPI).</t>
  </si>
  <si>
    <t>CI-09</t>
  </si>
  <si>
    <t>Verificar que el plan anual de auditoría contempla auditorías de accesibilidad web, conforme a los criterios de accesibilidad web del anexo 1 de la Resolución 1519 de 2020.</t>
  </si>
  <si>
    <t>Informe definitivo de auditoría  al cumplimiento de la ley de transparencia y acceso a la información y accesibilidad web elaborado</t>
  </si>
  <si>
    <t>CI-10</t>
  </si>
  <si>
    <t>Verificar que el plan anual de auditoría contempla auditorías de gestión conforme a la norma técnica NTC 6047 de infraestructura.</t>
  </si>
  <si>
    <t>Informe definitivo de auditoría de gestión enmarcada en la norma técnica NTC 6047 elaborado</t>
  </si>
  <si>
    <t>CI-11</t>
  </si>
  <si>
    <t>Seguimiento a la aplicación de los instrumentos para verificar las competencias  relacionadas con la orientación al usuario y al ciudadano del funcionarios a vincular</t>
  </si>
  <si>
    <t>Informe de seguimiento al Plan de Desarrollo 2020 - 2023</t>
  </si>
  <si>
    <t>Presentar el resultado de las auditorías internas y seguimientos a procesos institucionales a los líderes de procesos auditados y realizar la socialización en el marco del Comité Institucional de Coordinación de Control Interno.</t>
  </si>
  <si>
    <t>Evaluación de la Audiencia de Rendición de Cuentas</t>
  </si>
  <si>
    <t>Informe de evaluación de la Audiencia Anual de Rendición de Cuentas</t>
  </si>
  <si>
    <t>Evaluación Semestral de Coordinación del Sistema de Control Interno.</t>
  </si>
  <si>
    <t>Informe de evaluación semestral del sistema de control interno</t>
  </si>
  <si>
    <t>Socializar ante el Comité Institucional de Coordinación de Control Interno la evaluación Semestral de Coordinación de del sistema de Control interno.</t>
  </si>
  <si>
    <t>Acta de Comité Institucional de Coordinacion de Control Interno</t>
  </si>
  <si>
    <t>Seguimiento periódico (Cuatrimestral) al PAAC y Mapas de riesgos de Corrupción.</t>
  </si>
  <si>
    <t>Informe de seguimiento al PAAC y Mapa de Riesgos de Corrupción</t>
  </si>
  <si>
    <t>Seguimiento periódico (Corte a diciembre de la vigencia anterior y un segundo seguimiento de la vigencia en curso) al Mapas de Riesgos de Gestión por procesos.</t>
  </si>
  <si>
    <t>Informe de seguimiento a Mapas de Riesgos de Gestión por procesos</t>
  </si>
  <si>
    <t>Seguimiento a los Planes de Mejoramiento Suscritos con los Entes de Control Externo.</t>
  </si>
  <si>
    <t>Informe de seguimiento a los planes de mejoramiento suscritos con la Contraloría Municipal de Bucaramanga y Contraloría General de la República</t>
  </si>
  <si>
    <t>Oficina de Prensa y Comunicaciones</t>
  </si>
  <si>
    <t>Sec. Administrativa</t>
  </si>
  <si>
    <t>Sec. de Educación</t>
  </si>
  <si>
    <t>Sec. de Hacienda</t>
  </si>
  <si>
    <t>Sec. de Infraestructura</t>
  </si>
  <si>
    <t>Sec. de Interior</t>
  </si>
  <si>
    <t>Sec. de Planeación</t>
  </si>
  <si>
    <t>Sec. de Salud y Ambiente</t>
  </si>
  <si>
    <t>Sec. Jurídica</t>
  </si>
  <si>
    <t>Total general</t>
  </si>
  <si>
    <t>Promedio de  III TRIM 20217</t>
  </si>
  <si>
    <t>Etiquetas de fila</t>
  </si>
  <si>
    <t>Promedio de I TRIM 20229</t>
  </si>
  <si>
    <t>Promedio de ACUMULADO 2021 -2022</t>
  </si>
  <si>
    <t>POLÍTICA</t>
  </si>
  <si>
    <t>ACTIVIDAD</t>
  </si>
  <si>
    <t>PRODUCTO</t>
  </si>
  <si>
    <t>TIPO DE META</t>
  </si>
  <si>
    <t>N.X</t>
  </si>
  <si>
    <t xml:space="preserve">META </t>
  </si>
  <si>
    <t>LOGRO III TRIM 2021</t>
  </si>
  <si>
    <t>LOGRO IV TRIM 2021</t>
  </si>
  <si>
    <t>LOGRO I TRIM 2022</t>
  </si>
  <si>
    <t>LOGRO II TRIM 2022</t>
  </si>
  <si>
    <t xml:space="preserve"> III TRIM 2021</t>
  </si>
  <si>
    <t xml:space="preserve"> IV TRIM 2021</t>
  </si>
  <si>
    <t>I TRIM 2022</t>
  </si>
  <si>
    <t xml:space="preserve"> II TRIM 2022</t>
  </si>
  <si>
    <t>VAL</t>
  </si>
  <si>
    <t xml:space="preserve"> III TRIM 20212</t>
  </si>
  <si>
    <t xml:space="preserve"> IV TRIM 20213</t>
  </si>
  <si>
    <t>I TRIM 20224</t>
  </si>
  <si>
    <t xml:space="preserve"> II TRIM 20225</t>
  </si>
  <si>
    <t xml:space="preserve">Calculo1 </t>
  </si>
  <si>
    <t>Calculo2</t>
  </si>
  <si>
    <t>Calculo3</t>
  </si>
  <si>
    <t>Calculo4</t>
  </si>
  <si>
    <t>Calculo5</t>
  </si>
  <si>
    <t xml:space="preserve"> III TRIM 20217</t>
  </si>
  <si>
    <t xml:space="preserve"> IV TRIM 20218</t>
  </si>
  <si>
    <t>I TRIM 20229</t>
  </si>
  <si>
    <t xml:space="preserve"> II TRIM 202210</t>
  </si>
  <si>
    <t>ACUMULADO 2021 -2022</t>
  </si>
  <si>
    <t>DEPENDENCIA</t>
  </si>
  <si>
    <t>Analizar puestos de trabajo e identificarlos para vincular personal con discapacidad.</t>
  </si>
  <si>
    <t>Puestos de trabajo identificados en donde se pueda vincular personas con discapacidad.</t>
  </si>
  <si>
    <t>INCREMENTO</t>
  </si>
  <si>
    <t>SI</t>
  </si>
  <si>
    <t>1</t>
  </si>
  <si>
    <t>4</t>
  </si>
  <si>
    <t>3</t>
  </si>
  <si>
    <t/>
  </si>
  <si>
    <t>Se realizó un análisis de ubicación de puestos de trabajo para personas con discapacidad para desempeñar sus labores del día 18 de agosto del 2021</t>
  </si>
  <si>
    <t>Profesional Especializado - TH
(Secretaría Administrativa)</t>
  </si>
  <si>
    <t>Establecer espacios para resaltar y estimular a los servidores públicos.</t>
  </si>
  <si>
    <t>Espacios que permitan resaltar y estimular a los servidores públicos como reconocimiento a sus labores.</t>
  </si>
  <si>
    <t>2</t>
  </si>
  <si>
    <t>Se programó para el 15 y 29 de octubre la Jornada de Conmemoración y exaltación de los servidores públicos de la Alcaldía de Bucaramanga. La actividad se cumplió durante el cuarto trimestre del año 2021, en cumplimiento al cronograma establecido en el presente plan.
Se realizó jornada de reconocimiento a servidores públicos, entrega de estímulos a mejores servidores públicos por evaluación de desempeño</t>
  </si>
  <si>
    <t>Subsecretario Administrativo - TH
(Secretaría Administrativa)</t>
  </si>
  <si>
    <t>Realizar informes sobre las razones de retiro de los servidores públicos.</t>
  </si>
  <si>
    <t xml:space="preserve">Informes analizados acerca de las razones de retiro que genere insumos para el plan de previsión del talento humano. </t>
  </si>
  <si>
    <t>0%</t>
  </si>
  <si>
    <t>Se realizó informe de razones de retiro de servidores públicos, correspondiente al periodo comprendido entre el 1 de enero a 31 de diciembre de 2021, según se evidencia en pantallazo enviado.</t>
  </si>
  <si>
    <t>Consolidar  estadísticas de la información del talento humano.</t>
  </si>
  <si>
    <t>Estadísticas de la información de Gestión Estratégica de Talento Humano consolidadas.</t>
  </si>
  <si>
    <t>Se realizó encuesta "Maestro de empleados" que contiene información de los servidores públicos de planta, se presenta informe con los resultados de la encuesta maestra de empleados</t>
  </si>
  <si>
    <t>Técnico Operativo
(Secretaría Administrativa)</t>
  </si>
  <si>
    <t>Analizar y tomar las medidas de mejora que contribuyan al fortalecimiento del clima laboral en la entidad. Desde el sistema de control interno efectuar su verificación.</t>
  </si>
  <si>
    <t>Socialización de los resultados de la medición del clima laboral vigencia 2021</t>
  </si>
  <si>
    <t xml:space="preserve">Se realizó estudio de medición del clima laboral, y se socializó a 58 servidores públicos y contratistas el día 05 de noviembre, se anexa pantallazo de las diapositivas socializadas y tabla de Excel de asistencia.  </t>
  </si>
  <si>
    <t>Establecer incentivos especiales para el personal de servicio al ciudadano y otros estímulos para quienes se encuentren con distinto tipo de vinculación (provisionales, contratistas, etc.) en la entidad.</t>
  </si>
  <si>
    <t>Cuadro de mérito del personal del Centro de Atención Especializado- CAME.</t>
  </si>
  <si>
    <t>Se realizó el reconocimiento a tres personas que prestan el servicio en el  CAME de acuerdo con la evaluación de satisfacción realizada por los usuarios. Se adjunta informe de la acción de fecha del segundo semestre del 2021</t>
  </si>
  <si>
    <t xml:space="preserve">Analizar que los resultados de la evaluación de desempeño laboral y de los acuerdos de gestión sean coherentes con el cumplimiento de las metas de la entidad. </t>
  </si>
  <si>
    <t>Informe de análisis de los resultados de las evaluaciones de desempeño laboral y los acuerdos de gestión.</t>
  </si>
  <si>
    <t>Se realizó el análisis de los resultados de las evaluaciones de desempeño correspondientes al primer semestre del año 2021 a corte 30 de septiembre de 2021</t>
  </si>
  <si>
    <t>Desarrollar jornadas de capacitación y/o divulgación a sus servidores y contratistas sobre participación ciudadana, rendición de cuentas y control social.</t>
  </si>
  <si>
    <t>Jornadas de capacitación y/o divulgación a los  servidores públicos  y contratistas en los temas de participación ciudadana, rendición de cuentas y control social.</t>
  </si>
  <si>
    <t xml:space="preserve">Se realizó capacitación en temas de rendición de cuentas, participación ciudadana a los servidores públicos y contratistas de la administración, el cual se puede evidenciar mediante la convocatoria por correo electrónico del día 18 de noviembre de 2021
Se realizó capacitación el día 1 y 6 de marzo de 2022, sobre participación ciudadana, rendición de cuentas y control social, se adjunta planillas de asistencias. </t>
  </si>
  <si>
    <t>Implementar mecanismos para transferir el conocimiento de las personas que se retiran a quienes continúan vinculados.</t>
  </si>
  <si>
    <t>Herramienta  implementada y mantenida, a través del uso del formato de transferencia de conocimiento o retiro del servicio F-GAT-8100-238,37-195.</t>
  </si>
  <si>
    <t>100%</t>
  </si>
  <si>
    <t>Se estableció en el formato F-GAT-8100-238,37-036,la inclusión del formato F-GAT-8100-238,37-195  como uno de los requisitos de entrega de puesto de trabajo el cual todos los servidores los cuales se retiraron diligenciaron a cabalidad el formato</t>
  </si>
  <si>
    <t xml:space="preserve">Fomentar espacios de participación para todo el personal, para armonizar los valores del servicio público con los códigos de ética institucional, implementar jornadas de difusión y herramientas pedagógicas para desarrollar el hábito de actuar de forma coherente con ellos. </t>
  </si>
  <si>
    <t>Jornadas de apropiación del código de integridad.</t>
  </si>
  <si>
    <t>Se han realizado Jornadas de capacitación y sensibilización del código de integridad y se puede evidenciar en el informe consolidado de las socializaciones al Código de integridad de la vigencia 2021
*Viernes de Valores: Agosto 27 de 2021.
*Muro de integridad: septiembre 17 de 2021.
*Recordación digital, reto diligencia con cada uno de los valores del código de integridad: lunes 06 de septiembre de 2021</t>
  </si>
  <si>
    <t>Establecer al interior de su entidad un proceso para la gestión de los conflictos de interés, donde el servidor público pueda tener claridad de cómo se reporta un posible caso y cuál es el conducto regular a seguir. .</t>
  </si>
  <si>
    <t>Campañas de divulgación para promover el correo de cod.integridad@bucaramanga.gov.co, como un canal para conocer opiniones y denuncias sobre faltas al código de integridad.</t>
  </si>
  <si>
    <t xml:space="preserve">A través del correo cod.integridad@bucaramanga.gov.co se ha enviado mensajes a los servidores públicos y contratistas de la alcaldía, informando que a través de este medio pueden realizar las denuncias sobre faltas al código de integridad. Se anexa "Pantallazo" correo de promoción y divulgación del correo del código de integridad de fecha 06 de diciembre del 2021
También se ha utilizado para realizar los Retos digitales  de los valores del código de integridad. </t>
  </si>
  <si>
    <t>Formular y desarrollar un mecanismo para el registro, seguimiento y monitoreo a las declaraciones de conflictos de interés por parte de los servidores públicos que laboran dentro de la entidad.</t>
  </si>
  <si>
    <t>Informe de seguimiento del registro de la declaración de conflicto de intereses de los directivos que se rinden en la plataforma de función pública.</t>
  </si>
  <si>
    <t>La actividad se cumplió en el primer trimestre de 2022, de acuerdo con el cronograma establecido en el presente plan.
Se realizó un informe de seguimiento para el registro, seguimiento y monitoreo a las declaraciones de conflictos de interés para el periodo comprendido entre el 1 de enero y el 31 de marzo de 2022.  (se adjunta base datos).</t>
  </si>
  <si>
    <t xml:space="preserve">La Secretaría de Planeación actualizó el Plan Indicativo para la vigencia, el cual se encuentra publicado en la página web de la Alcaldía en el siguiente enlace: https://www.bucaramanga.gov.co/transparencia/planes-de-accion/
</t>
  </si>
  <si>
    <t>Profesional Especializado
(Secretaría de Planeación)</t>
  </si>
  <si>
    <t>La Secretaría de Planeación cuenta con los 21 planes de acción por dependencia con corte a 31 de marzo de 2022, los cuales se encuentran publicados en la página web de la entidad. Enlace: https://www.bucaramanga.gov.co/transparencia/planes-de-accion/</t>
  </si>
  <si>
    <t>La Secretaría de Planeación cuenta con el Plan Operativo Anual de Inversiones, el cual se encuentra  publicado e la página web institucional.</t>
  </si>
  <si>
    <t>La Secretaría de Planeación ha realizado el seguimiento al Plan de Desarrollo 2020 - 2023 en los meses de Enero, Febrero y Marzo de 2022, el cual se encuentra publicado en el siguiente enlace: https://datastudio.google.com/u/0/reporting/0cd5b24f-8127-4cbb-84eb-83a7ebaac49c?s=hojYat79zQ4</t>
  </si>
  <si>
    <t>Actualizar el tablero de indicadores para hacer seguimiento  y evaluación del desempeño de los procesos de la entidad.</t>
  </si>
  <si>
    <t>Tablero de desempeño de indicadores de los procesos de la entidad actualizado.</t>
  </si>
  <si>
    <t>Profesional Especializado
(Secretaría Administrativa)</t>
  </si>
  <si>
    <t xml:space="preserve">Realizar el seguimiento a las Políticas Públicas (PIIAF, Discapacidad) identificando las acciones realizadas que impactan a la población con enfoque diferencial (Grupos étnicos). </t>
  </si>
  <si>
    <t>Seguimiento a Políticas Públicas (PIIAFF, Discapacidad)</t>
  </si>
  <si>
    <t>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
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t>
  </si>
  <si>
    <t xml:space="preserve">Informes cumplimiento Plan Anticorrupción 2021 </t>
  </si>
  <si>
    <t>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t>
  </si>
  <si>
    <t xml:space="preserve">Monitoreos al Mapa de Riesgos de Corrupción 2021 </t>
  </si>
  <si>
    <t xml:space="preserve">Se realizó monitoreo al Mapa de Riesgos de Corrupción del proceso de Planeación y Direccionamiento estratégico con corte a 30 de septiembre 2021 y a 31 de diciembre de 2021.Se cuenta con actas de monitoreo </t>
  </si>
  <si>
    <t>Política de Administración de Riesgos 2021 actualizada</t>
  </si>
  <si>
    <t>La Política de Administración de Riesgos se actualizó en el mes de julio de 2021 de acuerdo a los lineamientos del DAFP.</t>
  </si>
  <si>
    <t xml:space="preserve">Mapa de Riesgos de Gestión 2021 por proceso aprobados </t>
  </si>
  <si>
    <t>Los Mapa de Riesgos de Gestión fueron aprobados por el Comité de Coordinación Institucional de Control Interno y por el Comité Institución de Gestión y desempeño - MIPG.</t>
  </si>
  <si>
    <t>Monitoreos al Mapa de Riesgos de Gestión 2021</t>
  </si>
  <si>
    <t>La Secretaría de Planeación realizó el monitoreo a los 24 Mapas de Riesgos de Gestión por proceso de acuerdo a los lineamientos del DAFP y la Política de Administración de Riesgos.</t>
  </si>
  <si>
    <t>Plan Anticorrupción y Atención al Ciudadano - PAAC 2022</t>
  </si>
  <si>
    <t>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t>
  </si>
  <si>
    <t xml:space="preserve">Mapa de Riesgos de Gestión 2022 por proceso aprobados </t>
  </si>
  <si>
    <t xml:space="preserve">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t>
  </si>
  <si>
    <t>Realizar la publicación en la sección "transparencia y acceso a la información pública" de la página web oficial de la entidad, información actualizada sobre los planes estratégicos, sectoriales e institucionales según sea el caso.</t>
  </si>
  <si>
    <t xml:space="preserve">Planes Estratégicos Sectoriales e Institucionales publicados                       </t>
  </si>
  <si>
    <t>Los planes estratégicos sectoriales e interinstucionales se encuentran publicados en la página web de la alcaldía en el link : https://www.bucaramanga.gov.co/planes-institucionales-mipg/ como soportes se encuentran las solicitudes de publicación recibidas por el web máster.</t>
  </si>
  <si>
    <t>Asesor TIC
(Oficina de las TIC)</t>
  </si>
  <si>
    <t>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t>
  </si>
  <si>
    <t>Oficina de Presupuesto
(Secretaría de Hacienda)</t>
  </si>
  <si>
    <t>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31/MARZO/2022.</t>
  </si>
  <si>
    <t>Tesorero
(Secretaría de Hacienda)</t>
  </si>
  <si>
    <t xml:space="preserve">Teniendo en cuenta los recursos disponibles en la oficina TIC, el desarrollo no se ha iniciado de manera formal, se ha establecido una ruta de acción con miras a agilizar el proceso y avanzar de manera rápida y oportuna durante el segundo trimestre del 2022. </t>
  </si>
  <si>
    <t>Elaborar la información contable de manera oportuna</t>
  </si>
  <si>
    <t>Información Contable Oportuna.</t>
  </si>
  <si>
    <t>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t>
  </si>
  <si>
    <t>Profesional Especializado
(Secretaría de Hacienda)</t>
  </si>
  <si>
    <t>Establecer en la planta de personal de la entidad (o documento que contempla los empleos de la entidad) los empleos suficientes para cumplir con los planes y proyectos.</t>
  </si>
  <si>
    <t>Fase III del diseño del proceso de modernización Alcaldía de Bucaramanga.</t>
  </si>
  <si>
    <t xml:space="preserve">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t>
  </si>
  <si>
    <t>Subsecretario de Bienes y Servicios
(Secretaría Administrativa)</t>
  </si>
  <si>
    <t>Adoptar acciones o planes para optimizar el uso de vehículos institucionales.</t>
  </si>
  <si>
    <t>Informe de instalación de horómetros a  las 5 volquetas de la Alcaldía de Bucaramanga.</t>
  </si>
  <si>
    <t xml:space="preserve">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t>
  </si>
  <si>
    <t xml:space="preserve">Verificar que el inventario de bienes de la entidad coincide totalmente con lo registrado en la contabilidad. </t>
  </si>
  <si>
    <t>Actas de tomas físicas de inventario a las dependencias de la Alcaldía de Bucaramanga.</t>
  </si>
  <si>
    <t>Entre el 22 de julio al 30 de septiembre se han llevado a cabo 32 tomas físicas de inventarios, para lo cual se cuenta con los formatos de tomas físicas diligenciados. Cumpliendo con el 100% de la presente actividad.</t>
  </si>
  <si>
    <t>Almacenista
(Secretaría Administrativa)</t>
  </si>
  <si>
    <t>Establecer la política o lineamientos para el uso de bienes con material reciclado.</t>
  </si>
  <si>
    <t>Lineamientos para el uso de bienes con material reciclado formulados y socializados.</t>
  </si>
  <si>
    <t>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
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t>
  </si>
  <si>
    <t>Subsecretario de Medio Ambiente
(Subsecretaría de Medio Ambiente)</t>
  </si>
  <si>
    <t>Actualizar  el plan Estratégico de Tecnologías de Información del Municipio de Bucaramanga  2020-2023.</t>
  </si>
  <si>
    <t>PETI (Plan Estratégico de Tecnologías de Información del Municipio de Bucaramanga) actualizado vigencia 2020-2023.</t>
  </si>
  <si>
    <t>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t>
  </si>
  <si>
    <t>Asesor Despacho
(Oficina TIC)</t>
  </si>
  <si>
    <t>Actualizar y documentar una arquitectura de referencia y una arquitectura de solución para todas las soluciones tecnológicas de la entidad, con el propósito de mejorar la gestión de sus sistemas de información.</t>
  </si>
  <si>
    <t>Documento de arquitectura de referencia para los sistemas de información de la entidad</t>
  </si>
  <si>
    <t xml:space="preserve">Se continuó con la elaboración del documento de arquitectura de referencia en conjunto con  metodología de desarrollo de software de la entidad. Durante el segundo trimestre del 2022 se espera tener una  versión para revisión. </t>
  </si>
  <si>
    <t xml:space="preserve">Desarrollar el Piloto de servicios ciudadanos digitales alineado con el marco de interoperabilidad X-Road </t>
  </si>
  <si>
    <t>Piloto de servicios ciudadanos digitales alineado al marco de interoperabilidad X-Road desarrollado.</t>
  </si>
  <si>
    <t xml:space="preserve">Meta cumplida en la vigencia 2021. Se finalizó el piloto establecido para el proceso de X-ROAD y se formalizó ante el MINTIC logrando la certificación de Nivel 3 por parte de la AND. </t>
  </si>
  <si>
    <t>Contar con la consulta y radicación de peticiones, quejas, reclamos, solicitudes y denuncias (PQRSD) de la entidad, diseñada y habilitada para su uso en dispositivos móviles (ubicuidad o responsive).</t>
  </si>
  <si>
    <t>Arquitectura de información del sitio web conforme al diseño de servicios ciudadanos digitales, cumpliendo normatividad A y AA de accesibilidad (ubicuidad o responsive).</t>
  </si>
  <si>
    <t xml:space="preserve">El sitio web de la entidad  para el tramite de PQRs  se ha ido ajustando de acuerdo a a la validación de la normatividad A y AA de la entidad. </t>
  </si>
  <si>
    <t>Implementar primera fase proyecto de ciudades inteligentes en tema de conectividad.</t>
  </si>
  <si>
    <t>Primera fase proyecto de ciudades inteligentes en tema de conectividad implementada.</t>
  </si>
  <si>
    <t xml:space="preserve">En el mes de febrero se logró la implementación del 100% al proyecto de ciudades inteligentes el cual contempla la puesta en marcha de puntos de conectividad y zonas Wifi. </t>
  </si>
  <si>
    <t>Implementar piloto de prueba para la transición del protocolo IPV6 en la entidad.</t>
  </si>
  <si>
    <t>Piloto de prueba para la transición del protocolo IPv4 a IPv6 implementada.</t>
  </si>
  <si>
    <t>Con base en el documento del plan de implementación del proyecto de transición del IPv4 a IPv6, se ha venido avanzado en actividades del mismo tendiente a dar cumplimiento con este ítem a diciembre de 2022  de acuerdo a los requerimientos del MINTIC.</t>
  </si>
  <si>
    <t>Implementar el Sistema de Gestión de Documentos Electrónicos de Archivo -SGDEA en la entidad.</t>
  </si>
  <si>
    <t>Plataforma de PQRSD adecuada ligada a la implementación del sistema de Gestión de Documento Electrónico de Archivo.</t>
  </si>
  <si>
    <t xml:space="preserve">El proyecto de SGDEA se inició realizando el estudio de mercados y actualizando los requerimientos técnicos del mismo, ya se realizó la solicitud de cotizaciones para generar el documento definitivo y hacer apertura del proceso durante el segundo trimestre de 2022. </t>
  </si>
  <si>
    <t>Actualizar el catálogo de todos los sistemas de información.</t>
  </si>
  <si>
    <t>Catálogo de sistemas de información actualizado</t>
  </si>
  <si>
    <t xml:space="preserve">El catálogo de sistema de información se encuentra actualizado a marzo de 2022 </t>
  </si>
  <si>
    <t>Actualizar y aprobar el inventario de activos de seguridad y privacidad de la información de la entidad, de acuerdo con los criterios establecidos.</t>
  </si>
  <si>
    <t>Inventario de seguridad y privacidad de la información de la entidad actualizado y aprobado.</t>
  </si>
  <si>
    <t>Se continuó con la actualización del inventario de seguridad y privacidad de la información, tomando en cuenta las recomendaciones realizadas en monitoreos y seguimientos de la Secretaría de Planeación y la Oficina de Control Interno.</t>
  </si>
  <si>
    <t>Implementar un programa de correcta disposición final de los residuos tecnológicos de acuerdo con la normatividad del gobierno nacional.</t>
  </si>
  <si>
    <t>Lineamientos de correcta disposición final de los residuos tecnológicos entregados a posibles compradores de desechos tecnológicos de la Alcaldía.</t>
  </si>
  <si>
    <t>La Subsecretaría de Medio Ambiente tiene pendiente con el agendamiento de la mesa de trabajo con TIC y Bienes y servicios para finiquitar los  Lineamientos para la Gestión de residuos de aparatos eléctricos y electrónicos RAEE de acuerdo con la normatividad legal vigente.</t>
  </si>
  <si>
    <t>Secretario de Salud y Ambiente 
(Secretaría de Salud y Ambiente)</t>
  </si>
  <si>
    <t>Mantener actualizada la documentación técnica y funcional para cada uno de los sistemas de información de la entidad.</t>
  </si>
  <si>
    <t>Documentación técnica y funcional para cada uno de los sistemas de información de la entidad actualizada.</t>
  </si>
  <si>
    <t>Cada uno de los sistemas de información cuenta con los manuales técnicos y funcionales.</t>
  </si>
  <si>
    <t>Actualización de la página web de la Alcaldía para que cumpla con la normatividad A y AA de acuerdo a la norma NTC5854</t>
  </si>
  <si>
    <t>Página web de la Alcaldía actualizada y con cumplimiento de normatividad A y AA de acuerdo a la norma NTC5854</t>
  </si>
  <si>
    <t>Meta cumplida en la vigencia 2021. La página web de la alcaldía ya se encuentra actualizada y cumple con los estándares de accesibilidad de acuerdo a la norma NTC5854</t>
  </si>
  <si>
    <t>Implementar criterios de usabilidad para vínculos visitados, campos de formulario y ventanas emergentes en el sitio web</t>
  </si>
  <si>
    <t>Criterios de usabilidad para vínculos visitados, campos de formulario y ventanas emergentes en el sitio web implementados.</t>
  </si>
  <si>
    <t>Meta cumplida en la vigencia 2021. La página web ya cuenta con criterios de usabilidad implementados en conjunto con los estándares de gov.co, como parte del proceso de mejora continua los mismos serán revisados de manera periódica y ajustados de ser necesarios.</t>
  </si>
  <si>
    <t>Definir Acuerdos de Nivel de Servicios (SLA por sus siglas en inglés) con terceros y Acuerdos de Niveles de Operación (OLA por sus siglas en inglés) para la gestión de tecnologías de la información (TI) de la entidad.</t>
  </si>
  <si>
    <t>Acuerdos de nivel de servicios con terceros y acuerdos de niveles de operación implementados a través de los procesos de contratación.</t>
  </si>
  <si>
    <t>Meta cumplida en la vigencia 2021. Cada uno de los contratos realizados con terceros, así como las licitaciones que se realizan se hacen incluyendo acuerdos de niveles de servicio (ANS) que permitan garantizar que los procesos contratados se ejecuten de la mejor manera posible.</t>
  </si>
  <si>
    <t>Mantener el procedimiento para atender los incidentes y requerimientos de soporte de los servicios de TI, tipo mesa de ayuda.</t>
  </si>
  <si>
    <t>Procedimiento para atender requerimientos de soporte de los servicios de TI mantenido.</t>
  </si>
  <si>
    <t>El procedimiento P-TIC-1400-170-009 Red Soporte Técnico, para atender los requerimientos de servicios de TI fue revisado y actualizado, el mismo se aplica y gestiona por medio de la plataforma sts.bucaramanga.gov.co</t>
  </si>
  <si>
    <t>Actualizar el catálogo de servicios de TI para la gestión de tecnologías de la información (TI) de la entidad.</t>
  </si>
  <si>
    <t>Catálogo de servicios de TI actualizado.</t>
  </si>
  <si>
    <t>Se ha continuado con la actualización del catálogo de servicios de TI, el cual se encuentra actualizado a marzo de 2022.</t>
  </si>
  <si>
    <t>Elaborar informes de actualización de políticas de seguridad para la implementación del Protocolo de Internet versión 6 (IPV6) en la entidad.</t>
  </si>
  <si>
    <t>Política de Seguridad y Privacidad de la Información actualizada.</t>
  </si>
  <si>
    <t>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t>
  </si>
  <si>
    <t>Implementar un Sistema de Gestión de Seguridad de la Información (SGSI) en la entidad a partir de las necesidades identificadas, y formalizarlo mediante un acto administrativo.</t>
  </si>
  <si>
    <t>Sistema de Gestión de Seguridad de la Información (SGSI)</t>
  </si>
  <si>
    <t>Se continuó avanzando en las autoevaluaciones y el diseño de la estrategia de implementación del SGSI, se ha establecido una ruta de trabajo la cual se implementará en el II trimestre 2022.</t>
  </si>
  <si>
    <t>Actualizar los conjuntos de datos abiertos estratégicos de la entidad en el catálogo de datos del Estado Colombiano www.datos.gov.co.</t>
  </si>
  <si>
    <t>Conjuntos de datos abiertos estratégicos de la entidad actualizados en el catálogo de datos del Estado Colombiano www.datos.gov.co</t>
  </si>
  <si>
    <t>Actualmente se encuentra actualizada la información de la entidad en el portal de datos abiertos www.datos.gov.co, de acuerdo a las bases de datos entregadas por cada una de las áreas responsables del envío de información.</t>
  </si>
  <si>
    <t>Actualizar e implementar el plan operacional de seguridad y privacidad de la información de la entidad</t>
  </si>
  <si>
    <t>Plan operacional de seguridad y privacidad de la información de la entidad implementado.</t>
  </si>
  <si>
    <t>Se continuó avanzando en la hoja de ruta para la implementación del Plan Operacional de Seguridad y Privacidad de la Información y durante el segundo trimestre de 2022 se espera avanzar en la implementación del mismo.</t>
  </si>
  <si>
    <t>Fortalecer las capacidades en seguridad digital de la entidad a través de ejercicios de simulación de incidentes de seguridad digital al interior de la entidad.</t>
  </si>
  <si>
    <t>Documentos de resultados de análisis de vulnerabilidad realizados.</t>
  </si>
  <si>
    <t>Se realizó un análisis de vulnerabilidades al interior de la entidad y de acuerdo al informe se generaron algunas recomendaciones las cuales fueron revisadas y validadas durante el primer trimestre del 2022.</t>
  </si>
  <si>
    <t>Continuar trabajando para mantener los resultados alcanzados y propender por un mejoramiento continuo.</t>
  </si>
  <si>
    <t>Se realizó el cálculo de la tasa de éxito procesal con corte 31 de diciembre de 2021, lo cual se puede consultar en la nube, ya que es medida mediante e indicadores adoptados en el SIGC, actividad realizada el 2 de febrero de 2022.</t>
  </si>
  <si>
    <t>Asesor de Despacho 
(Secretaría Jurídica)</t>
  </si>
  <si>
    <t>Plan de acción del comité de conciliación vigencia 2022.</t>
  </si>
  <si>
    <t>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t>
  </si>
  <si>
    <t>Profesional Especializado
(Secretaría Jurídica)</t>
  </si>
  <si>
    <t xml:space="preserve">Realizar de forma periódica un análisis de la suficiencia del talento humano asignado a cada uno de los canales de atención. </t>
  </si>
  <si>
    <t>Diagnóstico de talento humano y/o herramientas para los diferentes canales de atención.</t>
  </si>
  <si>
    <t>X</t>
  </si>
  <si>
    <t>Durante el I trimestre 2022 se realizó diagnóstico de talento humano y/o herramientas para los diferentes canales de atención, de fecha 28 de marzo de 2022.</t>
  </si>
  <si>
    <t>Alinear la política o estrategia de servicio al ciudadano con el plan sectorial, Plan Nacional de Desarrollo y/o Plan de Desarrollo Territorial.</t>
  </si>
  <si>
    <t>Estrategia de servicio al ciudadano articulada con el Plan de Desarrollo Municipal e implementada.</t>
  </si>
  <si>
    <t>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
I TRIMESTRE2022: La estrategia ya se actualizó a la versión 001 y se encuentra implementándose. los soportes están en el SharePoint</t>
  </si>
  <si>
    <t>Secretario Administrativo 
(Secretaría Administrativa)</t>
  </si>
  <si>
    <t>Aprobar recursos para la contratación de talento humano que atienda las necesidades de los grupos de valor, con el fin de promover la accesibilidad y atender las necesidades particulares.</t>
  </si>
  <si>
    <t>Contrato de servicios de interpretación de Lengua de Señas Colombiana.</t>
  </si>
  <si>
    <t>Se aprobó el proyecto BPIN No. 2021680010139, para realizar la contratación de prestación de servicios para 2 personas (interprete de lengua de señas colombiana). contrato 2938 del 24 de noviembre del del 2021 y 1862 del 05 de noviembre del 2021</t>
  </si>
  <si>
    <t>Aprobar recursos para la adquisición e instalación de tecnología que permita y facilite la comunicación de personas con discapacidad auditiva, con el fin de promover la accesibilidad y atender las necesidades particulares.</t>
  </si>
  <si>
    <t>Video traducido en el Lengua de Señas Colombiana.</t>
  </si>
  <si>
    <t>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</si>
  <si>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</si>
  <si>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Informe de caracterización de los ciudadanos.</t>
  </si>
  <si>
    <t>Se aplicaron las encuestas de caracterización del 16 de septiembre al 01 de octubre del 2021, elaborándose un informe consolidado el 17 de noviembre del 2021.</t>
  </si>
  <si>
    <t>Disponer, de acuerdo con las capacidades de la entidad de un canal de atención itinerante (ejemplo, puntos móviles de atención, ferias, caravanas de servicio, etc.) para la ciudadanía.</t>
  </si>
  <si>
    <t>Informe de la participación en las  ferias institucionales, como canal itinerante de atención a la ciudadanía.</t>
  </si>
  <si>
    <t>Se elaboró un informe con corte a 30 de septiembre y otro a 30 de noviembre de 2021.</t>
  </si>
  <si>
    <t xml:space="preserve">Instalar señalización en otras lenguas o idiomas en la entidad.
</t>
  </si>
  <si>
    <t xml:space="preserve">Adecuaciones en el Centro de Atención Municipal Especializado CAME, para facilitar el ingreso y la atención a los ciudadanos en condición de discapacidad. </t>
  </si>
  <si>
    <t>Se aprobó el proyecto BPIN No. 2021680010139, para realizar la contratación de "COMPRA E INSTALACION DE SEÑALETICA PARA EL CENTRO ADMINISTRATIVO MUNICIPAL Y DEMÁS CENTROS EXTERNOS DE LA ALCALDIA DE BUCARAMANGA QUE LO REQUIERAN"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t>
  </si>
  <si>
    <t>Adecuar canales de atención virtuales para garantizar la atención de personas con discapacidad, adultos mayores, niños, etnias y otros grupos de valor.</t>
  </si>
  <si>
    <t>Canal de atención virtual adecuado para la  atención de personas con discapacidad, adultos mayores, niños, etnias y otros grupos de valor.</t>
  </si>
  <si>
    <t>Actualmente no se ha avanzado en este producto ya que es necesario generar una mesa de  trabajo con algunas Secretarías de la entidad definiendo lo alcances y diseño de este canal.</t>
  </si>
  <si>
    <t>Aplicación móvil implementada para interactuar con los ciudadanos.</t>
  </si>
  <si>
    <t>Se encuentra programada para el segundo trimestre 2022.</t>
  </si>
  <si>
    <t>Implementar la estrategia de racionalización de trámites – Plan Anticorrupción y Atención al Ciudadano para la vigencia 2021 y se encuentra registrada en la plataforma del SUIT.</t>
  </si>
  <si>
    <t xml:space="preserve">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
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
</t>
  </si>
  <si>
    <t>Profesional Universitario
(Secretaría de Planeación)</t>
  </si>
  <si>
    <t>Módulo del SUIT diligenciado de acuerdo a la estrategia anti-trámite incluido en el PAAC 2021 y PAAC 2022</t>
  </si>
  <si>
    <t>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Por otra parte, durante el primer trimestre de 2022, la Secretaría de Planeación realizó el registro de la priorización de los trámites en el módulo "Gestión de Racionalización" para el periodo 2022 en la plataforma SUIT, los cuales se encuentran registrados en el Componente 2 del PAAC 2022 dando cumplimiento en los términos de ley.</t>
  </si>
  <si>
    <t>Disponer en línea los trámites de la entidad, que sean susceptibles de disponerse en línea.</t>
  </si>
  <si>
    <t>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t>
  </si>
  <si>
    <t>Implementar acciones de racionalización que permitan reducir los pasos de los trámites / otros procedimientos administrativos de la entidad.</t>
  </si>
  <si>
    <t>Estrategia de racionalización de trámites y procedimientos de la entidad fortalecida.</t>
  </si>
  <si>
    <t xml:space="preserve">La Secretaría de Planeación, realizó el monitoreo a la estrategia de racionalización del componente 2 del PAAC, como evidencia se cuenta con el documento Seguimiento Estrategia de Racionalización y trámites racionalizados, extraídos de la plataforma SUIT.
Durante el primer trimestre 2022 se ha venido fortaleciendo la estrategia de racionalización de trámites y procedimientos, mediante mesas de trabajo, reuniones y correos de solicitud de requerimientos para dar inicio al desarrollo de los aplicativos. 
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t>
  </si>
  <si>
    <t>Implementar la Guía metodológica de buenas prácticas de racionalización de trámites .</t>
  </si>
  <si>
    <t>Guía metodológica de buenas prácticas de racionalización de trámites implementada.</t>
  </si>
  <si>
    <t>Se establecerá una hoja de ruta para avanzar en el diseño y elaboración de la guía, con el fin hacer entrega durante el segundo trimestre de 2022.</t>
  </si>
  <si>
    <t>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t>
  </si>
  <si>
    <t>Jefe de Prensa y Comunicaciones
(Oficina de Prensa y Comunicaciones)</t>
  </si>
  <si>
    <t>Emplear diferentes medios digitales en los ejercicios de participación realizados por la entidad.</t>
  </si>
  <si>
    <t>Se realizó la priorización de barrios y veredas por parte de las JAL para el desarrollo del ejercicio de Presupuestos Participativos de la vigencia 2021. Se priorizaron 54 proyectos.
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
Evidencia: Informes de Conceptos Técnicos proyectos aprobados y matriz de Seguimiento de viabilidad de proyectos vigencia 2021.</t>
  </si>
  <si>
    <t>Talento Humano, Recursos Financieros, Físicos y Tecnológicos</t>
  </si>
  <si>
    <t>Subsecretario de Despacho
(Secretaría de Planeación)</t>
  </si>
  <si>
    <t>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t>
  </si>
  <si>
    <t>Obras adjudicadas del ejercicio de presupuestos participativos vigencia 2020.</t>
  </si>
  <si>
    <t xml:space="preserve">•El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Contrato No. 271-2020 - Cumplimiento del 100%.
Contrato No. 275-2020 - Cumplimiento del 100%. 
•El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Contrato No. 301-2020.  Ejecución del 98% de avance. 
•El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Contrato No. - 82-2021. Ejecución del 90% de avance. 
Contrato No. - 81-2021. Ejecución del 90% de avance. 
Contrato No. - 84-2021. Ejecución del 90% de avance. 
• Se realizo la adjudicación de la adecuación de equipamiento urbano, viabilizados por el ejercicio de presupuestos participativos, mediante el proceso de contratación SI-LP-15-2021, el cual fue adjudicado en el mes de febrero del 2022. Dentro del proceso se encuentran los contratos:  
Contrato No. 24-2022 - Lote 1. Inicio de obra en el mes de marzo 2022. 
Contrato No. 25-2022 - Lote 2. Inicio de obra en el mes de marzo 2022. 
Contrato No. 26-2022 - Lote 3. Inicio de obra en el mes de marzo 2022. 
Contrato No. 27-2022 - Lote 4. Inicio de obra en el mes de marzo 2022. 
•Se está en etapa de estructuración los documentos base para el proceso licitatorio que tiene como objeto el mantenimiento de acueductos veredales.                                                                  </t>
  </si>
  <si>
    <t>Secretario de Despacho
(Secretaría de Infraestructura)</t>
  </si>
  <si>
    <t>Resolución de transferencia de los recursos del presupuesto a las IE beneficiadas de los proyectos viabilizados de Acuerdos Escolares 2020.</t>
  </si>
  <si>
    <t xml:space="preserve">En cumplimiento de la meta en la vigencia 2021 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y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y • Resolución No. 2764  del  26 de noviembre  de 2021
En el primer trimestre de la vigencia 2022, dando cumplimiento al ejercicio de Acuerdos Escolares 2021, que serán ejecutados en la vigencia 2022, a continuación, se presenta el avance en su gestión durante el primer trimestre de la actual vigencia:
–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
– El 16 de marzo se realizó la primera reunión presencial en la IE Politécnico con los rectores de las Instituciones Educativas donde se socializó el contenido de la circular 97.
– El 23 de marzo se realizó reunión vía Teams dirigida a la comunidad educativa en general para dar a conocer el proceso de acuerdos escolares vigencia 2021.
</t>
  </si>
  <si>
    <t>Secretario de Despacho
(Secretaría de Educación)</t>
  </si>
  <si>
    <t>Considerar los resultados de los espacios de participación y/o rendición de cuentas con ciudadanos para llevar a cabo mejoras a los procesos y procedimientos de la entidad.</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</si>
  <si>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El próximo ejercicio de rendición de cuentas, se adelantará ante el Consejo Territorial de Planeación (CTP), en el segundo trimestre 2022.</t>
  </si>
  <si>
    <t>Formular planes de mejora eficaces que contribuyan a satisfacer las necesidades identificadas y priorizadas por los diferentes grupos de valor.</t>
  </si>
  <si>
    <t>Acuerdos de comuna y/o escolares vigencia 2021 formulados.</t>
  </si>
  <si>
    <t>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t>
  </si>
  <si>
    <t>Mecanismo digital de participación ciudadana implementado.</t>
  </si>
  <si>
    <t xml:space="preserve">Se implementó durante el III y IV trimestre 2021 a través de la plataforma bga400.bucaramanga.gov.co un mecanismo de participación ciudadana, donde los ciudadanos planteaban sus ideas de proyectos relacionados con diversas área de municipio. Https://bga400.bucaramanga.gov.co
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t>
  </si>
  <si>
    <t>Asesor de despacho 
(Oficina TIC)</t>
  </si>
  <si>
    <t>Formular la guía de consulta pública en el proceso de producción normativa para el diseño y el proceso de construcción de proyectos normativos,  con el fin de garantizar la calidad y efectividad del servicio y garantizar a la ciudadanía la participación.</t>
  </si>
  <si>
    <t>Guía para realizar la consulta pública en el proceso de producción normativa</t>
  </si>
  <si>
    <t>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t>
  </si>
  <si>
    <t>Subsecretario Jurídico
(Secretaría Jurídica)</t>
  </si>
  <si>
    <t>Brindar información a la ciudadanía respecto a la competencia legal de la entidad  para emitir la norma de carácter general que se pretende con el desarrollo de los proyectos normativos contenidos dentro de la agenda regulatoria o lista de problemáticas.</t>
  </si>
  <si>
    <t xml:space="preserve">Creación de la Agenda regulatoria </t>
  </si>
  <si>
    <t>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t>
  </si>
  <si>
    <t xml:space="preserve">Revisar durante el proceso de formulación de proyectos normativos las temáticas relevantes. </t>
  </si>
  <si>
    <t>Lista de chequeo de revisión de actos administrativos.</t>
  </si>
  <si>
    <t>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
Se anexa lista de chequeo y revisión aleatoria en la vigencia 2021 de la aplicación de la lista de chequeo en la revisión d actos administrativos.</t>
  </si>
  <si>
    <t>Matriz Seguimiento Plan de Desarrollo 2020 - 2023</t>
  </si>
  <si>
    <t xml:space="preserve">La Secretaría de Planeación ha mantenido actualizada la matriz de cumplimiento del Plan de Desarrollo 2020 - 2023 en los meses de Enero, Febrero y Marzo de 2022, la cual se encuentra publicada en página web.
https://www.bucaramanga.gov.co/transparencia/seguimiento-al-plan-de-desarrollo/
</t>
  </si>
  <si>
    <t>Profesional Especializado
(Secretaría Planeación)</t>
  </si>
  <si>
    <t xml:space="preserve">Mesas Seguimiento al Cumplimiento del Plan de Desarrollo 2020 - 2023 </t>
  </si>
  <si>
    <t xml:space="preserve">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t>
  </si>
  <si>
    <t>Jefe de Oficina
(Oficina Control Interno de Gestión)</t>
  </si>
  <si>
    <t>FURAG 2021</t>
  </si>
  <si>
    <t xml:space="preserve">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t>
  </si>
  <si>
    <t>Informar a los grupos de valor los resultados de su participación en la gestión, mediante el envío de información y/o la realización de reuniones o encuentros.</t>
  </si>
  <si>
    <t>Actas, correos electrónicos, oficios en envío de información a los grupos de valor.</t>
  </si>
  <si>
    <t xml:space="preserve">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Se cuenta con acta de participación en la Mesa Técnica de Primera Infancia y Adolescencia realizada el 3 de febrero de 2022, así como también, solicitud 20219487214 del 27/09/2021; Respuesta cuestionario de cumplimiento política pública de protección y bienestar animal
</t>
  </si>
  <si>
    <t>Administración y archivos y Gestión documental</t>
  </si>
  <si>
    <t>Incluir en el Sistema Integrado de Conservación, el plan de preservación digital a largo plazo.</t>
  </si>
  <si>
    <t xml:space="preserve">Plan de preservación digital a largo plazo que conforma el sistema integrado de conservación documental (SIC), actualizado y aprobado por el comité institucional de gestión y desempeño. </t>
  </si>
  <si>
    <t>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t>
  </si>
  <si>
    <t>Elaborar y aprobar el documento Sistema Integrado de Conservación - SIC de la entidad.</t>
  </si>
  <si>
    <t xml:space="preserve">Plan de conservación documental actualizado, que conforma el sistema integrado de conservación documental (SIC), actualizado y aprobado por el comité institucional de gestión y desempeño. </t>
  </si>
  <si>
    <t>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t>
  </si>
  <si>
    <t>Desarrollar los anexos, para elaborar las Tablas de Valoración Documental - TVD para organizar el Fondo Documental Acumulado de la entidad.</t>
  </si>
  <si>
    <t>Informe historia institucional con fines archivísticos (anexo a TVD).</t>
  </si>
  <si>
    <t>Se lleva un 100% de avance en la elaboración del Informe de la Historia Institucional con fines archivísticos de gran importancia para la elaboración de las TVD de fecha del 10 de noviembre del 2021</t>
  </si>
  <si>
    <t>Matriz de estructura orgánica reconstruida para los diferentes periodos de historia de la entidad (anexo a TVD).</t>
  </si>
  <si>
    <t>Se lleva un 100% de avance en la elaboración de la Matriz de estructura orgánica reconstruida para los diferentes periodos de Historia de la entidad, documento  de gran importancia para la elaboración de las TVD de fecha del 17 de noviembre del 2021</t>
  </si>
  <si>
    <t>Definir e implementar un proceso para la entrega de archivos por culminación de obligaciones contractuales.</t>
  </si>
  <si>
    <t>Procedimiento para la entrega de archivos por culminación de actividades contractuales.</t>
  </si>
  <si>
    <t>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t>
  </si>
  <si>
    <t>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t>
  </si>
  <si>
    <t>PINAR actualizado, incluyendo el proceso e identificación de documentos relacionados con Derechos humanos.</t>
  </si>
  <si>
    <t>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t>
  </si>
  <si>
    <t>Identificar los Fondos Documentales Acumulados de la entidad -FDA.</t>
  </si>
  <si>
    <t>Diagnóstico integral de archivo.</t>
  </si>
  <si>
    <t>El Diagnóstico Integral de Archivo, fue elaborado y aprobado mediante Acta de  sesión del Comité Institucional de Gestión y Desempeño MIPG realizado el 9 de septiembre del  año 2021. Dando cumplimiento a este producto en un 100% en el tercer trimestre del año 2021.</t>
  </si>
  <si>
    <t>Publicar el Cuadro de Clasificación Documental - CCD en la página web de la entidad.
Publicar la Tabla de Retención Documental - TRD, en el sitio web de la entidad en la sección de transparencia.</t>
  </si>
  <si>
    <t xml:space="preserve">Publicación de las Tablas de Retención Documental y Cuadro de Clasificación Documental en la página web del Municipio </t>
  </si>
  <si>
    <t>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t>
  </si>
  <si>
    <t>Realizar la eliminación de documentos, aplicando criterios técnicos.</t>
  </si>
  <si>
    <t>Acta de eliminación documental evidenciando la aplicación de los criterios técnicos archivísticos.</t>
  </si>
  <si>
    <t>Se lleva un 30% de avance en la elaboración de inventarios de series sensibles a eliminación documental con aplicación de criterios técnicos archivísticos y se cumplirá con el cronograma establecido en el presente plan.
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https://www.bucaramanga.gov.co/transparencia/instrumentos-de-gestion-de-la-informacion/</t>
  </si>
  <si>
    <t>Ajustar el mapa de riesgos de corrupción por la materialización de estos.</t>
  </si>
  <si>
    <t>Plan Anticorrupción y de Atención al Ciudadano con apoyo en su formulación.</t>
  </si>
  <si>
    <t xml:space="preserve">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
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
El PAAC y MRC se encuentran publicados en la página web del municipio en el link: https://www.bucaramanga.gov.co/transparencia/plan-anticorrupcion-y-de-atencion-al-ciudadano-2/ </t>
  </si>
  <si>
    <t>Secretario de Despacho
(Secretaría Jurídica)</t>
  </si>
  <si>
    <t>Comunicar internamente la información requerida para apoyar el funcionamiento del Sistema de Control Interno por medio de la estrategia de comunicación de la entidad. Desde el sistema de control interno efectuar su verificación.</t>
  </si>
  <si>
    <t xml:space="preserve">Información pública de interés de la ciudadanía divulgada proactivamente a nivel interno.
</t>
  </si>
  <si>
    <t>En el primer trimestre de 2022 se enviaron por correo institucional 9 comunicaciones relacionadas con información pública de interés de la ciudadanía.</t>
  </si>
  <si>
    <t>Jefe de Prensa
(Oficina de Prensa y Comunicaciones)</t>
  </si>
  <si>
    <t>Comunicar la información relevante de manera oportuna, confiable y segura, por parte de los líderes de los programas, proyectos, o procesos de la entidad en coordinación con sus equipos de trabajo. Desde el sistema de control interno efectuar su verificación.</t>
  </si>
  <si>
    <t>Las diferentes solicitudes de publicación de información que las áreas realizan han sido publicadas de acuerdo a los tiempos y en las secciones requeridas.</t>
  </si>
  <si>
    <t>Formular planes de mejora que promuevan una gestión transparente y efectiva y además contribuyan a la mitigación de los riesgos de corrupción.</t>
  </si>
  <si>
    <t xml:space="preserve">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
</t>
  </si>
  <si>
    <t>Secretario de Despacho
(Secretaría Jurídica)
Transparencia</t>
  </si>
  <si>
    <t>Disponer la información que publica la entidad en un formato accesible para personas con discapacidad psicosocial (mental) o intelectual (Ej.: contenidos de lectura fácil, con un cuerpo de letra mayor, vídeos sencillos con ilustraciones y audio de fácil comprensión).</t>
  </si>
  <si>
    <t>Socialización y seguimiento de la resolución 1519 de 2020 y circular correspondiente en la cual se contemplan los estándares de accesibilidad.</t>
  </si>
  <si>
    <t>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t>
  </si>
  <si>
    <t>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</si>
  <si>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</si>
  <si>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Se cuenta con el cumplimiento del 100%, los instrumentos de gestión pública se encuentran actualizados y se enviaron a la Secretaría de Transparencia de la Presidencia de la República para revisión.</t>
  </si>
  <si>
    <t>Implementar estrategias para la identificación y declaración de conflictos de interés que contemplen jornadas de sensibilización para divulgar las situaciones sobre conflictos de interés que puede enfrentar un servidor público.</t>
  </si>
  <si>
    <t>Socialización sobre los conflictos de intereses que enfrentan los servidores públicos.</t>
  </si>
  <si>
    <t>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
Así mismo, en el mes de marzo de 2022 se realizó una socialización sobre conflicto de intereses y régimen de inhabilidades e incompatibilidades. Se cuenta con video de la socialización realizada el 31 de marzo de 2022 y soporte del control de asistencia en formato de Excel</t>
  </si>
  <si>
    <t>Incluir diferentes medios de comunicación, acordes a la realidad de la entidad y a la pandemia, para divulgar la información en el proceso de rendición de cuentas.</t>
  </si>
  <si>
    <t>Estrategia de comunicaciones en el proceso de rendición de cuentas y divulgación proactiva de información elaborada</t>
  </si>
  <si>
    <t>La estrategia de rendición de cuentas se encuentra elaborada y publicada en la página web del municipio en el link_ https://www.bucaramanga.gov.co/sin-categoria/rendicion-de-cuentas-a-la-ciudadania/.
Por tanto se cuenta con el cumplimiento del 100%.</t>
  </si>
  <si>
    <t>Llevar a cabo socialización sobre la importancia de la protección del derecho fundamental de petición con enfoque de prevención del daño antijurídico.</t>
  </si>
  <si>
    <t>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t>
  </si>
  <si>
    <t>Crear e implementar la Comisión Territorial Ciudadana para la Lucha contra la Corrupción.</t>
  </si>
  <si>
    <t>Durante el primer trimestre de 2022 el equipo de transparencia ha llevado a cabo dos mesas de trabajo los días 29 de enero y 15 de febrero de 2022 para revisar la estructuración de la comisión territorial, según se evidencia en actas de reunión presentadas.</t>
  </si>
  <si>
    <t>Articular la gestión de conflictos de interés como elemento dentro de la gestión del talento humano. Desde el sistema de control interno efectuar su verificación.</t>
  </si>
  <si>
    <t>Evaluación y verificación de la gestión de los registros de conflictos de interés, en el marco del comité institucional.</t>
  </si>
  <si>
    <t>Se llevó a cabo una reunión el día 30 de marzo de 2022 con la Secretaría Administrativa para la verificación del cumplimiento de la ley 2013 de 2019.
Desde el programa de transparencia se realizará la revisión en la página y se hará seguimiento para el cumplimiento de la ley 2013 de 2019.</t>
  </si>
  <si>
    <t>Implementar canales de consulta y orientación para el manejo de conflictos de interés esto frente al control y sanción de los conflictos de interés. Desde el sistema de control interno efectuar su verificación.
Este canal debe estar articulado con la Red Interinstitucional de Transparencia y Anticorrupción – RITA, a cargo de la Secretaría de Transparencia y deberá ser atendido por una persona de entera confianza del mandatario, que será denominado Oficial de Transparencia.</t>
  </si>
  <si>
    <t>Se realizó una reunión el día 16 de marzo de 2022 con la Secretaría de Transparencia de la Presidencia de la República donde se analizaron los lineamientos para la implementación del canal antifraude de RITA, según se evidencia en pantallazos de reunión virtual. 
Así mismo, se realizó mesa de trabajo el 28 de marzo con el proceso de gestión de las TIC para su implementación en la Alcaldía de Bucaramanga, evidenciado en acta de reunión.</t>
  </si>
  <si>
    <t>Participar en actividades para informar directamente a los grupos de valor sobre los resultados de su participación en la gestión mediante el envío de información o la realización de reuniones o encuentros.</t>
  </si>
  <si>
    <t>Feria de servicios o transparencia en la que participa la Secretaría Jurídica.</t>
  </si>
  <si>
    <t>Se ha asistido a las ferias institucionales organizadas en la vigencia 2021, desarrolladas en las diferentes comunas de la ciudad de Bucaramanga, según se evidencia en registro fotográfico, programación oficial de las ferias y divulgación en redes sociales.</t>
  </si>
  <si>
    <t>Permitir que la entidad mejore los datos publicados a través de la atención de requerimientos de sus grupos de valor mediante la publicación de la información.</t>
  </si>
  <si>
    <t>PQRS que presentan con mayor frecuencia los ciudadanos para fortalecer la información proactiva en dichos asuntos analizadas.</t>
  </si>
  <si>
    <t>Se llevó a cabo reunión el día 10 de diciembre de 2021 para el análisis de los 10 temas con mayor frecuencia en las PQRSD que presentaron los ciudadanos durante el tercer trimestre de 2021 a la administración municipal. Se anexa acta de reunión del 10 de diciembre de 2021.</t>
  </si>
  <si>
    <t>Actualizar el código de integridad.</t>
  </si>
  <si>
    <t>Código de integridad actualizado.</t>
  </si>
  <si>
    <t>Se llevó a cabo reunión virtual el día 13 de diciembre de 2021 con la Secretaría Administrativa para revisar  la  actualización del Código de Integridad, la cual ha venido liderando dicha Secretaría. Para la vigencia 2022 se continuará analizando su actualización. 
Se anexa acta de reunión del 13 de diciembre de 2021 y soporte de envío del correo electrónico a la secretaría administrativa solicitando el documento de proyecto de decreto para la actualización del código de integridad para revisión en la secretaría jurídica.</t>
  </si>
  <si>
    <t>Elaborar la Estrategia de rendición de cuentas para la vigencia 2022 a partir de un ejercicio diagnóstico.</t>
  </si>
  <si>
    <t>Estrategia de Rendición de Cuentas vigencia 2022</t>
  </si>
  <si>
    <t xml:space="preserve">El cumplimiento de esta acción se verá reflejado en el segundo trimestre de 2022. </t>
  </si>
  <si>
    <t>Elaborar el Manual de rendición de cuentas.</t>
  </si>
  <si>
    <t>Manual Rendición de Cuentas</t>
  </si>
  <si>
    <t>Se elaboró y aprobó por Calidad el Manual de Rendición de Cuentas, a su vez, se elaboró el Procedimiento para Rendición de Cuentas.</t>
  </si>
  <si>
    <t>Convocar y desarrollar la audiencia pública de rendición de cuentas.</t>
  </si>
  <si>
    <t>Audiencia Pública de Rendición de Cuentas</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</si>
  <si>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t>
  </si>
  <si>
    <t>Analizar si el recurso humano asignado en la entidad, para la generación, procesamiento, análisis y difusión de información estadística, es suficiente y establecer las acciones necesarias para su disponibilidad.</t>
  </si>
  <si>
    <t>Centro de analítica de datos de Bucaramanga CAAB fortalecido.</t>
  </si>
  <si>
    <t>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t>
  </si>
  <si>
    <t>Asesor TIC
(Oficina TIC)</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</si>
  <si>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</si>
  <si>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A corte de 31 diciembre la secretaría del interior realizó los reportes necesarios para la actualización de los observarios de paz y del delito que se encuentran a cargo de las misma. Como soporte se adjunta la siguiente información:
Observatorio del delito: Correo electrónico de envió de información de los meses de septiembre, octubre y noviembre del año 2021, así mismo se adjunta las bases de datos en formato Excel de cada mes correspondiente.
Observatorio de Paz: Correo electrónico de envió de información de los meses de octubre y noviembre del año 2021, así mismo se adjunta las bases de datos en formato Excel de cada mes correspondiente.
___________________________________________________________________
A corte 31 de marzo de 2022, la Secretaría del Interior realizó los reportes necesarios para la actualización de los observarios de paz y del delito que se encuentran a cargo de las misma. Como soporte se adjunta la siguiente información:
Observatorio del delito: Correo electrónico de envió link de ingreso del portal mantenido, junto con documento de análisis delincuencial y uso del observatorio en los meses de enero, febrero y marzo. 
Observatorio de Paz: Correo electrónico de envió link del observatorio de Paz mantenido, junto con los archivos de Excel con la información correspondiente a los meses de enero, febrero y marzo. 
</t>
  </si>
  <si>
    <t>Secretario de Despacho                          (Secretaría del Interior)</t>
  </si>
  <si>
    <t>Desarrollar jornadas de capacitación y/o divulgación a sus servidores y contratistas sobre la generación, procesamiento, reporte o difusión de información estadística.</t>
  </si>
  <si>
    <t>Socializaciones sobre generación, procesamiento, reporte o difusión de información estadística realizadas.</t>
  </si>
  <si>
    <t>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t>
  </si>
  <si>
    <t>Fomentar la transferencia del conocimiento hacia adentro de la entidad.</t>
  </si>
  <si>
    <t>Campaña de divulgación de la gestión del conocimiento.</t>
  </si>
  <si>
    <t>Se realizó una campaña para la divulgación de la gestión del conocimiento a través de piezas comunicativas por medio de folleto y se enviaron a través del correo institucional a los servidores públicos y/o contratistas. El correo fue enviados el día 30 de diciembre de 2021</t>
  </si>
  <si>
    <t>Apoyar los procesos de comunicación de la entidad para conservar su memoria institucional.</t>
  </si>
  <si>
    <t>Estrategia establecida para articular el inventario de conocimiento explícito de la entidad con la política de gestión documental, implementada.</t>
  </si>
  <si>
    <t>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t>
  </si>
  <si>
    <t>Mesas  de trabajo con las diferentes dependencias de la Alcaldía de Bucaramanga, para consultar las necesidades y expectativas a sus grupos de valor.</t>
  </si>
  <si>
    <t>Se realizó mesa de trabajo los días 1,15, 30 de marzo de 2022,  con las diferentes dependencias de la administración municipal para consultar las necesidades y expectativas de los grupos de valor adjuntando las respectivas actas de reunión</t>
  </si>
  <si>
    <t>Identificar las necesidades de investigación relacionadas con la misión de la entidad, con el fin de determinar los proyectos de investigación que se deberán adelantar.</t>
  </si>
  <si>
    <t>Caracterización de las necesidades que en materia de investigación tienen las dependencias acorde a su misión.</t>
  </si>
  <si>
    <t xml:space="preserve">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t>
  </si>
  <si>
    <t>Fomentar la transferencia del conocimiento hacia adentro y hacia afuera de la entidad.</t>
  </si>
  <si>
    <t>Inventario de las herramientas de uso y apropiación del conocimiento con los que cuenta la Entidad, socializado hacia dentro y fuera de la administración.</t>
  </si>
  <si>
    <t>Se socializó el inventario de herramientas de uso y apropiación del conocimiento con los que cuenta la entidad se anexa acta de reunión del día 9 de noviembre del 2021, se anexa las diapositivas y se adjunta la tabla de asistencia</t>
  </si>
  <si>
    <t>Generar acciones de aprendizaje basadas en problemas o proyectos, dentro de su planeación anual, de acuerdo con las necesidades de conocimiento de la entidad, evaluar los resultados y tomar acciones de mejora.</t>
  </si>
  <si>
    <t>Propuesta de acciones de aprendizaje basadas en problemas o proyectos de la entidad.</t>
  </si>
  <si>
    <t>La actividad se cumplirá en el segundo trimestre de 2022, de acuerdo con el cronograma establecido en el presente plan.</t>
  </si>
  <si>
    <t>Identificar, clasificar y actualizar el conocimiento tácito de la entidad para establecer necesidades de nuevo conocimiento.</t>
  </si>
  <si>
    <t>Formato que permita identificar el conocimiento tácito de la entidad.</t>
  </si>
  <si>
    <t>Las diferentes dependencias de la administración se encuentran validando la información del formato de conocimiento tácito. La actividad se cumplirá en el primer trimestre del año 2022.
I trimestre 2022: Se adjunta formato con código F-GAT-8100-238,37-208 de conocimiento tácito diligenciado por todas las dependencias. de fecha del 06 de abril del 2022</t>
  </si>
  <si>
    <t>Priorizar la necesidad de contar con herramientas para una adecuada gestión del conocimiento y la innovación en la entidad.</t>
  </si>
  <si>
    <t>Formato que permita identificar el conocimiento explícito por dependencia.</t>
  </si>
  <si>
    <t>Las diferentes dependencias de la administración se encuentran validando la información del formato de conocimiento tácito. La actividad se cumplirá en el primer trimestre del año 2022.
I trimestre 2022: Se adjunta formato con código F-GAT-8100-238,37-207 de conocimiento Explícito  diligenciado por todas las dependencia de fecha abril 06 del 2022</t>
  </si>
  <si>
    <t>Monitorear el cumplimiento de la política de administración de riesgos de la entidad, por parte del comité institucional de coordinación de control interno.</t>
  </si>
  <si>
    <t>Política de administración de riesgos monitoreada.</t>
  </si>
  <si>
    <t xml:space="preserve">La Secretaría de Planeación ha monitoreado la Política de Administración de Riesgos, a través de los mapas de riesgos de gestión por procesos y mapas de riesgos de corrupción por procesos. </t>
  </si>
  <si>
    <t>Secretario de Planeación
(Secretaría de Planeación)</t>
  </si>
  <si>
    <t>Promover la identificación y el análisis del riesgo desde el direccionamiento o planeación estratégica de la entidad, por parte del comité institucional de coordinación de control interno.</t>
  </si>
  <si>
    <t>Seguimiento para la aplicación de acciones de mejora en PAAC y mapa de riesgos de corrupción con respecto a  la identificación de riesgos.</t>
  </si>
  <si>
    <t>La Secretaría de Planeación ha realizado la aplicación de acciones de mejora en PAAC y mapa de riesgos de corrupción con respecto a  la identificación de riesgos.</t>
  </si>
  <si>
    <t>Capacitar a líderes de procesos y sus equipos de trabajo sobre la metodología de gestión del riesgo</t>
  </si>
  <si>
    <t>Capacitación sobre la metodología de gestión del riesgo realizada.</t>
  </si>
  <si>
    <t>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t>
  </si>
  <si>
    <t>Evidenciar la divulgación e implementación de la política de administración de riesgos.</t>
  </si>
  <si>
    <t>Política de administración de riesgos implementada.</t>
  </si>
  <si>
    <t xml:space="preserve">La implementación de la Política de administración de riesgos se ha realizado en los Mapas de Riesgos de gestión por procesos y mapas de riesgos de corrupción por procesos. </t>
  </si>
  <si>
    <t>Informes Radicados a líderes de procesos auditados.
Actas de Comité Institucional de Coordinación de Control Interno.</t>
  </si>
  <si>
    <t xml:space="preserve">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
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t>
  </si>
  <si>
    <t>Informe de Evaluación de la Audiencia Anual de Rendición de Cuentas</t>
  </si>
  <si>
    <t>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t>
  </si>
  <si>
    <t>Informe Semestral de Coordinación del Sistema de Control Interno.</t>
  </si>
  <si>
    <t>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t>
  </si>
  <si>
    <t>Acta de Comité Institucional de Coordinación de Control Interno</t>
  </si>
  <si>
    <t>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t>
  </si>
  <si>
    <t>Informe de seguimiento al PAAC y Mapas de riesgos de Corrupción.</t>
  </si>
  <si>
    <t>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t>
  </si>
  <si>
    <t>Informe de seguimiento al Mapas de Riesgos de Gestión por procesos.</t>
  </si>
  <si>
    <t>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t>
  </si>
  <si>
    <t>Informe con sus respectivos soportes del seguimiento a los Planes de Mejoramiento suscritos con la Contraloría Municipal de Bucaramanga y Contraloría General de la Republica.</t>
  </si>
  <si>
    <t>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t>
  </si>
  <si>
    <t>Columna1</t>
  </si>
  <si>
    <t>Columna2</t>
  </si>
  <si>
    <t xml:space="preserve">AVANCE EN CUMPLIMIENTO </t>
  </si>
  <si>
    <t xml:space="preserve">TALENTO HUMANO </t>
  </si>
  <si>
    <t>DIRECCIONAMIENTO ESTRATÉGICO Y PLANEACIÓN</t>
  </si>
  <si>
    <t>VIGENCIA</t>
  </si>
  <si>
    <t>GESTIÓN CON VALORES PARA RESULTADOS</t>
  </si>
  <si>
    <t>DEFICIENTE</t>
  </si>
  <si>
    <t xml:space="preserve">EVALUACIÓN DE RESULTADOS </t>
  </si>
  <si>
    <t>ACEPTABLE</t>
  </si>
  <si>
    <t>INFORMACIÓN Y COMUNICACIÓN</t>
  </si>
  <si>
    <t>BUENO</t>
  </si>
  <si>
    <t xml:space="preserve">GESTIÓN DEL CONOCIMIENTO Y LA INOVACIÓN </t>
  </si>
  <si>
    <t>EXCELENTE</t>
  </si>
  <si>
    <t xml:space="preserve">CONTROL INTERNO </t>
  </si>
  <si>
    <t xml:space="preserve">TOTAL </t>
  </si>
  <si>
    <t xml:space="preserve">VALOR </t>
  </si>
  <si>
    <t>ANTES</t>
  </si>
  <si>
    <t>PUNTERO</t>
  </si>
  <si>
    <t>DESPUÉS</t>
  </si>
  <si>
    <t>Fortalecimiento institucional y simplificación de procesos</t>
  </si>
  <si>
    <t>Defensa jurídica</t>
  </si>
  <si>
    <t>Seguimiento y evaluación del desempeño institucional </t>
  </si>
  <si>
    <t>Gestión Documental</t>
  </si>
  <si>
    <t>Control interno </t>
  </si>
  <si>
    <t>Se realizó la contratación por prestación de servicios número 2877 y 3065 del 12 de agosto de 2022, de 2 personas  (intérpretes de lengua de señas colombiana), quienes atenderán de manera presencial en las instalaciones del CAME y apoyarán en la traducción de videos en la lengua de señas colombiana.  Se presenta como evidencia las minutas de contratación.</t>
  </si>
  <si>
    <t>Se cumplió a cabalidad por medio de la circular N° 008 de 10 de agosto de 2022 producida por el área de gestión documental y la Secretaría Administrativa. A su vez se han hecho comunicaciones personalizadas a la Secretaría del Interior y Educación.</t>
  </si>
  <si>
    <t>El 14 de Septiembre de 2022, se llevó a cabo el tercer comité de Presupuestos Participativos, esto con el objetivo de informar a sus integrantes el avance de la implementación de los ejercicios de Acuerdos Escolares y de Acuerdos de Comuna o Corregimiento vigencia 2021. Recursos Participativos vigencia 2021: Acuerdos de Comuna $14.378.821.464,68. Acuerdos Escolares $3.594.705.365,92. Total $17.973.526.829,59
Acuerdos de Comuna o Corregimiento: De la implementación del Ejercicio durante la vigencia 2021, la Secretaría de Planeación adelantó la revisión jurídica, técnica y financiera de las 60 propuestas de proyectos presentadas (Con viabilidad Técnica, Jurídica y Financiera 52 proyectos, 6 proyectos en análisis de viabilidad Técnica, Jurídica y Financiera y 2 barrios en los cuales la propuesta principal y la propuesta de respaldo No son viables).</t>
  </si>
  <si>
    <t>Desde la Secretaría Jurídica se asistió a las capacitaciones sobre el modelo de abastecimiento estratégico organizadas por Colombia Compra Eficiente los días 19-20 y 21 de septiembre de 2022.
Se adjuntan como evidencias las capturas de pantalla de asistencia a capacitaciones virtuales y presentación con la temática expuesta.</t>
  </si>
  <si>
    <t>Se realizó la publicación de la agenda regulatoria preliminar para recibir comentarios de la ciudadanía en el link: https://www.bucaramanga.gov.co/agenda-regulatoria/ , durante el 21 de julio al 21 de agosto de 2022.</t>
  </si>
  <si>
    <t xml:space="preserve">Se elaboró y adoptó el procedimiento para Agenda Regulatoria en el Municipio de Bucaramanga, con código en el SIGC No. P-GJ-1110-170-001 del 27 de septiembre de 2022.
Se anexa como evidencia el procedimiento, el cual a su vez se encuentra publicado en la NUBE. 
</t>
  </si>
  <si>
    <t xml:space="preserve">
Se elaboró y adoptó la LISTA DE CHEQUEO RESOLUCIÓN 1519 DEL 2020 en el SIGC con código No. F-GJ-1100-238,37-052 del 05 de julio de 2022.
Cabe aclar que se realizó modificación al producto respecto al año de la Resolución, siendo la correcta 2020
Se anexa la lista de chequeo, la cual a su vez se encuentra publicada en la NUBE.</t>
  </si>
  <si>
    <t>CUMPLIMIENTO III TRIMESTRE</t>
  </si>
  <si>
    <t>CUMPLIMIENTO IV TRIMESTRE</t>
  </si>
  <si>
    <t>CUMPLIMIENTO I TRIMESTRE</t>
  </si>
  <si>
    <t>CUMPLIMIENTO II TRIMESTRE</t>
  </si>
  <si>
    <t>CUMPLIMIENTO III TRIMESTRE MÁS 100</t>
  </si>
  <si>
    <t>CUMPLIMIENTO I TRIMESTRE MÁS DE 100</t>
  </si>
  <si>
    <t>CUMPLIMIENTO IV TRIMESTRE MÁS DE 100</t>
  </si>
  <si>
    <t>CUMPLIMIENTO II TRIMESTRE MÁS DE 100</t>
  </si>
  <si>
    <t>Lista de chequeo resolución 1519 de 2020,  elaborada de acuerdo al diagnóstico de criterios diferenciales.</t>
  </si>
  <si>
    <t>L III TRIM</t>
  </si>
  <si>
    <t>L IV TRIM</t>
  </si>
  <si>
    <t>P. I TRIM</t>
  </si>
  <si>
    <t>P. IV TRIM</t>
  </si>
  <si>
    <t>86,2 (mejoró en 6,8)</t>
  </si>
  <si>
    <t>TH-01, FO-01</t>
  </si>
  <si>
    <t>Aprobar el manual de funciones de acuerdo a lo establecido en el proceso de modernización de la entidad</t>
  </si>
  <si>
    <t>Manual de Funciones aprobado</t>
  </si>
  <si>
    <t>Incremento</t>
  </si>
  <si>
    <t>TH-02, GD-12,TR-16,CI-17</t>
  </si>
  <si>
    <t>Implementar mecanismos suficientes y adecuados para transferir el conocimiento de los servidores que se retiran a quienes continúan vinculados</t>
  </si>
  <si>
    <t>Plan de retiro actualizado</t>
  </si>
  <si>
    <t>En el mes de Septiembre, se actualizó el plan de retiro, teniendo en cuenta la transferencia de conocimiento de los servidores que se retiran. 
Se presenta evicencia: Plan de retiro actualizado</t>
  </si>
  <si>
    <t>TH-03, PL-03, SC-02,PC-02,PC-05</t>
  </si>
  <si>
    <t>Implementar en el plan institucional de capacitación, acciones dirigidas a capacitar a los servidores públicos de la entidad sobre el derecho a la participación ciudadana y los mecanismos existentes para facilitarla.</t>
  </si>
  <si>
    <t>Plan institucional de capacitación implementado</t>
  </si>
  <si>
    <t>Realizar actividades de bienestar laboral para fortalecer el desarrollo integral del empleado, el mejoramiento de su nivel de vida y el de su familia</t>
  </si>
  <si>
    <t>Actividades de Bienestar realizadas</t>
  </si>
  <si>
    <t>90 (mejoró en 4,9)</t>
  </si>
  <si>
    <t>Desarrollar estrategias de comunicación interna para la prevención de conflicto de intereses y promover la declaración de bienes y rentas a los sujetos obligados y en los plazos establecidos</t>
  </si>
  <si>
    <t>Capacitación en conflicto de intereses y declaración de bienes y rentas</t>
  </si>
  <si>
    <t>91 (mejoró en 4,9)</t>
  </si>
  <si>
    <t>Desarrollar jornadas de sensibilización de los valores de la entidad para desarrollar el hábito de actuar de forma coherente con la ética de la institución</t>
  </si>
  <si>
    <t>Jornadas de sensibilización realizadas</t>
  </si>
  <si>
    <t>92 (mejoró en 4,9)</t>
  </si>
  <si>
    <t>Realizar evaluación del cumplimiento de los valores y principios de la entidad por los servidores públicos</t>
  </si>
  <si>
    <t>Informe de evaluación de apropiación de valores realizado.</t>
  </si>
  <si>
    <t>79,5 (mejoró en 10,1)</t>
  </si>
  <si>
    <t>PL-02,GD-25,SC-01,SC-03,PC-01,PC-04</t>
  </si>
  <si>
    <t>Implementar acciones y estrategias dirigidas a capacitar a los grupos de valor y control social en forma directa por parte de la entidad o en alianza con otros organismos públicos</t>
  </si>
  <si>
    <t>Capacitación en prevención y seguridad realizada</t>
  </si>
  <si>
    <t>PL-03, SC-03</t>
  </si>
  <si>
    <t>Incluir mecanismos para facilitar y promover la participación de la ciudadanía con enfoque diferencial y de derechos humanos alineados a los objetivos de desarrollo sostenible en el plan de acción anual institucional</t>
  </si>
  <si>
    <t>Plan de acción anual institucional actualizado.</t>
  </si>
  <si>
    <t>PL-01,PL-02,PL-03</t>
  </si>
  <si>
    <t>Realizar monitoreos al PAAC y Mapa de Riesgos de Corrupción 2022-2023</t>
  </si>
  <si>
    <t>Monitoreos al PAAC y Mapa de Riesgos de Corrupción 2022 y 2023 realizados.</t>
  </si>
  <si>
    <t>Elaborar el Mapa de Riesgos de Gestión 2023 por proceso</t>
  </si>
  <si>
    <t>Mapa de Riesgos de Gestión 2023 por proceso elaborado</t>
  </si>
  <si>
    <t>Realizar monitoreos al Mapa de Riesgos de Gestión 2022-2023</t>
  </si>
  <si>
    <t>Monitoreos al Mapa de Riesgos de Gestión 2022 y 2023 realizados</t>
  </si>
  <si>
    <t>PL-01,PL-02,PL-03,TR-22,CI-22</t>
  </si>
  <si>
    <t>Elaborar el Plan Anticorrupción y Atención al Ciudadano - PAAC 2023</t>
  </si>
  <si>
    <t>Plan Anticorrupción y Atención al Ciudadano - PAAC 2023 elaborado</t>
  </si>
  <si>
    <t>FO-01,GD-08,GD-09,GD-10,GD-20,GD-21,GD-22,GD-23,GD-24,SC-04,TR-02,TR-03,CI-21</t>
  </si>
  <si>
    <t>Sistematizar los procesos de la entidad para garantizar la eficacia, eficiencia y efectividad en la prestación del servicio</t>
  </si>
  <si>
    <t>Software Misional y de Apoyo</t>
  </si>
  <si>
    <t>73,6 (mejoró en 10,2)</t>
  </si>
  <si>
    <t>GD-01,GD-02,GD-03,GD-04,TR-17,TR-24</t>
  </si>
  <si>
    <t>Actualizar página WEB teniendo en cuenta los criterios de accesibilidad y usabilidad</t>
  </si>
  <si>
    <t>Página WEB actualizada</t>
  </si>
  <si>
    <t>GD-12,GD-13,GD-14,GD-15,GD-16,GD-17,GD-18</t>
  </si>
  <si>
    <t>Adoptar en su totalidad el protocolo IPV6 en la entidad</t>
  </si>
  <si>
    <t>Protocolo IPV6 adoptado</t>
  </si>
  <si>
    <t>GD-26, GD-27,PC-06,PC-07,GD-10,TR-25,TR-26,CI-23,CI-24</t>
  </si>
  <si>
    <t>Publicar, en la sección "transparencia y acceso a la información pública" de su sitio web o sede electrónica información actualizada sobre los procesos desarrollados por la entidad</t>
  </si>
  <si>
    <t>Información Institucional Publicada</t>
  </si>
  <si>
    <t>GD-05, SD-06</t>
  </si>
  <si>
    <t>Definir un proceso para atender los incidentes y requerimientos de soporte de los servicios de TI, tipo mesa de ayuda</t>
  </si>
  <si>
    <t>Procedimiento gestión de incidentes actualizado</t>
  </si>
  <si>
    <t>En el mes de septiembre, se actualizó el procedimiento de gestión de incidentes, teniendo en cuenta el soporte de los servicios TI.
Se presenta evidencia: Procedimiento de gestión de incidentes actualizado</t>
  </si>
  <si>
    <t>Disponer un catálogo de servicios de TI actualizado para la gestión de tecnologías de la información (TI) de la entidad</t>
  </si>
  <si>
    <t>Catálogo de servicios de TI actualizado</t>
  </si>
  <si>
    <t>Definir Acuerdos de Nivel de Servicios (SLA por sus siglas en inglés) con terceros y Acuerdos de Niveles de Operación (OLA por sus siglas en inglés) para la gestión de tecnologías de la información (TI) de la entidad</t>
  </si>
  <si>
    <t>Acuerdos de Nivel de Servicios y de operación definidos</t>
  </si>
  <si>
    <t>GD-11</t>
  </si>
  <si>
    <t>Realizar monitoreo del consumo de recursos asociados a la infraestructura de TI de la entidad</t>
  </si>
  <si>
    <t>Monitoreo al consumo de recursos TI realizado</t>
  </si>
  <si>
    <t>84,4 (mejoró en 7,7)</t>
  </si>
  <si>
    <t>SD-01,SD-05</t>
  </si>
  <si>
    <t>Establecer objetivos específicos de seguridad de la información para mantener la Integridad, Disponibilidad, Privacidad, Control y Autenticidad de la información manejada en la entidad</t>
  </si>
  <si>
    <t>Documento de objetivos de seguridad de la información definidos</t>
  </si>
  <si>
    <t>SD-03,SD-04,CI-19,CI-20</t>
  </si>
  <si>
    <t>Adelantar acciones para la gestión sistemática y cíclica del riesgo de seguridad digital en la entidad tales como registrarse en el CSIRT Gobierno y/o ColCERT</t>
  </si>
  <si>
    <t>Registro en el CSIRT</t>
  </si>
  <si>
    <t xml:space="preserve">El día 16 de agosto, la policía nacional del área de delitos informáticos, aprobó el registro por parte de la entidad en el CSIRT.
Se presenta evidencia: Registro CSIRT Policía Nacional
</t>
  </si>
  <si>
    <t>SD-07</t>
  </si>
  <si>
    <t>Realizar periódicamente ejercicios simulados de ingeniería social al personal de la entidad incluyendo campañas de phishing, smishing, entre otros</t>
  </si>
  <si>
    <t>Ejercicio de simulación de ingeniería social realizado</t>
  </si>
  <si>
    <t>99,9 (mejoró en 28,3)</t>
  </si>
  <si>
    <t>DJ-01</t>
  </si>
  <si>
    <t>Informar acerca de las decisiones con respecto a la procedencia de la acción de repetición al ministerio publico</t>
  </si>
  <si>
    <t>Informe de acciones de repetición</t>
  </si>
  <si>
    <t>Capacitar al personal acerca de la prevención de riesgos litigiosos para la entidad</t>
  </si>
  <si>
    <t>Capacitación en prevención del daño antijuridico</t>
  </si>
  <si>
    <t>Diseñar una política de prevención para el daño antijuridico</t>
  </si>
  <si>
    <t>Política de prevención daño antijurídico diseñada</t>
  </si>
  <si>
    <t>90,4 (mejoró en 4,7)</t>
  </si>
  <si>
    <t>SC-05, TR-18</t>
  </si>
  <si>
    <t>Implementar en la entidad programas de cualificación en atención preferente e incluyente a personas desplazadas o en situación de extrema vulnerabilidad</t>
  </si>
  <si>
    <t>Programa de cualificación en atención preferente implementado.</t>
  </si>
  <si>
    <t>Mantenimiento</t>
  </si>
  <si>
    <t>SC-06, SC-09,TR-21</t>
  </si>
  <si>
    <t>Implementar mecanismos adecuados (Ejemplo: rampas y ascensores, entre otros) para garantizar el fácil acceso a la entidad</t>
  </si>
  <si>
    <t xml:space="preserve">Proyecto de Infraestructura de la Entidad elaborado </t>
  </si>
  <si>
    <t>SC-07,SC-08,TR-19,TR-20</t>
  </si>
  <si>
    <t>Instalar señalización en alto relieve en la entidad</t>
  </si>
  <si>
    <t>Señalización instalada</t>
  </si>
  <si>
    <t>90,8 (NA)</t>
  </si>
  <si>
    <t>Revisar que los trámites cumplan con los lineamientos y criterios fijados por la Política  de Racionalización de Trámites y demás normas que regulen la materia, teniendo en cuenta la ley 2052 de 2020</t>
  </si>
  <si>
    <t>Seguimiento al cumplimiento de los trámites de la Entidad.</t>
  </si>
  <si>
    <t>87,4 (mejoró en 6)</t>
  </si>
  <si>
    <t>PC-01</t>
  </si>
  <si>
    <t>Audiencia pública de rendición de cuentas realizada</t>
  </si>
  <si>
    <t>Capacitación a las personas que tienen usuario en el software de PQRS para que realicen el descargue de ellas</t>
  </si>
  <si>
    <t>Capacitación PQRS realizada</t>
  </si>
  <si>
    <t>80,1 (mejoró en 9,9)</t>
  </si>
  <si>
    <t>SYE-01,PL-01, GD-19 ,SD-02, TR-04,CI-15</t>
  </si>
  <si>
    <t>Definir indicadores para medir la eficiencia y eficacia de los procesos de la entidad</t>
  </si>
  <si>
    <t xml:space="preserve">Tablero de desempeño de indicadores de los procesos </t>
  </si>
  <si>
    <t>90,5 (mejoró en 4,5)</t>
  </si>
  <si>
    <t>Actualizar el instrumento archivístico, Plan Institucional de Archivo – PINAR</t>
  </si>
  <si>
    <t>Plan Institucional de Archivo –PINAR actualizado</t>
  </si>
  <si>
    <t>GD-01, TR-05</t>
  </si>
  <si>
    <t>Identificar los Fondos Documentales Acumulados de la entidad -FDA</t>
  </si>
  <si>
    <t>Fondos Documentales Acumulados de la entidad identificados</t>
  </si>
  <si>
    <t>GD-02,GD-03,GD-04,GD-05,TR-06,TR-07,TR-08,TR-09</t>
  </si>
  <si>
    <t>Aprobar las Tablas de Valoración Documental - TVD para organizar el Fondo Documental Acumulado de la entidad.</t>
  </si>
  <si>
    <t>Tablas de Valoración Documental Aprobadas</t>
  </si>
  <si>
    <t>GD-06,TR-10</t>
  </si>
  <si>
    <t>Publicar el Cuadro de Clasificación Documental - CCD en la página web de la entidad</t>
  </si>
  <si>
    <t>Cuadro de Clasificación Documental Publicado</t>
  </si>
  <si>
    <t>GD-07,TR-11,CI-16</t>
  </si>
  <si>
    <t>Inscribir en el Registro único de Series Documentales la Tabla de Retención Documental de la entidad</t>
  </si>
  <si>
    <t>Tabla de retención documental inscrita en el Registro único de Series Documentales</t>
  </si>
  <si>
    <t>GD-08,GD-09,GD-10,TR-12,TR-13,TR-14</t>
  </si>
  <si>
    <t>Publicar en el sitio web de la entidad, en la sección de transparencia y acceso a la información pública, el documento del Sistema Integrado de Conservación - SIC de la entidad</t>
  </si>
  <si>
    <t>Sistema Integrado de Conservación Publicado</t>
  </si>
  <si>
    <t>Apoyar en el desarrollo de capacitaciones del personal de Bomberos de Bucaramanga, en herramientas e instrumentos archivísticos y normatividad de archivos</t>
  </si>
  <si>
    <t>Capacitación en Gestión Documental</t>
  </si>
  <si>
    <t>El día 14 de julio, por parte del equipo de Gestión Documental, se capacitó sobre tablas de retención documental.
Se presenta evidencia: Acta de Reunión 14/07/22</t>
  </si>
  <si>
    <t>85,1 (mejoró en 7,3)</t>
  </si>
  <si>
    <t>TR-01, CI-01 A LA CI-13</t>
  </si>
  <si>
    <t>Identificar factores internos y externos asociados a los procesos y a posibles actos de corrupción en la entidad que pueden afectar negativamente el cumplimiento de los objetivos institucionales</t>
  </si>
  <si>
    <t>Documento de factores asociados a posibles actos de corrupción identificados</t>
  </si>
  <si>
    <t>TR-23</t>
  </si>
  <si>
    <t>Establecer los lineamientos de la guía de lenguaje claro del PNSC-DNP en cuanto a la información que publica la entidad</t>
  </si>
  <si>
    <t xml:space="preserve">Guía de lenguaje claro diseñada </t>
  </si>
  <si>
    <t>En el mes de septiembre, se diseñó la Guía de lenguaje claro de la entidad.
Se presenta evidencia: Guía de Lenguaje Claro</t>
  </si>
  <si>
    <t>89,4 (mejoró en 5,2)</t>
  </si>
  <si>
    <t>Contar con un grupo, unidad, equipo o personal encargado de gestionar proyectos de investigación que se vayan a adelantar en la entidad</t>
  </si>
  <si>
    <t>Equipo proyectos de investigación designado</t>
  </si>
  <si>
    <t>GC-02</t>
  </si>
  <si>
    <t>Gestionar alianzas con semilleros, grupos o equipos de investigación internos o externos</t>
  </si>
  <si>
    <t>Alianza con equipos de investigación</t>
  </si>
  <si>
    <t>GC-03,GC-04,GC-05</t>
  </si>
  <si>
    <t>Participar en redes de conocimiento como acción para colaborar con otras entidades para la producción y generación de datos, documentos, información, investigaciones, desarrollos tecnológicos e investigaciones</t>
  </si>
  <si>
    <t>Participación en redes de conocimiento</t>
  </si>
  <si>
    <t>82,4 (mejoró en 8,7)</t>
  </si>
  <si>
    <t>CI-14</t>
  </si>
  <si>
    <t>Seguimiento a los riesgos de los contratos e informar las alertas a que haya lugar por parte de los supervisores e interventores</t>
  </si>
  <si>
    <t>Informe seguimiento SECOP</t>
  </si>
  <si>
    <t>Realizar seguimiento a los procesos de la entidad para evaluar el cumplimiento de los requisitos aplicables</t>
  </si>
  <si>
    <t>Plan de auditoría</t>
  </si>
  <si>
    <t>Informe de auditoría</t>
  </si>
  <si>
    <t>BOMBEROS</t>
  </si>
  <si>
    <t>GTH</t>
  </si>
  <si>
    <t>Incluir dentro del Plan de Bienestar actividades que contribuyan al mejoramiento  del clima organizacional de la entidad</t>
  </si>
  <si>
    <t>Plan de Bienestar 2023 actualizado</t>
  </si>
  <si>
    <t xml:space="preserve">Desarrollar jornadas de capacitación y/o divulgación a sus servidores y contratistas sobre la política de servicio al ciudadano y habilidades blandas </t>
  </si>
  <si>
    <t xml:space="preserve">Capacitación a empleados de planta y contratistas en servicio al ciudadano y habilidades blandas </t>
  </si>
  <si>
    <t>Protocolo de atencion a los servidores publicos  frente a los casos de acoso laboral y sexual</t>
  </si>
  <si>
    <t>84.0</t>
  </si>
  <si>
    <t>INT</t>
  </si>
  <si>
    <t>Realizar el análisis sobre las declaraciones de bienes y rentas, y registro de conflictos de interés con el fin de identificar zonas de riesgo e implementar acciones preventivas</t>
  </si>
  <si>
    <t>Documento de analisis y recomendaciones sobre las declaraciones de bienes y rentas realizado</t>
  </si>
  <si>
    <t>Implementar mecanismos para facilitar al ciudadano el reporte de posibles conflictos de interés respecto a las peticiones, quejas, reclamos, solicitudes y denuncias (PQRSD) de la entidad.</t>
  </si>
  <si>
    <t>Canal de recepción de información sobre posibles conflictos de intereses respecto de las PQRSD de la entidad implementado</t>
  </si>
  <si>
    <t>Fortalecimiento del valor público  a traves del Plan Institucional de Capacitación.</t>
  </si>
  <si>
    <t>Plan Institucional de Capacitación - PIC actualizado</t>
  </si>
  <si>
    <t>PI</t>
  </si>
  <si>
    <t>Formular el Plan de accion basados en las necesidades de la entidad para el cumplimiento de su mision.</t>
  </si>
  <si>
    <t>Plan de Acción vigencia 2023 formulado</t>
  </si>
  <si>
    <t>Revisar los indicadores utilizados para hacer seguimiento y evaluación de la gestión de la entidad.</t>
  </si>
  <si>
    <t>Documento de revisión a indicadores institucionales para seguimiento a la gestión de la entidad elaborado</t>
  </si>
  <si>
    <t>Hacer seguimiento a la rendición de cuentas siendo este un componente del Plan Anticorrupción y de Atención al Ciudadano de la entidad.</t>
  </si>
  <si>
    <t>Informe de seguimiento a la Rendición de Cuentas realizado</t>
  </si>
  <si>
    <t xml:space="preserve">Con base  en las necesidades identificadas en los grupos de valor implementar estrategias de mejora desde la intervencion de la entidad </t>
  </si>
  <si>
    <t>Capacitación en temas de interés identificados a afiliados de la CPSM en alianza con otras entidades.</t>
  </si>
  <si>
    <t>GD</t>
  </si>
  <si>
    <t>Cumplir, en todas las secciones de la página web oficial de la entidad, con el criterio de usabilidad "Vínculos visitados" que indica al usuario cuando ha visitado contenidos de la página</t>
  </si>
  <si>
    <t>Página web de la entidad con el criterio de usabilidad de vínculos visitados en funcionamiento</t>
  </si>
  <si>
    <t xml:space="preserve">MANTENIMIENTO </t>
  </si>
  <si>
    <t>Incluir el tablero de indicadores para el seguimiento y control en el Plan Estratégico de Tecnologías de la Información (PETI).</t>
  </si>
  <si>
    <t>Tablero de indicadores incluido en el PETI</t>
  </si>
  <si>
    <t>Utilizar acuerdos marco de precios para bienes y servicios de TI con el propósito de optimizar las compras de tecnologías de información de la entidad.</t>
  </si>
  <si>
    <t>Manual de contratación actualizado</t>
  </si>
  <si>
    <t>Utilizar la caracterización de los grupos de interés internos y externos para mejorar la implementación de la estrategia para el uso y apropiación de tecnologías de la información (TI) en la entidad.</t>
  </si>
  <si>
    <t>Estrategia para optimizar el uso y la apropiación de la tecnología por parte de los afiliados elaborado</t>
  </si>
  <si>
    <t>Implementar para los sistemas de información de la entidad funcionalidades de trazabilidad, auditoría de transacciones o acciones para el registro de eventos de creación, actualización, modificación o borrado de información.</t>
  </si>
  <si>
    <t>Instructivo para la auditoría de bases de datos del sistema de información institucional elaborado</t>
  </si>
  <si>
    <t>SD</t>
  </si>
  <si>
    <t>Adelantar acciones para la gestión sistemática y cíclica del riesgo de seguridad digital en la entidad tales como adoptar e implementar la guía para la identificación de infraestructura crítica cibernética.</t>
  </si>
  <si>
    <t>Guia para la identificación de infraestructura crítica cibernética implementada</t>
  </si>
  <si>
    <t>Adelantar acciones para la gestión sistemática y cíclica del riesgo de seguridad digital en la entidad tales como participar en las mesas de construcción y sensibilización del Modelo Nacional de Gestión de Riesgos de Seguridad Digital.</t>
  </si>
  <si>
    <t xml:space="preserve">Asistencia a mesas de construcción y sensibilización del Modelo Nacional de Gestión de Riesgos de Seguridad Digital y/o MINTIC </t>
  </si>
  <si>
    <t>DJ</t>
  </si>
  <si>
    <t>Contar con un plan y/o programa de entrenamiento y/o actualización para los abogados que llevan la defensa jurídica. Una de las alternativas es vincular a los miembros de la oficina juridica o de la oficina de defensa judicial a la Comunidad Juridica del Conocimiento que es gratis y se pueden realizar solicitudes especificas.</t>
  </si>
  <si>
    <t>Miembros de la oficina jurídica vinculados a la Comunidad Jurídica del Conocimiento</t>
  </si>
  <si>
    <t>RT</t>
  </si>
  <si>
    <t>Mantener actualizados los tramites inscritos en el SUIT</t>
  </si>
  <si>
    <t>Trámite de pago de cesantías online mantenido</t>
  </si>
  <si>
    <t>PC</t>
  </si>
  <si>
    <t xml:space="preserve">Rendicion de cuentas de la entidad en cada vigencia </t>
  </si>
  <si>
    <t xml:space="preserve">Rendición de cuentas a afiliados y ciudadanía en general realizada </t>
  </si>
  <si>
    <t>SYDI</t>
  </si>
  <si>
    <t xml:space="preserve">Presentar los resultados de gestion de l la entidad </t>
  </si>
  <si>
    <t>Informes de Gestión Institucional publicados en la página web</t>
  </si>
  <si>
    <t>GDOC</t>
  </si>
  <si>
    <t>Definir el modelo de requisitos de gestión para los documentos electrónicos de la entidad.</t>
  </si>
  <si>
    <t>Plan de Gestión de Requisitos de Documentos Electrónicos elaborado</t>
  </si>
  <si>
    <t>Acta de Eliminación Documental publicada en la página web institucional</t>
  </si>
  <si>
    <t>Transferencia de documentos de los archivos de gestión al archivo central de acuerdo con la Tabla de Retención Documental de la entidad.</t>
  </si>
  <si>
    <t>Actas de constancia de Trasferencia de todos los  documentos de archivo del 2022</t>
  </si>
  <si>
    <t>Realizar el almacenamiento y re-almacenamiento en unidades adecuadas (cajas, carpetas, estantería) para la conservación de los soportes físicos de la entidad.</t>
  </si>
  <si>
    <t>Informe archivístico de contenido fotográfico mostrando  documentos debidamente archivados</t>
  </si>
  <si>
    <t>TAC</t>
  </si>
  <si>
    <t>Mantener actualizado el sistema de gestión todas las peticiones, quejas, reclamos, solicitudes y denuncias (PQRSD) que ingresan por los canales de atención presencial y digital de la entidad.</t>
  </si>
  <si>
    <t>Sistema de gestión de peticiones, quejas, reclamos, solicitudes y denuncias (PQRSD) actualizado</t>
  </si>
  <si>
    <t>Contar con lineamientos en la entidad para que los ciudadanos realicen denuncias por actos de corrupción.</t>
  </si>
  <si>
    <t xml:space="preserve">Lineamientos realizados y publicados en página web de la entidad </t>
  </si>
  <si>
    <t>60.4</t>
  </si>
  <si>
    <t>GC</t>
  </si>
  <si>
    <t>Realizar procesos de socialización y difusión del conocimiento explícito al interior de la entidad para evitar su pérdida.</t>
  </si>
  <si>
    <t xml:space="preserve">Socialización sobre conocimiento explícito al interior de la entidad realizada </t>
  </si>
  <si>
    <t>Generar alertas al comité institucional de gestión y desempeño para la mejora de la gestión, teniendo en cuenta los resultados de la evaluación del sistema de control interno, por parte del comité institucional de coordinación de control interno</t>
  </si>
  <si>
    <t xml:space="preserve">Acta de Comité Institucional de Gestión y Desempeño </t>
  </si>
  <si>
    <t>CI</t>
  </si>
  <si>
    <t>Verificar que el plan anual de auditoría contempla auditorías al modelo de seguridad y privacidad de la información (MSPI)</t>
  </si>
  <si>
    <t xml:space="preserve">Plan Anual de Auditoría donde se contemple el Modelo de Seguridad y Privacidad de la Información actualizado </t>
  </si>
  <si>
    <t>Hacer seguimiento a Plan Anticorrupción y Atención al Ciudadano - PAAC</t>
  </si>
  <si>
    <t>Informe de seguimiento al Plan Anticorrupción y Atención al Ciudado - PAAC  realizado</t>
  </si>
  <si>
    <t>Realizar el Informe de Seguimiento Plan de Acción</t>
  </si>
  <si>
    <t xml:space="preserve">Informe de seguimiento al Plan de Acción realizado </t>
  </si>
  <si>
    <t>Hacer seguimiento el Jefe de Control Interno, a la apropiación de los valores y principios del servicio público, por parte de los servidores públicos</t>
  </si>
  <si>
    <t>Seguimiento a la apropiación de los valores y principios del servicio público, por parte de los servidores públicos</t>
  </si>
  <si>
    <t>Verificar que el plan anual de auditoría contempla auditorías de accesibilidad web, conforme a los criterios de accesibilidad web del anexo 1 de la Resolución 1519 de 2020</t>
  </si>
  <si>
    <t>Plan Anual de Auditoría actualizado donde se contemple auditorías de accesibilidad web, conforme a los criterios de accesibilidad web del anexo 1 de la Resolución 1519 de 2020</t>
  </si>
  <si>
    <t>Verificar que el inventario de bienes de la entidad coincide totalmente con lo registrado en la contabilidad. Desde el sistema de control interno efectuar su verificación.</t>
  </si>
  <si>
    <t>Informe de verificación de inventario realizado</t>
  </si>
  <si>
    <t>Hacer seguimiento al proceso de rendición de cuentas a los ciudadanos</t>
  </si>
  <si>
    <t>Informe de Rendición de cuentas realizado y publicado</t>
  </si>
  <si>
    <t>CPSM</t>
  </si>
  <si>
    <t>67,3 (mejoró en 3,8)</t>
  </si>
  <si>
    <t xml:space="preserve">Realizar capacitaciones en temas de participación ciudadana, gestión de riesgos, rendición de cuentas, lucha contra la corrupción, transparencia y derecho de acceso a la información pública. </t>
  </si>
  <si>
    <t>Capacitaciones sobre participación ciudadana,  transparencia y derecho de acceso a la información pública.</t>
  </si>
  <si>
    <t xml:space="preserve">Humano, tecnológico, locativo, financiero. </t>
  </si>
  <si>
    <t>Documentar plan anual del SGSST</t>
  </si>
  <si>
    <t>Plan anual del SGSST documentado.</t>
  </si>
  <si>
    <t xml:space="preserve">Analizar las causas del retiro para mejorar la gestión del talento humano. </t>
  </si>
  <si>
    <t>Documento que contenga el análisis de las causas de retiro de los funcionarios, según aplique</t>
  </si>
  <si>
    <t>Incorporar actividades para medir, mantener y mejorar el clima organizacional</t>
  </si>
  <si>
    <t xml:space="preserve">Informe de clima organizacional, ejecución de actividades para mejorar el clima organizacional. </t>
  </si>
  <si>
    <t>Implementar programa servimos</t>
  </si>
  <si>
    <t>Programa servimos implementado.</t>
  </si>
  <si>
    <t>Implementar en la entidad mecanismos suficientes y adecuados para transferir el conocimiento de los servidores que se retiran a quienes continúan vinculados.</t>
  </si>
  <si>
    <t>Actas de entrega de puesto de trabajo, según aplique</t>
  </si>
  <si>
    <t>Incorporar actividades para la promoción y apropiación de la integridad en el ejercicio de las funciones de los servidores.</t>
  </si>
  <si>
    <t xml:space="preserve">Plan estratégico del talento humano, que contenga actividades para promover y apropiar los valores del código de integridad. </t>
  </si>
  <si>
    <t xml:space="preserve">Se evidencia Plan Estratégico de Talento Humano con actividades encaminadas a socializar y apropiar el código de integridad y el procedimiento para la gestión de conflicto de intereses. Es preciso que los cambios se aprueben por medio de acto administrativo. </t>
  </si>
  <si>
    <t>Diseñar y ejecutar un programa de desvinculación asistida por otras causales.</t>
  </si>
  <si>
    <t>Programa de desvinculación asistida, en el cual se  incluyan otras causales diferentes a la pensión</t>
  </si>
  <si>
    <t>74,4 (mejoró en 1,1)</t>
  </si>
  <si>
    <t>Realizar campaña de sensibilización sobre el código de integridad y la importancia de declarar conflictos de interés.</t>
  </si>
  <si>
    <t xml:space="preserve">Campaña de sensibilización sobre el código de integridad y la importancia de declarar conflictos de interés. </t>
  </si>
  <si>
    <t>Analizar los informes de control interno para identificar alertas sobre conductas que deben ser orientadas a partir de la implementación del código de integridad.</t>
  </si>
  <si>
    <t>Acta de reunión</t>
  </si>
  <si>
    <t>I-02</t>
  </si>
  <si>
    <t>Establecer canales para que los servidores y contratistas de la entidad presenten su declaración de conflictos de interés.</t>
  </si>
  <si>
    <t>Divulgación de canales para que los servidores y contratistas presenten su declaración de conflicto de interés.</t>
  </si>
  <si>
    <t>Se cuenta con un ítem en la hoja de ruta del Contrato de Prestación de Servicios, item 10,3 que contempla como requisito la presentación de la declaración de conflicto de intereses, y establece que esta debe realizarse en el SIGEP. Se realiza envío por medio de correo electrónico de la hoja de ruta a funcionarios y contratistas vinculados para que cumplan con dichos requisitos.</t>
  </si>
  <si>
    <t xml:space="preserve">Formular estrategia anual para la prevención de conflicto de intereses. </t>
  </si>
  <si>
    <t>Estrategia anual para la prevención de conflicto de intereses</t>
  </si>
  <si>
    <t>71,4 (mejoró en 3,2)</t>
  </si>
  <si>
    <t>Documentar el plan anticorrupción y de atención al ciudadano 2023</t>
  </si>
  <si>
    <t>Plan anticorrupción y de atención al ciudadano 2023</t>
  </si>
  <si>
    <t>Documentar plan de acción institucional de la vigencia 2023.</t>
  </si>
  <si>
    <t>Plan de acción institucional 2023</t>
  </si>
  <si>
    <t>Realizar seguimientos al Plan de Desarrollo 2020 - 2023.</t>
  </si>
  <si>
    <t>Seguimientos al Plan de Desarrollo 2020-2023</t>
  </si>
  <si>
    <t xml:space="preserve">Actualizar mapa de riesgos de gestión. </t>
  </si>
  <si>
    <t>Mapa de riesgos de gestión 2022 actualizado.</t>
  </si>
  <si>
    <t>Realizar el programa anual mensualizado de caja</t>
  </si>
  <si>
    <t>Programa anual mensualizado de caja</t>
  </si>
  <si>
    <t>71,7  (mejoró en 2,3)</t>
  </si>
  <si>
    <t>Establecer plan de mantenimiento para la vigencia 2023</t>
  </si>
  <si>
    <t>Plan de mantenimiento vigencia 2023</t>
  </si>
  <si>
    <t>77,1  (mejoró en 2,2)</t>
  </si>
  <si>
    <t>Documentar el plan de transformación digital</t>
  </si>
  <si>
    <t>Plan de transformación digital</t>
  </si>
  <si>
    <t xml:space="preserve">Verificar que los proveedores y contratistas de la entidad cumplan con las políticas de ciberseguridad internas. </t>
  </si>
  <si>
    <t>Informe de verificación de  servidores y contratistas de la entidad  que cumplen con las políticas de ciberseguridad internas.</t>
  </si>
  <si>
    <t>Se cuenta con el informe de verificación de usuarios que cumplen con la política de ciberseguridad interna, con corte a 30 de septiembre de 2022. Se presentan los anexos correspondientes a la verificación realizada.</t>
  </si>
  <si>
    <t xml:space="preserve">Implementar un programa de correcta disposición final de residuos tecnológicos de acuerdo con la normatividad del gobierno nacional. </t>
  </si>
  <si>
    <t>Certificado de disposición adecuada de residuos tecnológicos.</t>
  </si>
  <si>
    <t>Se evidencia en la carpeta de calidad, el certificado de disposición de los RAEE del 04 de agosto de 2022 emitido para el IMCT.</t>
  </si>
  <si>
    <t>Definir e implementar una metodología de referencia para el desarrollo de software y sistemas de información.</t>
  </si>
  <si>
    <t>Metodología para el desarrollo de software documentada</t>
  </si>
  <si>
    <t>Definir el esquema de soporte y mantenimiento de los sistemas de información, aprobarlo mediante el comité de gestión y desempeño institucional e implementarlo.</t>
  </si>
  <si>
    <t xml:space="preserve">Plan de mantenimiento aprobado e implementado. </t>
  </si>
  <si>
    <t>Definir herramientas tecnológicas para la gestión de proyectos de TI de la entidad.</t>
  </si>
  <si>
    <t xml:space="preserve">Herramienta tecnológica para la gestión de proyectos TI definida. </t>
  </si>
  <si>
    <t>Se cuenta con la herramienta definida (formato presentación de proyectos TI), y se llevará en sharepoint.</t>
  </si>
  <si>
    <t>Definir indicadores para medir la eficiencia y eficacia del sistema de gestión de seguridad y privacidad de la información (MSPI) de la entidad, aprobarlos mediante el comité de gestión y desempeño institucional.</t>
  </si>
  <si>
    <t>Plan Estratégico de Seguridad de la Información</t>
  </si>
  <si>
    <t>En la carpeta de calidad se evidencia GAF-O-07 "Plan estratégico de seguridad de la información", aprobado en el mes de mayo de 2022.</t>
  </si>
  <si>
    <t>Elaborar un documento de diseño detallado de la implementación del Protocolo de Internet versión 6 (IPV6) en la entidad.</t>
  </si>
  <si>
    <t>Documento de diseño detallado de la implementación del protocolo de internet versión 6 (ipv6).</t>
  </si>
  <si>
    <t>GD-08</t>
  </si>
  <si>
    <t>Elaborar un documento de pruebas de funcionalidad para la implementación del Protocolo de Internet versión 6 (IPV6) en la entidad.</t>
  </si>
  <si>
    <t>Documento de pruebas de funcionalidad para la implementación del Protocolo de Internet versión 6 (IPV6)</t>
  </si>
  <si>
    <t>Elaborar y actualizar los documentos de arquitectura de los desarrollos de software de la entidad.</t>
  </si>
  <si>
    <t xml:space="preserve">Documentos de arquitectura de los desarrollos de software elaborados. </t>
  </si>
  <si>
    <t>Inscribir en el SUIT (Sistema Único de Identificación de Trámites) la totalidad de los trámites y OPAS que tiene la entidad.</t>
  </si>
  <si>
    <t>OPAS inscritas en el SUIT</t>
  </si>
  <si>
    <t xml:space="preserve">Se evidencia que el 100% de las OPAS se encuentran inscritas en el SUIT. </t>
  </si>
  <si>
    <t>71,8  (mejoró en 2.6)</t>
  </si>
  <si>
    <t>SD-01</t>
  </si>
  <si>
    <t>Definir y documentar procedimientos de seguridad y privacidad de la información, aprobarlos mediante el comité de gestión y desempeño institucional e implementarlos.</t>
  </si>
  <si>
    <t xml:space="preserve">Plan Estratégico de Seguridad de la Información y políticas de seguridad y privacidad de la información. </t>
  </si>
  <si>
    <t>Se cuenta con la política de respaldo, política de seguridad de la información,  política de uso de los activos de información, PESI, aprobados en Comité Institucional de Gestión y Desempeño el día 23 de mayo de 2022.</t>
  </si>
  <si>
    <t>Hacer campañas de concientización en temas de seguridad de la información de manera frecuente y periódica, específicas para cada uno de los distintos roles dentro de la entidad.</t>
  </si>
  <si>
    <t>Campaña de concientización realizadas en temas de seguridad de la información</t>
  </si>
  <si>
    <t>SD-03</t>
  </si>
  <si>
    <t>Establecer el alcance del Sistema de Gestión de Seguridad de la Información (SGSI), aprobarlo mediante la alta dirección.</t>
  </si>
  <si>
    <t xml:space="preserve">Plan Estratégico de Seguridad de la Información que contenga alcance. </t>
  </si>
  <si>
    <t xml:space="preserve">En la carpeta de calidad se evidencia GAF-O-07 "Plan estratégico de seguridad de la información" aprobado el 23 de mayo de 2022. </t>
  </si>
  <si>
    <t>SD-04</t>
  </si>
  <si>
    <t>Realizar periódicamente ejercicios simulados de ingeniería social al personal de la entidad incluyendo campañas de phishing, smishing, entre otros, y realizar concientización, educación y formación a partir de los resultados obtenidos.</t>
  </si>
  <si>
    <t>Ejercicio simulados de ingeniería social  al personal de la entidad</t>
  </si>
  <si>
    <t>SD-05</t>
  </si>
  <si>
    <t>Elaborar el inventario de activos de seguridad y privacidad de la información de la entidad, clasificarlo de acuerdo con los criterios de disponibilidad, integridad y confidencialidad, aprobarlo mediante el comité de gestión y desempeño institucional, implementarlo.</t>
  </si>
  <si>
    <t xml:space="preserve">Inventario de activos de seguridad y privacidad de la información elaborado. </t>
  </si>
  <si>
    <t>90,1  (mejoró en 10,4)</t>
  </si>
  <si>
    <t>Incorporar dentro de los contratos de desarrollo de los sistemas de información de la entidad, clausulas que obliguen a realizar transferencia de derechos de autor a su favor.</t>
  </si>
  <si>
    <t xml:space="preserve">Contratos de desarrollo de sistemas de información que contengan clausula para realizar transferencia de derechos de autor a favor de la entidad. </t>
  </si>
  <si>
    <t>Realizar análisis de los procesos que cursan o hayan cursado en contra de la entidad, con el fin de proponer correctivos.</t>
  </si>
  <si>
    <t xml:space="preserve">Análisis de los procesos que cursan o hayan cursado en contra de la entidad. </t>
  </si>
  <si>
    <t>72,8  (mejoró en 6,0)</t>
  </si>
  <si>
    <t>SC-01</t>
  </si>
  <si>
    <t>Diseñar e implementar los documentos, guías o manuales para la caracterización de los usuarios en la entidad.</t>
  </si>
  <si>
    <t>Formato para realizar la caracterización de usuarios de la Entidad.</t>
  </si>
  <si>
    <t>Se cuenta con la evidencia (Estructura para levantar la caracterización de usuarios por cada uno de los programas, por género, nivel de escolaridad y lugar de residencia), elaborado en el mes de agosto de 2022.</t>
  </si>
  <si>
    <t xml:space="preserve">Actualizar caracterización de usuarios. </t>
  </si>
  <si>
    <t>Caracterización de usuarios actualizada.</t>
  </si>
  <si>
    <t xml:space="preserve">Realizar informe de peticiones, quejas, reclamos, sugerencias, denuncias. </t>
  </si>
  <si>
    <t xml:space="preserve">Informe de peticiones, quejas, reclamos, denuncias. </t>
  </si>
  <si>
    <t>75,5 (desmejoró en 0,4)</t>
  </si>
  <si>
    <t>Formular en cada vigencia una estrategia de racionalización de OPAS en la entidad.</t>
  </si>
  <si>
    <t>PAAC que contenga estrategia de racionalización de OPAS</t>
  </si>
  <si>
    <t>Seguimiento a la estrategia de racionalización de trámites del PAAC.</t>
  </si>
  <si>
    <t>74,6 (mejoró en 0,9)</t>
  </si>
  <si>
    <t>Contar con un acto administrativo del Comité de Gestión y Desempeño Institucional que incluya lineamientos para la implementación de la estrategia de Rendición de cuentas.</t>
  </si>
  <si>
    <t xml:space="preserve">Acta de reunión del comité institucional de gestión y desempeño que en la cual se establezcan lineamientos para la implementación de la estrategia de rendición de cuentas. </t>
  </si>
  <si>
    <t xml:space="preserve">Se evidenció documento "lineamientos de estrategias de rendición de cuentas 2022", sin embargo, no se evidenció el acta de reunión del comité institucional de gestión y desempeño, por lo cual es preciso hacer la socialización de los lineamientos establecidos en el próximo comité. </t>
  </si>
  <si>
    <t>PC-02</t>
  </si>
  <si>
    <t>Divulgar en el proceso de rendición de cuentas la información sobre la oferta de conjuntos de datos abiertos disponibles en la entidad para que sean utilizados por los ciudadanos o grupos de interés.</t>
  </si>
  <si>
    <t>Informe de rendición de cuentas con información sobre la oferta de conjuntos de datos abiertos disponibles en la entidad para que sean utilizados por los ciudadanos o grupos de interés.</t>
  </si>
  <si>
    <t>PC-03</t>
  </si>
  <si>
    <t>Identificar debilidades, retos, u oportunidades institucionales en los ejercicios de participación ciudadana realizados, implementar acciones de mejoramiento, divulgar acciones de mejoramiento a los ciudadanos, usuarios o grupos de interés.</t>
  </si>
  <si>
    <t xml:space="preserve">Documento que contenga las debilidades, retos, y oportunidades institucionales identificadas a partir de los ejercicios de participación ciudadana realizados. </t>
  </si>
  <si>
    <t>68,6 (mejoró en 1,5)</t>
  </si>
  <si>
    <t>Diligenciar el FURAG de la vigencia 2023</t>
  </si>
  <si>
    <t>Certificado de diligenciamiento del FURAG 2023</t>
  </si>
  <si>
    <t xml:space="preserve">Medir y analizar indicadores de gestión por proceso. </t>
  </si>
  <si>
    <t xml:space="preserve">Indicadores de gestión por proceso medidos. </t>
  </si>
  <si>
    <t>69,4 (mejoró en 0,8)</t>
  </si>
  <si>
    <t xml:space="preserve">Definir e implementar un proceso para la entrega de archivos por culminación de obligaciones contractuales, desvinculación o traslado del servidor público. </t>
  </si>
  <si>
    <t xml:space="preserve">Procedimiento para la entrega de archivos por culminación de obligaciones contractuales, desvinculación o traslado del servidor público. </t>
  </si>
  <si>
    <t xml:space="preserve">Definir estrategias de preservación digital (migración, conversión, refreshing) para garantizar que la información que produce esté disponible a lo largo del tiempo. </t>
  </si>
  <si>
    <t>Plan de preservación digital elaborado</t>
  </si>
  <si>
    <t>El plan de preservación a largo plazo se encuentra dentro del documento GAF-O-03 (Sistema Integrado de Conservación), definición, riesgos, estrategias, entre otras.</t>
  </si>
  <si>
    <t>Fondos documentales de la entidad- FDA identificados.</t>
  </si>
  <si>
    <t>Se encuentra en los registros de actividades de la Política de Gestión Documental. Formato de identificación de documentos susceptible para la aplicación de tablas de valoración documental.</t>
  </si>
  <si>
    <t xml:space="preserve">Inscribir en el registro único de series documentales las tablas de retención documental. </t>
  </si>
  <si>
    <t>Tablas de retención documental inscritas</t>
  </si>
  <si>
    <t>Publicar el cuadro de clasificación documental- CCD en la página web.</t>
  </si>
  <si>
    <t>Cuadro de clasificación documental publicado en la página web</t>
  </si>
  <si>
    <t>Realizar la eliminación progresiva de documentos, aplicando criterios técnicos.</t>
  </si>
  <si>
    <t>Documentos eliminados de forma progresiva acorde a criterios técnicos.</t>
  </si>
  <si>
    <t xml:space="preserve">Tramitar el proceso de convalidación de las Tablas de retención documental de la entidad. </t>
  </si>
  <si>
    <t>Tablas de retención documental convalidadas</t>
  </si>
  <si>
    <t xml:space="preserve">Asegurar que el cuadro de clasificación documental- CCD de la entidad, refleje la estructura organizacional vigente de la entidad. </t>
  </si>
  <si>
    <t>Cuadro de Clasificación Documental vigente</t>
  </si>
  <si>
    <t>Implementar el Plan de Preservación Digital.</t>
  </si>
  <si>
    <t>Plan de preservación digital implementado.</t>
  </si>
  <si>
    <t>73,7 (mejoró en 1,9)</t>
  </si>
  <si>
    <t>T-01</t>
  </si>
  <si>
    <t>Cumplir con los lineamientos de la guía de lenguaje claro del PNSC-DNP en cuanto a la información que publica la entidad.</t>
  </si>
  <si>
    <t>Información publicada que cumple con la guía de lenguaje claro</t>
  </si>
  <si>
    <t>T-02</t>
  </si>
  <si>
    <t>Implementar otros mecanismos digitales (correo, chat, entre otros) en la entidad, que permitan al ciudadano hacer seguimiento al estado de sus peticiones, quejas, reclamos, solicitudes y denuncias (PQRSD) de forma fácil y oportuna.</t>
  </si>
  <si>
    <t>Mecanismos digitales implementados para hacer seguimiento al estado de las PQRS</t>
  </si>
  <si>
    <t>Se cuenta con mecanismos digitales (en la página web) para hacer seguimiento a las PQRS. https://www.imctdocumental.com/plataformaweb/integracion/pqrd/ciudadano/estado.php</t>
  </si>
  <si>
    <t>T-03</t>
  </si>
  <si>
    <t>Publicar en el sitio web de la entidad, en la sección de transparencia y acceso a la información pública, el documento del Sistema Integrado de Conservación - SIC de la entidad.</t>
  </si>
  <si>
    <t>Documento del Sistema Integrado de Conservación publicado en la página web</t>
  </si>
  <si>
    <t>Se evidencia el documento de sistema integrado de conservación- SIC en el siguiente link. https://imct.gov.co/wp-content/uploads/2022/10/GAF-O-03-SISTEMA-INTEGRADO-DE-CONSERVACION.pdf con fecha del 11 de octubre de 2022.</t>
  </si>
  <si>
    <t>T-04</t>
  </si>
  <si>
    <t xml:space="preserve">Difusión de la información del proceso de rendición de cuentas por diferentes medios de comunicación </t>
  </si>
  <si>
    <t>T-05</t>
  </si>
  <si>
    <t>Incluir el propósito del control en los controles definidos por la entidad para mitigar los riesgos de corrupción.</t>
  </si>
  <si>
    <t>Mapa de riesgos de corrupción al cual se le anexa casilla de "propósito del control"</t>
  </si>
  <si>
    <t>73 (mejoró en 3,3)</t>
  </si>
  <si>
    <t>Documentar las experiencias que se han identificado como innovadoras en la entidad</t>
  </si>
  <si>
    <t xml:space="preserve">Documento de experiencias que se han identificado como innovadoras en la entidad. </t>
  </si>
  <si>
    <t>74 (mejoró en 3,3)</t>
  </si>
  <si>
    <t xml:space="preserve">Documentar las buenas practicas en innovación pública. </t>
  </si>
  <si>
    <t xml:space="preserve">Documento de buenas practicas en innovación pública. </t>
  </si>
  <si>
    <t xml:space="preserve">Documentar plan anual de adquisiciones. </t>
  </si>
  <si>
    <t xml:space="preserve">Plan anual de adquisiciones documentado. </t>
  </si>
  <si>
    <t>Definir las categorías de compras</t>
  </si>
  <si>
    <t>Matriz de categorías de compras diligenciada</t>
  </si>
  <si>
    <t>74,2 (mejoró en 2,1)</t>
  </si>
  <si>
    <t>Definir lineamientos en materia de productos y servicios de la entidad, por parte de la alta dirección y el comité institucional de coordinación de control interno.</t>
  </si>
  <si>
    <t xml:space="preserve">Acta de reunión del comité de control interno, en donde se definan lineamientos en materia de productos y servicios. </t>
  </si>
  <si>
    <t>Generar alertas oportunas al equipo directivo para la toma de decisiones por parte del área o responsable de consolidar y analizar los resultados de la gestión institucional de la entidad.</t>
  </si>
  <si>
    <t>Plan de auditoría que contempla auditoría al modelo de seguridad y privacidad de la información.</t>
  </si>
  <si>
    <t>Se evidencia programa de auditoría que contempla auditoría al modelo de seguridad y privacidad de la información, junto con el informe preliminar de ejecución de la auditoría de accesibilidad web y MSPI realizada en el mes de septiembre, con fecha del 5 de agosto de 2022.</t>
  </si>
  <si>
    <t>CI-04</t>
  </si>
  <si>
    <t>Plan de auditoría que contempla auditoría a la norma técnica NTC6047 de infraestructura.</t>
  </si>
  <si>
    <t>Se evidencia programa de auditoría que contempla auditoría a la norma técnica 6047 de infraestructura, a realizarse en el último trimestre del año 2022.</t>
  </si>
  <si>
    <t>Monitorear y evaluar la exposición al riesgo relacionadas con tecnología nueva y emergente.</t>
  </si>
  <si>
    <t xml:space="preserve">Mapa de riesgos de gestión 2022. </t>
  </si>
  <si>
    <t>Implementar acciones que permitan mejorar la gestión institucional frente a las debilidades identificadas en los ejercicios de rendición de cuentas.</t>
  </si>
  <si>
    <t>Acciones de mejora implementadas.</t>
  </si>
  <si>
    <t>Realizar seguimiento al PAAC y al mapa de riesgos de corrupción de la entidad.</t>
  </si>
  <si>
    <t>Seguimiento al PAAC y mapa de riesgos de corrupción</t>
  </si>
  <si>
    <t>Monitorear el cumplimiento de los estándares de conducta y la práctica de los principios y valores del servicio público.</t>
  </si>
  <si>
    <t>Acta de reunión sobre monitoreo al cumplimiento de los estándares.</t>
  </si>
  <si>
    <t>IMCT</t>
  </si>
  <si>
    <t>TH-R01 -  FOSP-R02 GDOC-12, GDOC-45</t>
  </si>
  <si>
    <t>Actualizar manual de funciones de la Entidad</t>
  </si>
  <si>
    <t>Manual de funciones actualizado 2022.</t>
  </si>
  <si>
    <t>Humanos, físicos y Tecnológicos</t>
  </si>
  <si>
    <t>TH-R02 - FOSP-R03</t>
  </si>
  <si>
    <t>Elaborar un estudio que permita establecer la planta de personal requerida por el Instituto en el ejercicio de su misión institucional. (Estudio de Modernización)</t>
  </si>
  <si>
    <t>Documento de modernización elaborado</t>
  </si>
  <si>
    <t>TH-R03</t>
  </si>
  <si>
    <t>Incluir dentro del plan de bienestar de la vigencia 2022 tres actividades con el fin de mejorar el clima laboral teniendo en cuenta los resultados de batería de riesgo psicosocial periodo anterior. Aplicar la batería de riesgo psicosocial vigencia 2022 para implementar el plan de bienestar vigencia 2023.</t>
  </si>
  <si>
    <t>Cronograma de actividades y evidencia de ejecución de las actividades programadas - Aplicación de Batería de Riesgo Psicosocial Vigencia 2022.</t>
  </si>
  <si>
    <t>Plan de Bienestar 2023 con actividades encaminadas a mejorar el clima laboral según resultados de la batería de riesgo psicosocial) 2022</t>
  </si>
  <si>
    <t>TH-R04 -SC-R18</t>
  </si>
  <si>
    <t xml:space="preserve">Realizar capacitaciones al personal sobre diversidad , violencia de genero y discriminación de dichas comunidades. </t>
  </si>
  <si>
    <t>Capacitación sobre diversidad, violencia de género y discriminación a los funcionarios y contratistas realizada</t>
  </si>
  <si>
    <t>TH-R05</t>
  </si>
  <si>
    <t>Elaborar un documento de plan de retiro y socializarlo con todos los funcionarios de la entidad y publicarlo en la página web de la entidad.</t>
  </si>
  <si>
    <t xml:space="preserve">Plan de retiro elaborado y socializado  </t>
  </si>
  <si>
    <t>TH-R06</t>
  </si>
  <si>
    <t>Actualizar y socializar el código de integridad con los funcionarios con el fin de dar a conocer la cultura organizacional de la entidad.</t>
  </si>
  <si>
    <t xml:space="preserve">Código de Integridad actualizado y socializado con los funcionarios de la entidad. </t>
  </si>
  <si>
    <t>El Instituto presenta Código de Integridad aprobado mediante Resolución 072 de 2022 y socializado a los funcionarios de la entidad el 11 de agosto. Se evidencia Documento del Codigo, Resolución y planilla de asistencia de la socialización</t>
  </si>
  <si>
    <t>TH-R07</t>
  </si>
  <si>
    <t>Ejecutar el procedimiento establecido por la Comisión Nacional del Servicio Civil - CNSC para surtir las vacancias a través de procesos meritocráticos.</t>
  </si>
  <si>
    <t>Registro de las vacancias publicadas en la CNSC.</t>
  </si>
  <si>
    <t>PLA-R04 - PC-R10 - SC-R10</t>
  </si>
  <si>
    <t>Implementar acciones y estrategias dirigidas a capacitar a los grupos de valor y control social en forma directa por parte de la entidad o en alianza con otros organismos públicos (ESAP, DAFP, Ministerio del Interior, entre otros).</t>
  </si>
  <si>
    <t>Capacitaciones dirigidas a grupos de valor realizadas</t>
  </si>
  <si>
    <t>GOBD-R2 - TA-R01</t>
  </si>
  <si>
    <t>GD-R9</t>
  </si>
  <si>
    <t>Aplicar la Guía de estilo en el desarrollo de los sistemas de información de la entidad e incorporar los lineamientos de usabilidad definidos por el Ministerio de Tecnologías de la Información y las Comunicaciones.</t>
  </si>
  <si>
    <t>Sistemas de información con guía de Estilos en el Desarrollo de Sistemas de Información aplicada (página web, Sistema de PQRSD  y plataforma de préstamos escenarios)</t>
  </si>
  <si>
    <t>GD-R22, PC -R3,GD-R23, PC-R4</t>
  </si>
  <si>
    <t>Construir el conjunto de datos y publicarlo en el portal y en la web de la Entidad</t>
  </si>
  <si>
    <t>Datos abiertos creados y publicados</t>
  </si>
  <si>
    <t xml:space="preserve">GOBD-R3 - </t>
  </si>
  <si>
    <t>Actualizar las vistas de información de la arquitectura de información para todas las fuentes.</t>
  </si>
  <si>
    <t>Repositorio de arquitectura de información actualizado</t>
  </si>
  <si>
    <t>GOBD-R4 -</t>
  </si>
  <si>
    <t>Actualizar visitas de despliegue, conectividad y almacenamiento de la arquitectura de infraestructura de TI de la entidad.</t>
  </si>
  <si>
    <t>Inventario tecnológico de la entidad actualizado</t>
  </si>
  <si>
    <t>El INDERBU presenta como evidencia la plataforma y formatos del inventario tecnológico de la entidad actualizados. Se puede consultar en el link https://1drv.ms/x/s!Ao5nIlPNLpGNjzFhjWK-j21tyYw0?e=McmfJJ</t>
  </si>
  <si>
    <t xml:space="preserve">GOBD-R8 </t>
  </si>
  <si>
    <t>Cumplir, en todas las secciones de la página web oficial de la entidad, con el criterio de usabilidad "Justificación del texto" que indica que todos los contenidos del sitio web deben estar alineados a la izquierda.</t>
  </si>
  <si>
    <t>Página web con texto justificado a la izquierda</t>
  </si>
  <si>
    <t>Se evidencia en la página web del instituto el ajuste del texto justificado a la izquierda. Se puede consultar en el link  https://inderbu.gov.co/</t>
  </si>
  <si>
    <t>GOBD-R9</t>
  </si>
  <si>
    <t>Cumplir, en todas las secciones de la página web oficial de la entidad, con el criterio de usabilidad "Ruta de migas" que permite conocer la ruta recorrida por el usuario en la navegación del sitio.</t>
  </si>
  <si>
    <t>Página web con ruta de migas</t>
  </si>
  <si>
    <t>GOBD-R10</t>
  </si>
  <si>
    <t>Cumplir, en todas las secciones de la página web oficial de la entidad, con el criterio de usabilidad "Vínculos visitados" que indica al usuario cuando ha visitado contenidos de la página.</t>
  </si>
  <si>
    <t>Página web con característica de vínculos visitados</t>
  </si>
  <si>
    <t>GOBD-R11</t>
  </si>
  <si>
    <t>Cumplir, en todas las secciones de la página web oficial de la entidad, con el criterio de usabilidad de contar con diferentes hojas de estilo para su correcta navegación (pantalla, móvil, impresión). En caso de que el sitio web sea responsivo sólo requiere formato de impresión.</t>
  </si>
  <si>
    <t>Página web oficial de la entidad, con el criterio de usabilidad y formato de impresión.</t>
  </si>
  <si>
    <t>Presenta las evidencias de la página web del INDERBU donde se verifica los criterios de usabilidad y formato de impresión para equipos de escritorio y móviles https://inderbu.gov.co/</t>
  </si>
  <si>
    <t>GOBD-R15</t>
  </si>
  <si>
    <t>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t>
  </si>
  <si>
    <t xml:space="preserve">Esquema de soporte y mantenimiento de los sistemas de información (base listado de sistemas de información) aprobado </t>
  </si>
  <si>
    <t>GOBD-R20</t>
  </si>
  <si>
    <t>Documentar un plan de continuidad de los servicios tecnológicos mediante pruebas y verificaciones acordes a las necesidades de la entidad.</t>
  </si>
  <si>
    <t>Plan de continuidad de los servicios tecnológicos documentado</t>
  </si>
  <si>
    <t>GOBD-R22 -TA-R20</t>
  </si>
  <si>
    <t>Inventario de activos de seguridad y privacidad de la información de la entidad, elaborado y aprobado (documento de inventario y acta de comité de Gestión y Desempeño Institucional)</t>
  </si>
  <si>
    <t>GOBD-R21</t>
  </si>
  <si>
    <t>definir indicadores de uso y apropiación TI</t>
  </si>
  <si>
    <t>Batería de indicadores de uso y apropiación de TI elaborada</t>
  </si>
  <si>
    <t>GOBD-R25 -TA-R32</t>
  </si>
  <si>
    <t>Identificar los riesgos de seguridad y privacidad de la información de la entidad, aprobarlos mediante el comité de gestión y desempeño institucional, valorarlos y actualizarlos mediante un proceso de mejora continua.</t>
  </si>
  <si>
    <t xml:space="preserve">Matriz de riesgos de seguridad y privacidad de la información elaborada </t>
  </si>
  <si>
    <t>GOBD-R30</t>
  </si>
  <si>
    <t>Implementar un plan de mantenimiento preventivo y evolutivo (de mejoramiento) sobre la infraestructura de TI de la entidad.</t>
  </si>
  <si>
    <t>Plan de mantenimiento preventivo y evolutivo implementado</t>
  </si>
  <si>
    <t>GOBD-R41</t>
  </si>
  <si>
    <t>Procesos de adquisición de TI celebrados a través de la TVEC.</t>
  </si>
  <si>
    <t>GOBD-R43</t>
  </si>
  <si>
    <t>Utilizar técnicas de analítica de datos para describir hechos o fenómenos de la entidad (analítica descriptiva).</t>
  </si>
  <si>
    <t>Informe de analitica de datos de ingresos a escenarios deportivos y PQRSD realizado</t>
  </si>
  <si>
    <t>SegD-R8</t>
  </si>
  <si>
    <t>Inventario de activos de seguridad y privacidad de la información de la entidad</t>
  </si>
  <si>
    <t>El INDERBU presenta archivo Excel del Instrumento Inventario y Clasificación de Activos de Información de acuerdo con la normatividad vigente.</t>
  </si>
  <si>
    <t>SD-R16</t>
  </si>
  <si>
    <t>Inscribir la Entidad  en el CSIRT Gobierno y/o ColCERT.</t>
  </si>
  <si>
    <t>Inscripción de la Entidad  en el CSIRT Gobierno y/o ColCERT.</t>
  </si>
  <si>
    <t>SegD-R10</t>
  </si>
  <si>
    <t>Establecer objetivos específicos de seguridad de la información, aprobarlos mediante la alta dirección y medir su nivel de cumplimiento mediante los indicadores definidos para tal fin.</t>
  </si>
  <si>
    <t>Batería de indicadores para medir el nivel de cumplimiento de los objetivos específicos de seguridad de la información</t>
  </si>
  <si>
    <t>SegD-R11</t>
  </si>
  <si>
    <t>Establecer roles y responsabilidades específicos de seguridad de la información, aprobarlos mediante la alta dirección, actualizarlos de acuerdo con las necesidades de la entidad y actualizarlos mediante un proceso de mejora continua.</t>
  </si>
  <si>
    <t>Listado de roles y responsabilidades específicos de seguridad de la información</t>
  </si>
  <si>
    <t>SegD-R12</t>
  </si>
  <si>
    <t>Establecer un procedimiento de gestión de incidentes de seguridad de la información, formalizarlo y actualizarlo de acuerdo con los cambios de la entidad.</t>
  </si>
  <si>
    <t>Procedimiento de gestión de incidentes de seguridad de la información elaborado</t>
  </si>
  <si>
    <t>SegD-R14</t>
  </si>
  <si>
    <t>Socialización de temas críticos de seguridad de la información en la entidad realizada</t>
  </si>
  <si>
    <t>SegD-R19 - GOBD-R40 -PLA-R06 -TA-R58</t>
  </si>
  <si>
    <t>Realizar un diagnóstico de seguridad y privacidad de la información para la vigencia, mediante la herramienta de autodiagnóstico del Modelo de Seguridad y Privacidad de la Información (MSPI).</t>
  </si>
  <si>
    <t>Diagnóstico de Seguridad y Privacidad de la Información a través de herramientas de autodiagnóstico del MSPI</t>
  </si>
  <si>
    <t>El Instituto realizó la evaluación del Modelo de Seguridad y Privacidad de la Información y diagnostico en la herramienta instrumento de identificación de la línea base de seguridad. Presenta Archivo Excel de la evaluación de MSPI</t>
  </si>
  <si>
    <t>SegD-R23</t>
  </si>
  <si>
    <t>Destinar recursos económicos y humanos que satisfagan las necesidades de seguridad de la información de la entidad.</t>
  </si>
  <si>
    <t>Listado de inversiones en seguridad y privacidad de la información</t>
  </si>
  <si>
    <t>SegD-R24</t>
  </si>
  <si>
    <t>Formular la política de seguridad y privacidad de la información de la entidad, aprobarla mediante el comité de gestión y desempeño institucional, implementarla y actualizarla mediante un proceso de mejora continua, de acuerdo con los lineamientos del Ministerio de Tecnologías de la Información y Comunicaciones.</t>
  </si>
  <si>
    <t>Política de seguridad y privacidad de la información formulada</t>
  </si>
  <si>
    <t>SC-R15</t>
  </si>
  <si>
    <t>Implementar espacios de libre paso entre objetos o muebles con un mínimo de 80 cm de ancho para el tránsito de personas con discapacidad física o con movilidad reducida (ej.: silla de ruedas) para garantizar las condiciones de acceso a la infraestructura física de la entidad.</t>
  </si>
  <si>
    <t>Señaletica instalada en las oficinas, referente a planos de la entidad con rutas de acceso para personas con discapacidad o movilidad reducida</t>
  </si>
  <si>
    <t>SC-R16, SC-R17</t>
  </si>
  <si>
    <t>Modificar  la Plataforma de Gestión de Solicitudes, con diseño para la accesibilidad de personas con discapacidad visual</t>
  </si>
  <si>
    <t>Plataforma de Gestión de Solicitudes accesibilidad de personas con discapacidad visual modificada</t>
  </si>
  <si>
    <t>SC-R16
SC-R19 - TA-R49
SC-R20 - TA-R50</t>
  </si>
  <si>
    <t>Implementar señalización inclusiva (Ejemplo: alto relieve, braille, pictogramas, otras lenguas, entre otros) para garantizar las condiciones de acceso a la infraestructura física de la entidad.
Instalar señalización con imágenes en lengua de señas, en la entidad.
Instalar señalización en otras lenguas o idiomas en la entidad.</t>
  </si>
  <si>
    <t>Señaléticas en las instalaciones (oficinas) del Inderbu instaladas</t>
  </si>
  <si>
    <t>PC-R02 TA-R12</t>
  </si>
  <si>
    <t>Determinar qué políticas, programas y proyectos pueden ser concertados vía digital y promover la activa participación ciudadana.</t>
  </si>
  <si>
    <t xml:space="preserve">Proyecto o politica de participación ciudadana concertado vía digital </t>
  </si>
  <si>
    <t>PC-R01 - SEDI-R01 - TA-R09
PC-R03 - TA-R16
PC-R11
PC-R12 - TA-R44
PC-R14</t>
  </si>
  <si>
    <t xml:space="preserve">Definir en la estrategia de rendición de cuentas actividades para desarrollar ejercicios de diálogo, en los cuales participen los grupos de valor, los grupos de interés y los ciudadanos.
Divulgar en el proceso de rendición de cuentas la información sobre el Plan Anticorrupción y de Atención al Ciudadano formulado por la entidad para que los ciudadanos o grupos de interés puedan hacer seguimiento a su implementación.
Implementar diferentes acciones de diálogo, acordes a la realidad de la entidad y de la pandemia, para el proceso de rendición de cuentas.
Incluir diferentes medios de comunicación, acordes a la realidad de la entidad y a la pandemia, para divulgar la información en el proceso de rendición de cuentas.
Incluir en los informes y acciones de difusión para la rendición de cuentas los espacios de participación presenciales que ha dispuesto la entidad para canalizar las propuestas ciudadanas.
Incluir en los informes y acciones de difusión para la rendición de cuentas los espacios de participación presenciales que ha dispuesto la entidad para canalizar las propuestas ciudadanas.
Mejorar las actividades de promoción del control social y veedurías ciudadana mediante la participación de los grupos de valor en la gestión de la entidad.
Mejorar las actividades de formulación de la planeación mediante la participación de los grupos de valor en la gestión de la entidad.
</t>
  </si>
  <si>
    <t>Manual de Rendición de cuentas actualizado</t>
  </si>
  <si>
    <t>PC-R07</t>
  </si>
  <si>
    <t>Establecer, mediante variables cuantificables, si los ejercicios de rendición de cuentas han incrementado la participación de la ciudadanía en general. Desde el sistema de control interno efectuar su verificación.</t>
  </si>
  <si>
    <t xml:space="preserve">Encuesta de satisfacción del ejercicio de rendición de cuentas de la institución </t>
  </si>
  <si>
    <t>PC-R08 - TA-R26</t>
  </si>
  <si>
    <t>Formular ejercicios de innovación que incluyan los medios digitales con el propósito de dar solución a los diferentes problemas, esto con el apoyo de la ciudadanía.</t>
  </si>
  <si>
    <t>Medio digital con proyecto de innovación implementado que permita solucionar problemáticas de la ciudadanía.</t>
  </si>
  <si>
    <t>PC-R13 -TA-R45</t>
  </si>
  <si>
    <t>Incluir en los informes y acciones de difusión para la rendición de cuentas la información sobre el avance en la garantía de derechos a partir de las metas y resultados de la planeación institucional.</t>
  </si>
  <si>
    <t>Informes de rendición de cuentas incluyendo metas y resultados de la gestión</t>
  </si>
  <si>
    <t>GDOC-15,GDOC-40 -TA-R31</t>
  </si>
  <si>
    <t>*Identificar los Fondos Documentales Acumulados de la entidad -FDA.,*Realizar un diagnóstico integral de los documentos que produce la entidad.</t>
  </si>
  <si>
    <t>Diagnóstico Integral de Archivos "DIA" actualizado</t>
  </si>
  <si>
    <t>Presenta el Informe de Diagnóstico Integral de Archivos "DIA" actualizado del 30 de septiembre de 2022.</t>
  </si>
  <si>
    <t>GDOC -R29</t>
  </si>
  <si>
    <t>Realizar eliminación documental según disposición final registrado en TRD  y TVD</t>
  </si>
  <si>
    <t xml:space="preserve"> Eliminación Documental realizada</t>
  </si>
  <si>
    <t>GDOC-3,GDOC-8,GDOC-10,GDOC-26 - TA-R03 -TA-R10 -TA-R19 -TA-R53</t>
  </si>
  <si>
    <t>*Aprobar el documento Sistema Integrado de Conservación - SIC de la entidad.,*Definir estrategias de preservación digital (migración, conversión, refreshing), para garantizar que la información que produce esté disponible a lo largo del tiempo, *Elaborar el documento Sistema Integrado de Conservación -SIC de la entidad.,*Publicar en el sitio web de la entidad, en la sección de transparencia y acceso a la información pública, el documento del Sistema Integrado de Conservación - SIC de la entidad.</t>
  </si>
  <si>
    <t>Sistema Integrado de Conservación junto con el Acto Administrativo, publicado en el link de transparencia de la página web.</t>
  </si>
  <si>
    <t>GDOC-9,GDOC-16,GDOC-18, GDOC-28, GDOC-39 -TA-R18 -TA-R34 -TA-R36</t>
  </si>
  <si>
    <t>*Ejecutar y documentar estrategias de preservación digital (migración, conversión, refreshing) para garantizar que la información que produce esté disponible a lo largo del tiempo.,*Implementar el Plan de Preservación Digital.,*Implementar el Sistema Integrado de Conservación - SIC de la entidad., *Realizar el monitoreo y control (con equipos de medición) de las condiciones ambientales, donde se conservan los soportes físicos de la entidad, *Realizar el mantenimiento a los sistemas de almacenamiento e instalaciones físicas (reparación locativa, limpieza) donde se conservan los soportes físicos de la entidad.</t>
  </si>
  <si>
    <t>Matriz de seguimiento a la Implementación del Sistema Integrado de Conservación "SIC"</t>
  </si>
  <si>
    <t xml:space="preserve"> </t>
  </si>
  <si>
    <t>GDOC-29 -TA-R57</t>
  </si>
  <si>
    <t>Realizar el saneamiento ambiental de áreas de archivo (fumigación, desinfección, desratización, desinsectación) donde se conservan los soportes físicos de la entidad.</t>
  </si>
  <si>
    <t>Certificados de fumigación, desinfección, desratización y desinsectación a los depósitos de archivo expedido por la entidad que realizó la actividad.</t>
  </si>
  <si>
    <t>GDOC-31 -TA-R60</t>
  </si>
  <si>
    <t>Vincular el personal para el manejo de la gestión documental, atendiendo las competencias específicas contempladas en la Resolución 629 de 2018 de Función Pública.</t>
  </si>
  <si>
    <t>Contrato de prestación se servicios con las competencias especificas contempladas en la Resolución 629 de 2018</t>
  </si>
  <si>
    <t>GDOC-4,GDOC-11,GDOC-27,GDOC-30 -TA-R04 -TA-R22 -TA-R54 -TA-R59</t>
  </si>
  <si>
    <t>*Aprobar las Tablas de Valoración Documental - TVD para organizar el Fondo Documental Acumulado de la entidad.,*Elaborar las Tablas de Valoración Documental - TVD para organizar el Fondo Documental Acumulado de la entidad.,*Publicar en la página web de la entidad las Tablas de Valoración Documental - TVD para organizar el Fondo Documental Acumulado de la entidad.,*Tramitar el proceso de convalidación de las Tablas de Valoración Documental -TVD para organizar el Fondo Documental Acumulado de la entidad.</t>
  </si>
  <si>
    <t>Certificado de convalidación emitido por el Consejo Territorial de Archivos las Tablas de Valoración Documental TVD, publicado en el link de transparencia de la pagina web.</t>
  </si>
  <si>
    <t>Presenta el Certificado de Convalidación TVD del 27 de diciembre de 2021 expedido por el Consejo Territorial de Archivos del Departamento de Santander. Se encuentra publicado en el link https://inderbu.gov.co/wp-content/uploads/2022/09/Certificado-de-Convalidacion.pdf</t>
  </si>
  <si>
    <t>GDOC-2,GDOC-19,GDOC-20 -TA-R41</t>
  </si>
  <si>
    <t>*Aplicar la Tabla de Valoración Documental como parte del proceso de organizacional documental de la entidad.,*Implementar las Tablas de Valoración Documental - TVD para organizar el Fondo Documental Acumulado de la entidad.,*Implementar una organización documental adecuada, y disponer de instrumentos archivísticos que le permitan a la entidad dar manejo a los Fondos Documentales recibidos.</t>
  </si>
  <si>
    <t>Inventario documental del primer periodo evolutivo que comprende 1995 a 1998 cumpliendo con la norma técnica No. 4095 de 2013</t>
  </si>
  <si>
    <t>GDOC-6,GDOC-14,GDOC-25 -TA-R30 -TA-R47</t>
  </si>
  <si>
    <t>*,Contemplar los expedientes electrónicos de archivo en las Tablas de Retención Documental de la entidad.,*Identificar los documentos electrónicos que genera y son susceptibles de preservar a largo plazo.,*Incluir los documentos audiovisuales (video, audio, fotográficos) en cualquier soporte y medio (análogo, digital, electrónico), en los instrumentos archivísticos de la entidad.</t>
  </si>
  <si>
    <t>Certificado de convalidación emitido por el Consejo Territorial de Archivos las Tablas de Retención Documental TRD, publicado en el link de transparencia de la pagina web.</t>
  </si>
  <si>
    <t>Presenta el Certificado de Convalidación TRD del 4 de mayo de 2020 expedido por el Consejo Territorial de Archivos del Departamento de Santander. Se encuentra publicado en el link https://inderbu.gov.co/wp-content/uploads/2022/09/CERTIFICACION-CONVALIDACION-TRD-INDERBU.pdf</t>
  </si>
  <si>
    <t>GDOC-7 -TA-R08</t>
  </si>
  <si>
    <t>Modelo de Requisitos para la Gestión de Documentos Electrónicos de Archivo, publicado en el link de transparencia en la pagina web.</t>
  </si>
  <si>
    <t>El INDERBU presenta el Manual Modelo de Requisitos para la Gestión de documentos Electrónicos, presentado y aprobado en Comité de MIPG del 30 de noviembre de 2020. Se encuentra publicado en el link https://inderbu.gov.co/wp-content/uploads/2022/09/PA.08-MA01-MANUAL-MODELO-DE-REQUISITOS-PARA-DOCUMENTOS-ELECTRONICOS-V01.pdf</t>
  </si>
  <si>
    <t>GDOC-38</t>
  </si>
  <si>
    <t>Realizar capacitación y sensibilización en el tema de conservación documental relacionada con los soportes físicos que maneja la entidad.</t>
  </si>
  <si>
    <t>Capacitaciones de conservación documental relacionada con los soportes físicos que maneja la entidad realizadas</t>
  </si>
  <si>
    <t>GDOC-35</t>
  </si>
  <si>
    <t>Definir e implementar un proceso para la entrega de archivos por desvinculación o traslado del servidor público.</t>
  </si>
  <si>
    <t>Procedimiento de retiro y/o desvinculación de funcionarios actualizado</t>
  </si>
  <si>
    <t>GDOC-13</t>
  </si>
  <si>
    <t>Gestionar de manera adecuada los residuos de aparatos eléctricos y digitales acorde con la política nacional y la política de gestión ambiental de la entidad.</t>
  </si>
  <si>
    <t>Política de Gestión Ambiental actualizada</t>
  </si>
  <si>
    <t>GDOC-21,GDOC-23,GDOC-24</t>
  </si>
  <si>
    <t>*Incluir en el presupuesto de la entidad recursos para atender los requerimientos de custodia de los documentos.,*Incluir en el presupuesto de la entidad recursos para el desarrollo de los instrumentos archivísticos para la adecuada gestión documental.,*Incluir en el presupuesto de la entidad recursos para la infraestructura física requerida para la adecuada gestión documental.</t>
  </si>
  <si>
    <t>Instrumentos archivísticos elaborados</t>
  </si>
  <si>
    <t>GDOC-5</t>
  </si>
  <si>
    <t>Asignar los espacios físicos suficientes para el funcionamiento de los archivos de la entidad, teniendo en cuenta las especificaciones técnicas requeridas.</t>
  </si>
  <si>
    <t>Depósito de archivo adecuado cumpliendo con las especificaciones técnicas establecidas por el AGN</t>
  </si>
  <si>
    <t>TAIP-R21,GD-R22, PC -R3,GD-R23, PC-R4, PC-R8</t>
  </si>
  <si>
    <t>Elaborar  y aprobar el plan de apertura, mejora y uso de datos abiertos de la entidad.</t>
  </si>
  <si>
    <t>Plan de apertura, mejora y uso de datos abiertos de la entidad elaborado y aprobado</t>
  </si>
  <si>
    <t>GCI-R02</t>
  </si>
  <si>
    <t>Contar con repositorios de conocimiento explícito en la entidad para evitar su pérdida.</t>
  </si>
  <si>
    <t>Repositorio de conocimiento explícito almacenado en la intranet de la entidad (NAS)</t>
  </si>
  <si>
    <t>GC - R3</t>
  </si>
  <si>
    <t>Elaborar y aprobar Plan de Acción de la Política Gestión del Conocimiento e Innovación</t>
  </si>
  <si>
    <t>Plan de acción Política Gestión del Conocimiento e Innovación elaborada y aprobada</t>
  </si>
  <si>
    <t>GC - R10</t>
  </si>
  <si>
    <t>Realizar entrevistas con cada funcionario para establecer la estructura de conocimiento que tiene la persona.</t>
  </si>
  <si>
    <t>Entrevista para establecer la estructura de conocimiento a los funcionarios de la entidad aplicada</t>
  </si>
  <si>
    <t>GC - R24</t>
  </si>
  <si>
    <t>Elaborar cronograma de actividades de investigación, desarrollo e innovación de cada área de la institución</t>
  </si>
  <si>
    <t>Cronograma de actividades de investigación, desarrollo e innovación elaborado en cada dependencia de la institución</t>
  </si>
  <si>
    <t>GCI-R03</t>
  </si>
  <si>
    <t>Generar campañas con la información que más se solicita para difundir a sus grupos de valor.</t>
  </si>
  <si>
    <t>Campañas con información para difundir a grupos de valor ( pagina web, redes sociales, flayers, pendón)</t>
  </si>
  <si>
    <t>GCI-R05</t>
  </si>
  <si>
    <t>Proceso Gestión Integral de la Población Juvenil y Proceso Gestión de la Actividad Física, el Deporte y la Recreación documentados</t>
  </si>
  <si>
    <t>GCI-R06
GCI-R07</t>
  </si>
  <si>
    <t>Organizar, clasificar y validar los datos e información para desarrollar análisis descriptivos, predictivos o prospectivos de los resultados de su gestión, para determinar el grado de avance de las políticas a cargo de la entidad y adoptar acciones de mejora.
Organizar, clasificar y validar los datos e información para documentar las operaciones estadísticas de la entidad.</t>
  </si>
  <si>
    <t>Base de datos con información estadística (escuelas de formación)</t>
  </si>
  <si>
    <t>CI-R01
CI-R03</t>
  </si>
  <si>
    <t xml:space="preserve">Efectuar seguimiento al cumplimiento de la ejecución del Diagnostico y Documento de la Política del MSPI 
Realizar seguimiento a la  actualización de  Almacenamiento de la información en línea NAS - OPERATIVA (gestión del conocimiento) </t>
  </si>
  <si>
    <t>Informe de Auditoría y/o seguimiento al proceso de Gestión Tecnologica</t>
  </si>
  <si>
    <t>Humanos,  Físicos y Tecnológicos.</t>
  </si>
  <si>
    <t>CI-R02</t>
  </si>
  <si>
    <t>Verificar la elaboración y aplicación de una encuesta de medición de la satisfacción de los usuarios del Instituto,  para los procesos de rendición de cuentas periódicos.</t>
  </si>
  <si>
    <t xml:space="preserve">Informe de Auditoría y/o Seguimiento Proceso Comunicaciones e Imagen Institucional realizado </t>
  </si>
  <si>
    <t>CI-R04</t>
  </si>
  <si>
    <t>Realizar seguimiento y verificación al  mapa de riesgos anti corrupción, evaluando las acciones y riesgos identificados que por incidencia política puedan afectar el cumplimiento misional.</t>
  </si>
  <si>
    <t>Informe de seguimiento al Plan Anticorrupción y Atención al Ciudadano - PAAC realizado</t>
  </si>
  <si>
    <t>CI-R05</t>
  </si>
  <si>
    <t>Realizar seguimiento a las actividades  de la política de servicio ciudadano, que permitan identificar factores sociales que puedan afectar la ejecución de los proyectos misionales d el Instituto, referentes a juventud, deporte y recreación.</t>
  </si>
  <si>
    <t>Informe de seguimiento al cumplimiento del Plan de Acción de la Política de Servicio al Ciudadano realizado</t>
  </si>
  <si>
    <t>CI-R06</t>
  </si>
  <si>
    <t>Hacer seguimiento del cumplimiento de las actividades de bienestar social programadas como resultado de la batería de riesgos psicosocial, encaminadas a  mejorar el clima laboral en el Instituto.</t>
  </si>
  <si>
    <t>Informe de Auditoría y/o seguimiento Proceso Gestión del Talento Humano realizado</t>
  </si>
  <si>
    <t>La Oficina de Control Interno presenta el Informe de auditoría interna al proceso de Talento Humano del 24 de agosto de 2022.</t>
  </si>
  <si>
    <t>CI-R07</t>
  </si>
  <si>
    <t>Realizar seguimiento a los medios utilizados por el  Instituto para la socialización de los canales para Recepcionar quejas y denuncias ciudadanas, frente a situaciones disciplinarias y de conflictos de interés .</t>
  </si>
  <si>
    <t xml:space="preserve">Informe de Seguimiento PQRDS realizado </t>
  </si>
  <si>
    <t>INDERBU</t>
  </si>
  <si>
    <t>77,5 (mejoró en 3,8)</t>
  </si>
  <si>
    <t>Realizar diagnóstico de los problemas presentados en las acciones de aprendizaje realizados en la vigencia 2022 y priorizar en las acciones para la vigencia 2023 como acción de mejora.</t>
  </si>
  <si>
    <t>Documento diagnóstico de los problemas presentados en el aprendizaje realizadas en la vigencia 2022.</t>
  </si>
  <si>
    <t>Talento humano, recursos físicos, tecnológicos.</t>
  </si>
  <si>
    <t>TH-03, SC-01</t>
  </si>
  <si>
    <t>Realizar análisis al plan de vacantes de la vigencia 2022.</t>
  </si>
  <si>
    <t>Informe de análisis del plan de vacantes 2022.</t>
  </si>
  <si>
    <t xml:space="preserve">Incremento </t>
  </si>
  <si>
    <t>TH-04, TH-07, TH-12, TH-13, TH-14, TH-15</t>
  </si>
  <si>
    <t xml:space="preserve">Incluir en el plan de bienestar de la vigencia 2023 programa de desvinculación asistida incluyendo todo tipo de causales con el fin de facilitar las condiciones para la adecuación a la nueva etapa de vida con respecto a los servidores que se retiran e incluir el eje de salud mental, eje de convivencia social, eje de alianzas interinstitucionales y eje de transformación digital. </t>
  </si>
  <si>
    <t>Plan de bienestar vigencia 2023.</t>
  </si>
  <si>
    <t>TH-05</t>
  </si>
  <si>
    <t>Realizar análisis de verificación y viabilidad de ocupación del personal de carrera administrativa en empleos de libre nombramiento y  remoción por medio de encargo o comisión.</t>
  </si>
  <si>
    <t>Informe de análisis de verificación y viabilidad de ocupación del personal de carrera administrativa en empleos de libre nombramiento y  remoción.</t>
  </si>
  <si>
    <t>TH-08, AGD-19, T-23</t>
  </si>
  <si>
    <t>Estructurar una estrategia que permita transferir el conocimiento de los servidores que se retiran de la entidad.</t>
  </si>
  <si>
    <t>Estrategia que permita transferir el conocimiento de los servidores que se retiran de la entidad.</t>
  </si>
  <si>
    <t>TH-09</t>
  </si>
  <si>
    <t>Realizar actualización al manual de funciones de la entidad para dar cumplimiento a la Ley 1955 de 2019 y el Decreto 2365 de 2019 para facilitar el ingreso de los jóvenes a la administración pública.</t>
  </si>
  <si>
    <t>Manual de funciones actualizado y publicado en página web.</t>
  </si>
  <si>
    <t>TH-11</t>
  </si>
  <si>
    <t xml:space="preserve">Socializar la estrategia CLOBI Bga (Sistema de bicicletas públicas de Bucaramanga) implementada por la Alcaldía del Municipio de Bucaramanga. </t>
  </si>
  <si>
    <t>Socialización de la Estrategia CLOBI Bga.</t>
  </si>
  <si>
    <t xml:space="preserve">Elaborar los 6 planes definidos en el decreto 612 de 2018, de la vigencia 2023.  </t>
  </si>
  <si>
    <t>Planes aprobados y publicados en página web.</t>
  </si>
  <si>
    <t>Talento humano, recursos físicos, tecnológicos</t>
  </si>
  <si>
    <t>Elaborar plan de conflicto de interés para la vigencia 2023.</t>
  </si>
  <si>
    <t>Autodiagnóstico y plan de conflicto de intereses de la vigencia 2023 elaborados.</t>
  </si>
  <si>
    <t>Realizar análisis de la suficiencia del talento humano  que apoya los canales de atención en la ESE ISABU.</t>
  </si>
  <si>
    <t>Informe de análisis del talento humano  que apoya los canales de atención al usuario.</t>
  </si>
  <si>
    <t>Realizar seguimiento a la ejecución del plan de trabajo de riesgo psicosocial y clima laboral vigencia 2022.</t>
  </si>
  <si>
    <t>Informe de seguimiento a la ejecución del plan de trabajo de riesgo psicosocial y clima laboravigencia 2022.</t>
  </si>
  <si>
    <t>Elaborar Plan de trabajo de riesgo psicosocial y clima laboral vigencia 2023.</t>
  </si>
  <si>
    <t>Informe de resultados y plan de trabajo de riesgo psicosocial y clima laboral vigencia 2023.</t>
  </si>
  <si>
    <t>Talento humano, recursos físicos, tecnológicos y financieros.</t>
  </si>
  <si>
    <t>Actualizar el Programa de entorno saludable para la ESE ISABU.</t>
  </si>
  <si>
    <t>Documento actualizado  Programa de entorno saludable.</t>
  </si>
  <si>
    <t xml:space="preserve">Realizar  seguimiento del programa de entorno saludable del segundo semestre de 2022. </t>
  </si>
  <si>
    <t>Informe de seguimiento del desarrollo del Programa de entorno saludable del segundo semestre de 2022.</t>
  </si>
  <si>
    <t xml:space="preserve">Realizar  seguimiento del programa de entorno saludable del primer semestre de 2023. </t>
  </si>
  <si>
    <t>Informe de seguimiento del desarrollo del Programa de entorno saludable del primer semestre de 2023.</t>
  </si>
  <si>
    <t>82,1 (mejoró en 5,9)</t>
  </si>
  <si>
    <t>Analizar los informes de control interno de la vigencia 2022 para identificar alertas sobre conductas y generar acciones para ser implementadas en el plan de acción del Código de Integridad.</t>
  </si>
  <si>
    <t>Informe de análisis de conductas frente al código de integridad</t>
  </si>
  <si>
    <t>Talento Humano, Recurso físico y Tecnológico.</t>
  </si>
  <si>
    <t>I-02, I-06, T-24, T-28</t>
  </si>
  <si>
    <t xml:space="preserve">Formular la estrategia para la gestión preventiva de conflictos de interés. </t>
  </si>
  <si>
    <t>Estrategia preventiva de conflicto de intereses, formulada</t>
  </si>
  <si>
    <t>I-03, T-25</t>
  </si>
  <si>
    <t>Incluir en la estrategia de gestión para la prevención de conflictos de interés jornadas de sensibilización y capacitación para divulgar las situaciones sobre conflictos de interés que puede enfrentar un servidor público y las herramientas para tramitarlo.</t>
  </si>
  <si>
    <t>Socialización de la estrategia preventiva de conflicto de intereses</t>
  </si>
  <si>
    <t>I-04, T-26</t>
  </si>
  <si>
    <t>Crear un canal  para que los servidores y contratistas de la entidad presenten su declaración de conflictos de interés.</t>
  </si>
  <si>
    <t>Canal creado para presentar declaración de conflictos de interés.</t>
  </si>
  <si>
    <t>I-05, T-27</t>
  </si>
  <si>
    <t>Documentar el mecanismo  para el registro de la gestión de los conflictos de interés por parte de los servidores públicos que laboran dentro de la entidad.</t>
  </si>
  <si>
    <t>Documento con el mecanismo de registro de conflicto de intereses.</t>
  </si>
  <si>
    <t>I-07, T-29</t>
  </si>
  <si>
    <t>Realizar un análisis del informe presentado por talento humano sobre la revisión del formulario único declaración juramentada de bienes y actividad económica privada de persona natural de la vigencia 2021.</t>
  </si>
  <si>
    <t xml:space="preserve">Informe con el análisis de conflicto de intereses. </t>
  </si>
  <si>
    <t>Realizar Plan de trabajo del código de integridad  para la vigencia 2023.</t>
  </si>
  <si>
    <t>Plan de trabajo  del código de integridad para la vigencia 2023 realizados.</t>
  </si>
  <si>
    <t xml:space="preserve">Realizar seguimiento semestral en la matriz de plan de trabajo de la implementación del código de integridad de la vigencia 2022.  </t>
  </si>
  <si>
    <t>Informe de seguimiento al cumplimiento al Plan de trabajo de implementación del código de integridad vigencia 2022.</t>
  </si>
  <si>
    <t xml:space="preserve">Realizar seguimiento al plan de implementación del código de integridad en el  primer semestre de vigencia 2023. </t>
  </si>
  <si>
    <t>Informe de seguimiento al cumplimiento al Plan de trabajo de implementación del código de integridad vigencia 2023.</t>
  </si>
  <si>
    <t>90,6 (mejoró en 2,8)</t>
  </si>
  <si>
    <t xml:space="preserve">PI-04, SE-03, SC-04, T-40, PI-05, SE-04, T-41 </t>
  </si>
  <si>
    <t>Diseñar tablero de mando unificado de indicadores de los procesos de la entidad.</t>
  </si>
  <si>
    <t>Tablero de Mando unificado</t>
  </si>
  <si>
    <t xml:space="preserve">Realizar seguimiento al Plan de Acción del Plan de Desarrollo 2020-2023 </t>
  </si>
  <si>
    <t>Seguimiento  al plan de acción del Plan de Desarrollo 2020-2023 en la Matriz de Excel</t>
  </si>
  <si>
    <t>Realizar Monitoreo al PAAC y Mapa de Riesgos de Corrupción 2022</t>
  </si>
  <si>
    <t>Monitoreo del PAAC y Mapa de riesgos de corrupción vigencia 2022</t>
  </si>
  <si>
    <t xml:space="preserve">Recomendación SNS </t>
  </si>
  <si>
    <t xml:space="preserve">Realizar actualización de la Política de Administración de Riesgos 2022 </t>
  </si>
  <si>
    <t xml:space="preserve">Política actualizada y publicada en página web. </t>
  </si>
  <si>
    <t>T-01, T-51</t>
  </si>
  <si>
    <t>Realizar Mapa de Riesgos de Gestión 2023 por procesos.</t>
  </si>
  <si>
    <t>Mapa de riesgos de gestión por procesos 2023 aprobado y publicado en página web.</t>
  </si>
  <si>
    <t>Realizar Mapa de Riesgos de Corrupción 2023.</t>
  </si>
  <si>
    <t>Mapa de riesgos de corrupción  2023 aprobado y publicado en página web.</t>
  </si>
  <si>
    <t>Realizar Monitoreo al Mapa de Riesgos de Gestión 2022</t>
  </si>
  <si>
    <t xml:space="preserve">Monitoreo al mapa de Riesgos de Gestión 2022 </t>
  </si>
  <si>
    <t>Realizar el Plan Anticorrupción y Atención al Ciudadano - PAAC 2023</t>
  </si>
  <si>
    <t>Documento PAAC 2023 publicado en página web.</t>
  </si>
  <si>
    <t>PC-01, PC-05</t>
  </si>
  <si>
    <t>Realizar Plan de acción de los grupo de valor para la vigencia 2023</t>
  </si>
  <si>
    <t xml:space="preserve">Plan de Acción grupos de valor vigencia 2023. </t>
  </si>
  <si>
    <t xml:space="preserve">Elaborar matriz de actividades de seguimiento para cada plan que conforma el Plan estratégico institucional para la vigencia 2023, definidos en el Decreto 612 de 2018, incluyendo los demás planes institucionales. </t>
  </si>
  <si>
    <t xml:space="preserve">Matriz de planes estratégicos institucionales formulados, consolidados, aprobado y publicado en página web de la vigencias 2022. </t>
  </si>
  <si>
    <t>Elaborar el PAMEC de la vigencia 2023</t>
  </si>
  <si>
    <t>Documento PAMEC con matriz de seguimiento 2023</t>
  </si>
  <si>
    <t>N/A</t>
  </si>
  <si>
    <t>Recomendación del FURAG</t>
  </si>
  <si>
    <t>Realizar informe trimestral  de ejecución  presupuestal de ingresos y gastos.</t>
  </si>
  <si>
    <t>Informe trimestral de ingresos y gastos.</t>
  </si>
  <si>
    <t xml:space="preserve">Talento Humano, Recursos físicos y Tecnológicos </t>
  </si>
  <si>
    <t>Realizar procedimiento de deterioro de cartera implementado y mantenido.</t>
  </si>
  <si>
    <t>Informe anual del deterioro de cartera</t>
  </si>
  <si>
    <t>Publicar información Contable en página web.</t>
  </si>
  <si>
    <t>Informe de los Estados financieros publicados en página web</t>
  </si>
  <si>
    <t>AGD-13</t>
  </si>
  <si>
    <t>Elaborar y presentar ante la Junta Directiva el  presupuesto de la vigencia 2023</t>
  </si>
  <si>
    <t xml:space="preserve">Presupuesto aprobado mediante Acuerdo de la Junta Directiva </t>
  </si>
  <si>
    <t>Realizar informe trimestral de costos</t>
  </si>
  <si>
    <t>Informe trimestral de costos de los servicios de  la entidad</t>
  </si>
  <si>
    <t>Participar en las capacitaciones dadas por Colombia Compra Eficiente.</t>
  </si>
  <si>
    <t>Capacitación en Compras y Contratación pública recibida</t>
  </si>
  <si>
    <t>Talento Humano, Recursos físicos y tecnológico</t>
  </si>
  <si>
    <t>80,6 (mejoró en 2,9)</t>
  </si>
  <si>
    <t>FO-01, T-02</t>
  </si>
  <si>
    <t xml:space="preserve">Actualizar las caracterizaciones priorizando los procesos misionales, facturación y cartera de acuerdo del mapa de procesos de la entidad donde se incluya los controles de los procesos. </t>
  </si>
  <si>
    <t xml:space="preserve">Caracterización de los procesos misionales, facturación y cartera. </t>
  </si>
  <si>
    <t>FO-02</t>
  </si>
  <si>
    <t xml:space="preserve">Proyectar para la vigencia 2023 en el Plan de Acción del Plan de Desarrollo el presupuesto para los bienes y servicios de la entidad. </t>
  </si>
  <si>
    <t xml:space="preserve">Plan de Acción del Plan de desarrollo vigencia 2023 aprobado y publicado en página web. </t>
  </si>
  <si>
    <t>FO-03</t>
  </si>
  <si>
    <t xml:space="preserve">Actualizar la Política de Gestión Ambiental incluyendo la estrategia de adquisición de bienes y servicios amigables con el medio ambiente. </t>
  </si>
  <si>
    <t>Política de Gestión Ambiental actualizada y publicada.</t>
  </si>
  <si>
    <t>Actualizar el estudio de viabilidad financiera de la ampliación de la planta de personal de la entidad.</t>
  </si>
  <si>
    <t>Documento de estudio de viabilidad financiera</t>
  </si>
  <si>
    <t xml:space="preserve">Actualizar el portafolio de servicios de acuerdo al modelo de negocio o competencia administrativa. </t>
  </si>
  <si>
    <t>Portafolio de servicios actualizado</t>
  </si>
  <si>
    <t>Realizar informe de seguimiento al cumplimiento de la estrategia de Rendición de Cuentas de la vigencia 2022.</t>
  </si>
  <si>
    <t>Informe de cumplimiento de la estrategia de Rendición de cuentas de la vigencia 2022.</t>
  </si>
  <si>
    <t>Realizar la actualización del Plan de Gestión Integral de Residuos Generados en la Atención en Salud y otras Actividades - PGIRASA.</t>
  </si>
  <si>
    <t>Documento Plan de Gestión Integral de Residuos Generados en la Atención en Salud y otras Actividades - PGIRASA actualizado.</t>
  </si>
  <si>
    <t xml:space="preserve">Realizar seguimiento a la matriz de impactos ambientales </t>
  </si>
  <si>
    <t xml:space="preserve">Informe de seguimiento a la matriz de impactos ambientales </t>
  </si>
  <si>
    <t>77,0 (mejoró en 6,0)</t>
  </si>
  <si>
    <t>GD-02, GD-03</t>
  </si>
  <si>
    <t>Revisar los contratos que la entidad tiene con terceros  para la prestación de servicios de tecnología y generar herramienta tecnológica para la gestión de tecnologías de nivel de operación.</t>
  </si>
  <si>
    <t>Informe de revisión de contratos de prestación de servicios  y Aplicativo web.</t>
  </si>
  <si>
    <t xml:space="preserve">Talento Humano, Recursos Físicos, Tecnológicos. </t>
  </si>
  <si>
    <t xml:space="preserve">Crear Plan de aseguramiento de la calidad del sistema de la información incluyendo los criterios funcionales y no funcionales para la vigencia 2022.  </t>
  </si>
  <si>
    <t>Plan de aseguramiento de la calidad del sistema de información creado</t>
  </si>
  <si>
    <t>Actualizar el documento de la arquitectura de infraestructura de TI de la entidad donde se incluya conectividad y almacenamiento.</t>
  </si>
  <si>
    <t>Documento actualizado de la arquitectura de infraestructura de TI.</t>
  </si>
  <si>
    <t>GD-25, GD-35</t>
  </si>
  <si>
    <t xml:space="preserve">Fortalecer mediante la actualización del módulo de citas web del software panacea. </t>
  </si>
  <si>
    <t>Informe de la actualización e implementación del módulo de citas web.</t>
  </si>
  <si>
    <t xml:space="preserve">Talento Humano, Recursos Físicos, Tecnológicos y Financieros. </t>
  </si>
  <si>
    <t>GD-34, GD-36</t>
  </si>
  <si>
    <t>Transferir el trámite racionalizado de Historias clínicas presencial a un trámite totalmente en línea con usabilidad web.</t>
  </si>
  <si>
    <t xml:space="preserve">Trámite Historias Clínicas en usabilidad web. </t>
  </si>
  <si>
    <t>GD-37</t>
  </si>
  <si>
    <t xml:space="preserve">Realizar promoción del trámite de asignación de citas para la prestación de servicios de salud a través de banner en página web y carteleras físicas de todas las sedes.  </t>
  </si>
  <si>
    <t xml:space="preserve">Informe de la realización de promoción del trámite asignación de citas </t>
  </si>
  <si>
    <t>GD-38, SC-02, PC-05</t>
  </si>
  <si>
    <t xml:space="preserve">Diseñar un espacio en página web en la sección participa, donde se visualice  una estrategia de innovación y participación abierta con los grupos de valor de la entidad.  </t>
  </si>
  <si>
    <t>Estrategia de innovación y participación abierta en página web institucional</t>
  </si>
  <si>
    <t>Talento Humano, Recursos Físicos, Tecnológicos</t>
  </si>
  <si>
    <t>84,8 (mejoró en 3,8)</t>
  </si>
  <si>
    <t xml:space="preserve">Incluir en el mapa de riesgos de la vigencia 2023,  riesgos de seguridad digital teniendo en cuenta los factores sociales que pueden afectar negativamente los objetivos institucionales. </t>
  </si>
  <si>
    <t>Matriz  de riesgos  de seguridad digital 2023.</t>
  </si>
  <si>
    <t xml:space="preserve">SD-02, GD-26, T-06 </t>
  </si>
  <si>
    <t xml:space="preserve">Realizar la actualización del inventario de seguridad y privacidad de la información de la entidad, aprobado por el comité de  gestión y desempeño institucional como un proceso de mejora continua. </t>
  </si>
  <si>
    <t xml:space="preserve">Inventario de seguridad y privacidad de la información de la entidad actualizado y aprobado. </t>
  </si>
  <si>
    <t>SD-03 - PI-02, GD-27, SE-01, T-07</t>
  </si>
  <si>
    <t xml:space="preserve">Realizar medición y análisis de los indicadores del Sistema de Gestión de Seguridad y Privacidad de la Información que midan la eficiencia y la eficacia del sistema como un proceso de mejora continua y presentar seguimiento en el Comité CIGD de forma trimestral. </t>
  </si>
  <si>
    <t>Ficha técnica de medición y análisis trimestral del Sistema de Gestión de Seguridad y Privacidad de la Información.</t>
  </si>
  <si>
    <t>SD-06, T-38</t>
  </si>
  <si>
    <t xml:space="preserve">Realizar simulacro de seguridad digital como un proceso de mejora continua. </t>
  </si>
  <si>
    <t xml:space="preserve">Informe de realización del simulacro de seguridad digital. </t>
  </si>
  <si>
    <t>SD-08</t>
  </si>
  <si>
    <t>Adoptar  la guía para la identificación de infraestructura crítica cibernética.</t>
  </si>
  <si>
    <t>Guía  identificación de infraestructura crítica cibernética aprobada.</t>
  </si>
  <si>
    <t>SD-09</t>
  </si>
  <si>
    <t>Elaborar el Plan de acción para la gestión sistemática y cíclica de riesgos de seguridad digital de la entidad para la vigencia 2023, aprobado por el comité CIGD.</t>
  </si>
  <si>
    <t>Plan de acción para la gestión sistemática y cíclica del riesgo de seguridad digital de la vigencia 2023 aprobado.</t>
  </si>
  <si>
    <t>SD-12, T-39</t>
  </si>
  <si>
    <t xml:space="preserve">Crear formato y actualizar inventario de clasificación y etiqueta de la información de acuerdo a las premisas de seguridad en confidencialidad, integridad y disponibilidad </t>
  </si>
  <si>
    <t xml:space="preserve">Inventario de clasificación y etiqueta de la información  actualizado y aprobado. </t>
  </si>
  <si>
    <t>SD-13</t>
  </si>
  <si>
    <t xml:space="preserve">Realizar evaluaciones de vulnerabilidad informática como proceso de mejora continua. </t>
  </si>
  <si>
    <t>Informe con las vulnerabilidades encontradas.</t>
  </si>
  <si>
    <t>Realizar seguimiento trimestral del Plan de acción para la gestión sistemática y cíclica de riesgos de seguridad digital de la entidad de la vigencia 2022.</t>
  </si>
  <si>
    <t xml:space="preserve">Seguimiento trimestral del Plan de acción para la gestión sistemática y cíclica de riesgos de seguridad digital  </t>
  </si>
  <si>
    <t>Realizar seguimiento trimestral del Plan de acción para la gestión sistemática y cíclica de riesgos de seguridad digital de la entidad de la vigencia 2023.</t>
  </si>
  <si>
    <t>77,7 (mejoró en 18,9)</t>
  </si>
  <si>
    <t>DJ-01- TH-01</t>
  </si>
  <si>
    <t>Realizar curso en temas de defensa judicial de la Comunidad Jurídica del Conocimiento.</t>
  </si>
  <si>
    <t xml:space="preserve">Certificado de curso realizado </t>
  </si>
  <si>
    <t xml:space="preserve">Realizar seguimiento al Plan de daño antijurídico vigencia 2022. </t>
  </si>
  <si>
    <t>Informe de Seguimiento del Plan de daño antijurídico del segundo semestre de 2022.</t>
  </si>
  <si>
    <t>Realizar plan de daño antijurídico para la vigencia 2023.</t>
  </si>
  <si>
    <t>Plan de daño antijurídico vigencia 2023.</t>
  </si>
  <si>
    <t>Plan de Acción del comité conciliación de 2023 aprobado.</t>
  </si>
  <si>
    <t>Actualizar trimestralmente el informe de Procesos Judiciales.</t>
  </si>
  <si>
    <t>Informes  de Procesos Judiciales publicados en página web institucional.</t>
  </si>
  <si>
    <t>79,7 (mejoró en 5,0)</t>
  </si>
  <si>
    <t>SC-03, SC-04, SC-05, SC-06, PI-05, SE-03,  SE-04, T-40, T-41</t>
  </si>
  <si>
    <t>Actualizar la política de Servicio al Ciudadano en las estrategias para realizar alineación con el PND y/o PDT, incluir los indicadores de características y referencias de los ciudadanos y uso de canales, incluir estrategia de canal de atención itinerante en ferias, actividades extramurales de la entidad.</t>
  </si>
  <si>
    <t>Política Servicio al Ciudadano actualizada y publicada.</t>
  </si>
  <si>
    <t>Talento Humano,  recursos físicos y tecnológicos</t>
  </si>
  <si>
    <t>SC-09, T-43</t>
  </si>
  <si>
    <t>Implementar la estrategia para que la información que publica la entidad este en lenguaje incluyente a personas con discapacidad auditiva.</t>
  </si>
  <si>
    <t>Informe de implementación de la estrategia de publicación de información que publica la entidad en lenguaje incluyente a personas con discapacidad auditiva.</t>
  </si>
  <si>
    <t xml:space="preserve">Talento Humano,  recursos físicos y tecnológicos, financieros </t>
  </si>
  <si>
    <t>SC-19</t>
  </si>
  <si>
    <t>Realizar curso de lenguaje claro disponible por DNP por parte de los funcionarios y contratistas que están en línea de atención telefónica, el PBX o conmutador de la entidad.</t>
  </si>
  <si>
    <t xml:space="preserve">Informe con los Certificados de curso realizado </t>
  </si>
  <si>
    <t>Talento Humano,  recursos físicos y tecnológicos.</t>
  </si>
  <si>
    <t>SC-22</t>
  </si>
  <si>
    <t xml:space="preserve">Solicitar asesoría al Dirección de participación,  transparencia y servicio al ciudadano de la Función Pública sobre temas de grupos étnicos. </t>
  </si>
  <si>
    <t xml:space="preserve">Informe de la asesoría recibida sobre el tema de grupos étnicos. </t>
  </si>
  <si>
    <t>SC-23, SC-24, SC-25, SC-26, SC-27, SC-28</t>
  </si>
  <si>
    <t>Actualizar la política de discapacidad de la entidad, incluyendo las garantías en el ejercicio total y efectivo de los derechos de las personas con discapacidad visual, personas con discapacidad auditiva, personas con discapacidad intelectual (cognitiva), personas con discapacidad psicosocial (mental), personas que hablen otras lenguas o dialectos en Colombia (indígena, afro y ROM)  y acceso a la oferta pública dirigida a las personas con discapacidad múltiple (ej. Sordo ceguera), en la entidad.</t>
  </si>
  <si>
    <t>Política de discapacidad actualizada y publicada.</t>
  </si>
  <si>
    <t>SC-29</t>
  </si>
  <si>
    <t>Diseñar herramienta de caracterización de los documentos para evaluar la complejidad de los documentos utilizados para comunicarse con sus grupos de valor en la entidad.</t>
  </si>
  <si>
    <t xml:space="preserve">Documento herramienta de caracterización de los documentos para evaluar la complejidad, diseñada. </t>
  </si>
  <si>
    <t>SC-30</t>
  </si>
  <si>
    <t xml:space="preserve">Ajustar y promover el diligenciamiento de la encuesta de satisfacción sobre Transparencia y Acceso a la información de la entidad. </t>
  </si>
  <si>
    <t xml:space="preserve">Informe de la aplicación de la encuesta. </t>
  </si>
  <si>
    <t xml:space="preserve">Documentar las Buenas prácticas y experiencias exitosas del servicio de atención al ciudadano de la vigencia 2022. </t>
  </si>
  <si>
    <t>Documento con las buenas prácticas y experiencias exitosas del servicio de atención al ciudadano 2022.</t>
  </si>
  <si>
    <t>91,9 (mejoró en 4,0)</t>
  </si>
  <si>
    <t>RT-01, T-35</t>
  </si>
  <si>
    <t xml:space="preserve">Inscribir  en la plataforma SUIT (Sistema Único de Información de Trámites) el trámite de procedimiento administrativo certificado laboral de la entidad. </t>
  </si>
  <si>
    <t>Publicación en página web del trámite racionalizado</t>
  </si>
  <si>
    <t>Promocionar el procedimiento administrativo de certificado laboral disponible en línea para su uso.</t>
  </si>
  <si>
    <t>88,7 (mejoró en 3,6)</t>
  </si>
  <si>
    <t>PC-03, PC-04, T-31</t>
  </si>
  <si>
    <t>Incluir diferentes medios de comunicación y acciones de dialogo en la estrategia de rendición de cuentas, acorde a la realidad de la entidad, para divulgar la información en el proceso de rendición de cuentas de la vigencia 2022.</t>
  </si>
  <si>
    <t>Estrategia de la Rendición de Cuentas de la vigencia 2022.</t>
  </si>
  <si>
    <t>Talento Humano, recursos físicos, tecnológicos.</t>
  </si>
  <si>
    <t>PC-06, SE-02, T-32</t>
  </si>
  <si>
    <t xml:space="preserve">Socializar con cada grupo de valor los resultados de su participación en la gestión de la vigencia 2022. </t>
  </si>
  <si>
    <t>Socialización de los resultados de participación de la gestión  de cada grupo de valor</t>
  </si>
  <si>
    <t>Realizar Plan de Participación ciudadana para la vigencia 2023, teniendo en cuenta las fases de la participación: en el diagnóstico, la formulación e implementación y  evaluación de políticas, planes, programas o proyectos.</t>
  </si>
  <si>
    <t xml:space="preserve">Plan de participación ciudadana vigencia 2023, aprobado y publicado en página web. </t>
  </si>
  <si>
    <t xml:space="preserve">Actualizar nomograma en página web como proceso de mejora continua. </t>
  </si>
  <si>
    <t>Actualización del normograma en página web institucional</t>
  </si>
  <si>
    <t>85,9 (mejoró en 1,8)</t>
  </si>
  <si>
    <t xml:space="preserve">Realizar seguimiento al cuadro de mando de indicadores </t>
  </si>
  <si>
    <t xml:space="preserve">Seguimiento  al Cuadro de Mando de indicadores </t>
  </si>
  <si>
    <t xml:space="preserve">Seguimiento  al  plan de Acción del Plan de Desarrollo 2020-2023 </t>
  </si>
  <si>
    <t xml:space="preserve">Realizar seguimiento al Plan de trabajo de los grupos de valor de la entidad vigencia 2022. </t>
  </si>
  <si>
    <t>Seguimiento del Plan de trabajo de los grupos de valor de la entidad vigencia 2022</t>
  </si>
  <si>
    <t>Realizar seguimiento al cumplimiento de los Planes Estratégicos Institucionales de la vigencia 2022.</t>
  </si>
  <si>
    <t>Seguimiento al cumplimiento de los Planes estratégicos institucionales de la vigencias 2022</t>
  </si>
  <si>
    <t xml:space="preserve">Realizar seguimiento y medición de cumplimiento en la matriz del Plan de Mejoramiento del Programa de Auditoría para el Mejoramiento Continuo de Calidad - PAMEC de la vigencia 2022.  </t>
  </si>
  <si>
    <t>Seguimiento  al cumplimiento del Plan de Mejoramiento PAMEC vigencia 2022</t>
  </si>
  <si>
    <t>89 (mejoró en 0,3)</t>
  </si>
  <si>
    <t>AGD-01, T-08</t>
  </si>
  <si>
    <t>Inscribir en el Registro Técnico de Series Documentales la Tabla de Retención Documental de la entidad.</t>
  </si>
  <si>
    <t>Solicitud de inscripción  de las tabla de retención en el Registro Técnico de Series Documentales.</t>
  </si>
  <si>
    <t>Talento humano, recursos físicos y tecnológicos</t>
  </si>
  <si>
    <t>90 (mejoró en 0,3)</t>
  </si>
  <si>
    <t>AGD-02, T-09</t>
  </si>
  <si>
    <t>Elaborar el Plan de transferencia documentales.</t>
  </si>
  <si>
    <t>Plan de transferencia documentales aprobado.</t>
  </si>
  <si>
    <t>91 (mejoró en 0,3)</t>
  </si>
  <si>
    <t>AGD-03</t>
  </si>
  <si>
    <t>Actualizar el Sistema Integrado de Conservación y elaborar el plan de preservación digital a largo plazo.</t>
  </si>
  <si>
    <t>Sistema Integrado de Conservación  actualizado y Plan de Preservación Digital a largo plazo elaborado.</t>
  </si>
  <si>
    <t>Talento humano, recursos físicos y tecnológicos, financieros</t>
  </si>
  <si>
    <t>92 (mejoró en 0,3)</t>
  </si>
  <si>
    <t>AGD-04, T-10, AGD-07, T-12,  AGD-08, T-13</t>
  </si>
  <si>
    <t>Realizar el monitoreo y control (con equipos de medición) de las condiciones ambientales, de las dos bodegas donde se conservan los soportes físicos del archivo central de la entidad.</t>
  </si>
  <si>
    <t>Informe de monitoreo y control de las condiciones ambientales, de las dos bodegas donde se conservan los soportes físicos del archivo central de la entidad.</t>
  </si>
  <si>
    <t>93 (mejoró en 0,3)</t>
  </si>
  <si>
    <t>AGD-05, T-11</t>
  </si>
  <si>
    <t>Elaborar el Plan de emergencias y de atención de desastres en archivos físicos.</t>
  </si>
  <si>
    <t>Plan de emergencias y de atención de desastres en archivos físicos aprobado.</t>
  </si>
  <si>
    <t>94 (mejoró en 0,3)</t>
  </si>
  <si>
    <t>AGD-10, T-15</t>
  </si>
  <si>
    <t>Realizar seguimiento del Plan de Preservación Digital a largo plazo</t>
  </si>
  <si>
    <t>Informe de seguimiento del Plan de Preservación Digital a largo plazo</t>
  </si>
  <si>
    <t>95 (mejoró en 0,3)</t>
  </si>
  <si>
    <t>AGD-14, T-18</t>
  </si>
  <si>
    <t xml:space="preserve">Acta de eliminación de documentos aplicando criterios técnicos </t>
  </si>
  <si>
    <t>96 (mejoró en 0,3)</t>
  </si>
  <si>
    <t>AGD-15, T-19</t>
  </si>
  <si>
    <t>Realizar diagnóstico integral de los documentos que produce la entidad y socializar en comité CIGD.</t>
  </si>
  <si>
    <t>Documento diagnóstico integral de los documentos que produce la entidad y acta comité CIGD.</t>
  </si>
  <si>
    <t>97 (mejoró en 0,3)</t>
  </si>
  <si>
    <t>AGD-17, T-21</t>
  </si>
  <si>
    <t>Elaborar el diagnóstico de documentos electrónicos de la entidad.</t>
  </si>
  <si>
    <t xml:space="preserve">Informe diagnóstico de documentos electrónicos. </t>
  </si>
  <si>
    <t>98 (mejoró en 0,3)</t>
  </si>
  <si>
    <t>Actualizar el inventario de la documentación de su archivo central en el Formato
Único de Inventario Documental - FUID</t>
  </si>
  <si>
    <t>Documento Excel con el inventario actualizado</t>
  </si>
  <si>
    <t>99 (mejoró en 0,3)</t>
  </si>
  <si>
    <t>Actualizar las tablas de control de acceso de la información clasificada y reservada.</t>
  </si>
  <si>
    <t xml:space="preserve">Tablas de control de acceso de la información clasificada y reservada, aprobada, publicada en página web y datos abiertos. </t>
  </si>
  <si>
    <t>84,4 (mejoró en 3,0)</t>
  </si>
  <si>
    <t xml:space="preserve">T-30, PC-02 </t>
  </si>
  <si>
    <t xml:space="preserve">Realizar difusión de los lineamientos del Plan Anticorrupción y de Atención al Ciudadano de la vigencia 2023 que están al alcance de la entidad. </t>
  </si>
  <si>
    <t>Informe de difusión del PAAC 2023</t>
  </si>
  <si>
    <t>T-33, PC-07</t>
  </si>
  <si>
    <t>Incluir en el informe de rendición de cuentas de la vigencia 2022 información sobre la oferta de conjuntos de datos abiertos disponibles en la entidad para que sean utilizados por los ciudadanos o grupos de interés.</t>
  </si>
  <si>
    <t>Informe de rendición de cuentas vigencia 2022</t>
  </si>
  <si>
    <t>T-34, PC-08</t>
  </si>
  <si>
    <t>Incluir en los informes de marketing y participación ciudadana las acciones realizadas de difusión de la rendición de cuentas de la vigencia 2022 la información sobre el avance en la garantía de derechos con respecto a la vigencia anterior.</t>
  </si>
  <si>
    <t>Informes de marketing y participación ciudadana</t>
  </si>
  <si>
    <t>T-54</t>
  </si>
  <si>
    <t>Incluir en la página web institucional botón de disponibilidad otras lenguas o idiomas la información que publica la entidad.</t>
  </si>
  <si>
    <t xml:space="preserve">Enlace en página web institucional de idiomas de disponibilidad de otras lenguas. </t>
  </si>
  <si>
    <t>T-56, PC-11, GD-40</t>
  </si>
  <si>
    <t xml:space="preserve">Actualizar y publicar en la sección "transparencia y acceso a la información pública" de su sitio web institucional el  esquema de publicación de información. </t>
  </si>
  <si>
    <t>Documento esquema de publicación de información publicado en página web institucional.</t>
  </si>
  <si>
    <t>Socializar información pública de interés de la ciudadanía divulgada proactivamente a nivel interno.</t>
  </si>
  <si>
    <t xml:space="preserve">Informe de la socialización al interior de la entidad de la información pública de interés. </t>
  </si>
  <si>
    <t>Realizar publicación de la información pública de interés de la ciudadanía publicada proactivamente, de acuerdo a las solicitudes realizadas por las Dependencias.</t>
  </si>
  <si>
    <t>Informe de las publicaciones realizadas en página web y redes sociales.</t>
  </si>
  <si>
    <t>Realizar socialización de la Estrategia de Transparencia y Acceso a la Información Pública a los servidores públicos y contratistas desde el compromiso personal para el fortalecimiento institucional.</t>
  </si>
  <si>
    <t>Socialización de la estrategia de Transparencia y Acceso a la Información Pública a los servidores públicos y contratistas</t>
  </si>
  <si>
    <t>Medir y Analizar el indicador de transparencia y acceso a la información pública al interior y exterior de institución.</t>
  </si>
  <si>
    <t>Ficha técnica con la medición y análisis.</t>
  </si>
  <si>
    <t>90,1 (mejoró en 1,7)</t>
  </si>
  <si>
    <t xml:space="preserve">Actualizar el manual de operativización de la Política de seguridad de la información en el tema de cuentas corporativas y conservación de la memoria de la institución a través del repositorio. </t>
  </si>
  <si>
    <t xml:space="preserve">Manual de operativización de la Política de seguridad de la información actualizado. </t>
  </si>
  <si>
    <t>Diseñar y aplicar encuesta para identificar y clasificar  el conocimiento tácito de la entidad.</t>
  </si>
  <si>
    <t xml:space="preserve">Encuesta diseñada,  informe de los resultados de la encuesta y Documento de identificación y clasificación del conocimiento tácito. </t>
  </si>
  <si>
    <t>GC-04, GC-07</t>
  </si>
  <si>
    <t xml:space="preserve">Elaborar herramienta con la relación y seguimiento de los proyectos presentados en el comité de Ética de la Investigación de la entidad. </t>
  </si>
  <si>
    <t xml:space="preserve">Documento con la relación y seguimiento de los proyectos de investigación </t>
  </si>
  <si>
    <t>GC-05</t>
  </si>
  <si>
    <t>Informe de campañas de información realizada a través redes sociales y página web.</t>
  </si>
  <si>
    <t>GC-06</t>
  </si>
  <si>
    <t>Generar informe de aprendizaje organizacional con enfoque en acreditación de la vigencia 2022.</t>
  </si>
  <si>
    <t>Informe de aprendizaje organizacional</t>
  </si>
  <si>
    <t xml:space="preserve">Implementar la nueva intranet institucional con los líderes. </t>
  </si>
  <si>
    <t xml:space="preserve">Informes de implementación de la Intranet </t>
  </si>
  <si>
    <t>84,0 (mejoró en 2,5)</t>
  </si>
  <si>
    <t>CI-03, CI-04, CI-05, CI-06, CI-07, CI-08, CI-09, CI-10, CI-11, CI-12, CI-65</t>
  </si>
  <si>
    <t xml:space="preserve">Realizar seguimiento a los mapas de gestión y Corrupción teniendo en cuenta la verificación de los factores que pueden afectar negativamente el cumplimiento de los objetivos institucionales y verificación de las desviaciones encontradas a los controles. </t>
  </si>
  <si>
    <t xml:space="preserve">Informe de seguimiento a los mapas de riesgos de gestión y corrupción. </t>
  </si>
  <si>
    <t>Verificar en la auditoria de contratación y de gestión ambiental la adquisición de bienes amigables con el medio ambiente.</t>
  </si>
  <si>
    <t>Informe de auditoría de contratación y gestión ambiental</t>
  </si>
  <si>
    <t>CI-16, CI-17, CI-19, CI-21, CI-22, CI-23, CI-24, CI-48, CI-49, CI-50, CI-51</t>
  </si>
  <si>
    <t>Realizar auditoria de gestión del proceso de las TIC´s de la entidad.</t>
  </si>
  <si>
    <t>Informe de auditoría del proceso de gestión de las TIC´s</t>
  </si>
  <si>
    <t>CI-18</t>
  </si>
  <si>
    <t xml:space="preserve">Realizar seguimiento de la implementación del SECOP II en la entidad  y la inclusión de los acuerdos marco de precios para bienes y servicios. </t>
  </si>
  <si>
    <t>Informe de seguimiento al SECOP II</t>
  </si>
  <si>
    <t>CI-20, CI-25, CI-63, CI-64</t>
  </si>
  <si>
    <t xml:space="preserve">Realizar seguimiento al Plan MIPG implementado en la entidad. </t>
  </si>
  <si>
    <t>Informe de seguimiento al Plan de MIPG.</t>
  </si>
  <si>
    <t>CI-26 -CI-29</t>
  </si>
  <si>
    <t>Realizar seguimiento al plan de provisión a través de la circular emitida por la CNSC.</t>
  </si>
  <si>
    <t xml:space="preserve">Informe de seguimiento con los lineamientos de la circular </t>
  </si>
  <si>
    <t>CI-27, CI-28, CI-29,  CI-30, CI-31</t>
  </si>
  <si>
    <t xml:space="preserve">Realizar seguimiento a los planes de talento humano de la vigencia 2023 </t>
  </si>
  <si>
    <t>Informe de seguimiento a los planes de talento humano vigencia 2023.</t>
  </si>
  <si>
    <t>CI-38, CI-45, CI-46</t>
  </si>
  <si>
    <t>Realizar seguimiento al cumplimiento  del Plan Anticorrupción y Atención al Ciudadano 2022.</t>
  </si>
  <si>
    <t xml:space="preserve">Informe de seguimiento al PAAC publicado en página web. </t>
  </si>
  <si>
    <t>CI-52, CI-53, CI-54, CI-55, CI-56</t>
  </si>
  <si>
    <t>Realizar seguimiento al proceso de PQRSD</t>
  </si>
  <si>
    <t xml:space="preserve">Informe de seguimiento a PQRSD y publicado en página web. </t>
  </si>
  <si>
    <t>Realizar seguimiento desde el Comité de Coordinación de Control Interno al cumplimiento del Plan Anual de Auditorias de la vigencia 2022.</t>
  </si>
  <si>
    <t>Informe de cumplimiento al Plan Anual de Auditorias y acta del comité de Coordinación de Control Interno.</t>
  </si>
  <si>
    <t>Evaluar el Plan de Acción por dependencia de la vigencia 2022.</t>
  </si>
  <si>
    <t xml:space="preserve">Informe del Plan de acción por dependencias </t>
  </si>
  <si>
    <t>ISABU</t>
  </si>
  <si>
    <t xml:space="preserve">Actualizar los planes y programas  que integran la dimensión estratégica del Talento Humano </t>
  </si>
  <si>
    <t>Plan Anual de Vacantes  actualizado</t>
  </si>
  <si>
    <t>Plan de previsión  de recursos humanos actualizado</t>
  </si>
  <si>
    <t>Plan estratégico de Talento humano actualizado</t>
  </si>
  <si>
    <t>Plan Institucional de Capacitación actualizado</t>
  </si>
  <si>
    <t>Plan de Bienestar Institucional  e Incentivos actualizado</t>
  </si>
  <si>
    <t xml:space="preserve">Plan  Anual de seguridad  y salud en el  trabajo actualizado </t>
  </si>
  <si>
    <t>Implementar el  Plan  Anual de  Seguridad y salud en el trabajo de acuerdo al cronograma de actividades año 2022- 2023.</t>
  </si>
  <si>
    <t>Informes del plan  de  seguridad y salud en el  trabajo  implementado</t>
  </si>
  <si>
    <t>Implementar Plan Institucional de Capacitación  de acuerdo al cronograma de actividades año 2022- 2023.</t>
  </si>
  <si>
    <t>Informes del Plan Institucional de Capacitación implementado</t>
  </si>
  <si>
    <t>Implementar Plan de Bienestar Institucional e incentivos de acuerdo al cronograma de actividades año 2022- 2023.</t>
  </si>
  <si>
    <t xml:space="preserve">Informes del Plan de Bienestar e Incentivos implementado </t>
  </si>
  <si>
    <t>TH-10</t>
  </si>
  <si>
    <t>Propiciar y promover un plan de retiro, con el fin de facilitar las condiciones para la adecuación a la nueva etapa de vida con respecto a los servidores que se retiran.</t>
  </si>
  <si>
    <t>Informe Plan de Retiro - Prepensionados</t>
  </si>
  <si>
    <t>TH-08</t>
  </si>
  <si>
    <t>Identificar y documentar las razones del retiro de los servidores de la entidad.</t>
  </si>
  <si>
    <t xml:space="preserve">Formato para entrevistas de retiro. </t>
  </si>
  <si>
    <t>Analizar las causas del retiro de los servidores de la entidad, con el fin de implementar acciones de mejora en la gestión del talento humano.</t>
  </si>
  <si>
    <t xml:space="preserve">Análisis de causas de retiro de servidores de la entidad </t>
  </si>
  <si>
    <t xml:space="preserve">I-04 </t>
  </si>
  <si>
    <t>Incorporar actividades para la promoción y apropiación de la integridad en el ejercicio de las funciones de los servidores como parte de la planeación del talento humano en la entidad.</t>
  </si>
  <si>
    <t>Informe de actividades de apropiación y evaluación código de integridad</t>
  </si>
  <si>
    <t>I-16</t>
  </si>
  <si>
    <t>Analizar los potenciales conflictos de interés de los servidores de la entidad con base en la declaración de bienes y rentas con el fin de incorporar acciones de prevención oportunamente.</t>
  </si>
  <si>
    <t xml:space="preserve">Informe de análisis del registro de las declaraciones de bienes, rentas y conflicto de interés de contratistas y servidores públicos . </t>
  </si>
  <si>
    <t>I-17</t>
  </si>
  <si>
    <t>Implementar acciones de difusión y seguimiento para garantizar la presentación oportuna de la declaración de bienes y rentas de los servidores públicos en los plazos y condiciones de los artículos 13 al 16 de la Ley 190 de 1995 . Desde el sistema de control interno efectuar su verificación.</t>
  </si>
  <si>
    <t>Acciones de difución y seguimiento que garanticen la presentación oportuna de declaración de bienes y rentas de los servidores públicos.</t>
  </si>
  <si>
    <t>PI-05</t>
  </si>
  <si>
    <t>Incluir en el plan de acción anual institucional partida presupuestal de gasto e inversión para promover la participación ciudadana.</t>
  </si>
  <si>
    <t>Plan de acción anual con partida presupuestal de gasto e inversión para promover la participación ciudadana incluida</t>
  </si>
  <si>
    <t>Formular el Plan Anticorrupción y Atención al ciudadano  2023</t>
  </si>
  <si>
    <t>Plan anticorrupción y Atención al ciudadano PAAC 2023, formulado</t>
  </si>
  <si>
    <t>Socializar  Plan Estratégico Institucional año  2023</t>
  </si>
  <si>
    <t xml:space="preserve"> Plan estratégico Institucional  2023  socializado</t>
  </si>
  <si>
    <t xml:space="preserve">Formular e implementar  planes de mejora que promuevan una gestión transparente y efectiva, además contribuyan a la mitigación de los riesgos de la entidad </t>
  </si>
  <si>
    <t>Planes de mejoramiento formulados e implementados de acuerdo a observaciones de auditorias internas y externas</t>
  </si>
  <si>
    <t>Realizar monitoreo a  la Matriz de Indicadores de Gestión año 2022</t>
  </si>
  <si>
    <t>Informe de monitoreo  de la matriz de indicadores de gestión año  2022.</t>
  </si>
  <si>
    <t>Realizar monitoreo a  la Matriz de Indicadores de Gestión año 2023</t>
  </si>
  <si>
    <t>Informe de monitoreo matriz de indicadores de gestión año  2023 .</t>
  </si>
  <si>
    <t>Llevar a cabo la disposición final de los bienes de carácter devolutivo sin que se genere afectación al medio ambiente..</t>
  </si>
  <si>
    <t xml:space="preserve">Informe de adecuada dispodición final de bienes de carácter devolutivo. </t>
  </si>
  <si>
    <t>FO-04</t>
  </si>
  <si>
    <t>Revisar y hacer seguimiento periódicamente al inventario de bienes de la entidad. Desde el sistema de control interno efectuar su verificación.</t>
  </si>
  <si>
    <t>Inventario de bienes de la entidad actualizado.</t>
  </si>
  <si>
    <t>FO-05</t>
  </si>
  <si>
    <t>Inventario de la entidad verificado con el registro de contabilidad</t>
  </si>
  <si>
    <t>Implementar mejoras continuas  al Sistema Integrado de Gestión de calidad</t>
  </si>
  <si>
    <t>Procedimientos y formatos actualizados</t>
  </si>
  <si>
    <t>PGD-01 - PGD-04</t>
  </si>
  <si>
    <t>Utilizar técnicas de analítica de datos para describir hechos o fenómenos de la entidad (analítica descriptiva, diagnóstica, predictiva, prescriptiva).</t>
  </si>
  <si>
    <t>Informe del uso de técnicas de analítica de Datos en el IMEBU</t>
  </si>
  <si>
    <t>PGD-05 - PGD-25</t>
  </si>
  <si>
    <t>Cumplir, en todas las secciones de la página web oficial de la entidad, con los criterio de accesibilidad</t>
  </si>
  <si>
    <t>Página Web Actualizada con criterios de accesibilidad</t>
  </si>
  <si>
    <t>PGD-26 - PGD-43</t>
  </si>
  <si>
    <t>Cumplir, en todas las secciones de la página web oficial de la entidad, con el criterio de usabilidad</t>
  </si>
  <si>
    <t>Página Web Actualizada cumpliendo con criterios de usabilidad</t>
  </si>
  <si>
    <t>PGD-44, PI-01</t>
  </si>
  <si>
    <t>Incluir la proyección del presupuesto en el Plan Estratégico de Tecnologías de la Información (PETI).</t>
  </si>
  <si>
    <t xml:space="preserve">PETI actualizado con proyección presupuestal 2023, incluida </t>
  </si>
  <si>
    <t xml:space="preserve">Dar continuidad a la Implementación del PETI - Plan Estratégico de Tecnologías de la información de acuerdo con el cronograma de actividades </t>
  </si>
  <si>
    <t>Informes de avances de implementación del PETI - 2022</t>
  </si>
  <si>
    <t>Informes de avances de la implementación  del PETI- 2023</t>
  </si>
  <si>
    <t>PGD-45</t>
  </si>
  <si>
    <t>Definir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</si>
  <si>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Esquema de soporte de atención creado tipo mesa de servicio.</t>
  </si>
  <si>
    <t>PGD-46</t>
  </si>
  <si>
    <t>Definir un proceso para atender los incidentes y requerimientos de soporte de los servicios de TI, tipo mesa de ayuda.</t>
  </si>
  <si>
    <t>Procedimiento "Atención incidentes y requerimietnos de los servicios TI", definido</t>
  </si>
  <si>
    <t>PGD-47</t>
  </si>
  <si>
    <t>Disponer un catálogo de servicios de TI actualizado para la gestión de tecnologías de la información (TI) de la entidad.</t>
  </si>
  <si>
    <t xml:space="preserve">Catalogo de Servicios TI actualizado </t>
  </si>
  <si>
    <t>PGD-55, TAI-04</t>
  </si>
  <si>
    <t>Actualizar el catálogo de componentes de información.</t>
  </si>
  <si>
    <t>Catalogo de componentes de información actualizado</t>
  </si>
  <si>
    <t>PGD-62, TAI-07</t>
  </si>
  <si>
    <t>Actualizar los manuales de usuarios y manuales técnicos y de operación para cada uno de los sistemas de información de la entidad.</t>
  </si>
  <si>
    <t xml:space="preserve">Manuales de usuario, técnicos y/o de operación de los sistemas de información que usa el IMEBU, actualizados </t>
  </si>
  <si>
    <t>PGD-85</t>
  </si>
  <si>
    <t>Ejecutar un plan de formación o capacitación dirigido a servidores públicos para el desarrollo de competencias requeridas en TI.</t>
  </si>
  <si>
    <t>Plan de Capacitación de competencias requeridas en TI 2022 implementado</t>
  </si>
  <si>
    <t>Plan de Capacitación de competencias requeridas en TI 2023 implementado</t>
  </si>
  <si>
    <t>Publicar, en la sección "transparencia y acceso a la información pública" de la página web oficial de la entidad la información actualizada acorde a los lineamientos de la  Ley 1712 de 2014 y resolución 1519 de 2020</t>
  </si>
  <si>
    <t>Sección "transparencia y acceso a la información pública" de la página web actualizada</t>
  </si>
  <si>
    <t>SD-04, SD-05</t>
  </si>
  <si>
    <t>Fortalecer las capacidades en seguridad digital de la entidad a través de su participación en las jornadas de: -Socialización y promoción del uso del modelo de gestión de riesgos de seguridad digital y - Sensibilización y capacitaciones del uso seguro de entorno digital,  convocadas por el Ministerio de Tecnologías de la Información y las Comunicaciones.</t>
  </si>
  <si>
    <t>Asistencia a jornadas de socialización y promoción del uso del modelo de gestión de riesgos de seguridad digital y del uso seguro del entorno digital convocadas por el MINTIC</t>
  </si>
  <si>
    <t>SD-16</t>
  </si>
  <si>
    <t>Efectuar evaluaciones de vulnerabilidades informáticas.</t>
  </si>
  <si>
    <t>Informe evaluación de vulnerabilidades informáticas</t>
  </si>
  <si>
    <t>SD-20</t>
  </si>
  <si>
    <t>Realizar copias de respaldo con una periodicidad definida con los usuarios de la información y realizar pruebas de restauración de las copias para garantizar su correcto funcionamiento en caso de que sean requeridas.</t>
  </si>
  <si>
    <t>Plan de copias de respaldo y pruebas de restauración implementado</t>
  </si>
  <si>
    <t>Incorporar la actualización de la información en el SIGEP como actividad de la planeación del talento humano de la entidad.</t>
  </si>
  <si>
    <t>Información del SIGEP actualizada</t>
  </si>
  <si>
    <t>SC-12 - SC-22, TAI-43 - TAI-52</t>
  </si>
  <si>
    <t>Implementar en la entidad programas de cualificación en atención preferente e incluyente.</t>
  </si>
  <si>
    <t xml:space="preserve">Protocolo de atención preferente e incluyente al ciudadano actualizado e  implementado </t>
  </si>
  <si>
    <t>SC-23 - SC-22, TAI-43 - TAI-52</t>
  </si>
  <si>
    <t>Instalar señalización  inclusiva en la entidad para garantizar las condiciones de acceso a la infraestructura física de la entidad.</t>
  </si>
  <si>
    <t>Señalización inclusiva instalada</t>
  </si>
  <si>
    <t>Realizar Informe de peticiones, quejas, reclamos, sugerencias y denuncias</t>
  </si>
  <si>
    <t>Informes PQRSD realizados.</t>
  </si>
  <si>
    <t>PC-05, PI, SC</t>
  </si>
  <si>
    <t xml:space="preserve">Informe de acciones dirigidas a capacitar a los grupos de valor y control social en forma directa por parte de la entidad o en alianza con otros organismos públicos  </t>
  </si>
  <si>
    <t>PC , TAI, SC, PI, SD, CI</t>
  </si>
  <si>
    <t>Mantener actualizada la información recopilada sobre los grupos de valor y así poder diseñar estrategias de intervención ajustadas a la realidad.</t>
  </si>
  <si>
    <t>Base de datos de grupos de valor actualizada</t>
  </si>
  <si>
    <t xml:space="preserve">Mantener actualizada la información recopilada sobre los grupos de valor y así poder diseñar estrategias de intervención ajustadas a la realidad. </t>
  </si>
  <si>
    <t>Informe de caracterización grupos de valor y diseño de estrategias, utilizando técnicas de analítica de Datos</t>
  </si>
  <si>
    <t>DI-01, PC-10, TAI, CI</t>
  </si>
  <si>
    <t xml:space="preserve">Formulario de "Registro de rendición de Informe de Gestión IMEBU” creado, para convocar a los grupos de valor. </t>
  </si>
  <si>
    <t>Convocatoria a grupos de valor para rendición de cuentas.</t>
  </si>
  <si>
    <t>Publicar en pagina web los resultados de  la gestión del IMEBU para el conocimiento  de los grupos de valor.</t>
  </si>
  <si>
    <t>Informes de Gestion publicados en la pagina web</t>
  </si>
  <si>
    <t>Dar continuidad  con la implementación del  PINAR 2021-2022 de acuerdo al cronograma de actividades establecido por la entidad</t>
  </si>
  <si>
    <t>Plan Institucional de archivos de la entidad PINAR 2022  implementado</t>
  </si>
  <si>
    <t>Formulación e implementación del Pinar 2023-2026</t>
  </si>
  <si>
    <t>Plan Institucional de archivos de la entidad PINAR 2023-2026 aprobado</t>
  </si>
  <si>
    <t xml:space="preserve">Plan Institucional de archivos de la entidad PINAR 2023  implementado </t>
  </si>
  <si>
    <t>Dar continuidad con la Implementación  del Sistema Integrado de Conservación Documental adoptado por la entidad de acuerdo al cronograma de actividades 2022</t>
  </si>
  <si>
    <t>Sistema Integrado de Conservación Documental 2022, implementado</t>
  </si>
  <si>
    <t>Formulación e implementación Sistema Integrado de Conservación Documental Implementado 2023</t>
  </si>
  <si>
    <t>Sistema Integrado de Conservación Documental 2023 aprobado</t>
  </si>
  <si>
    <t>Sistema Integrado de Conservación Documental 2023 implementado</t>
  </si>
  <si>
    <t>Actualizar el plan de  preservación digital a largo plazo - Sistema integrado de conservación -  SIC</t>
  </si>
  <si>
    <t>Plan de preservación Digital a largo plazo SIC 2023, actualizado</t>
  </si>
  <si>
    <t>PGD-02</t>
  </si>
  <si>
    <t>Inscribir en el Registro único de Series Documentales la Tabla de Retención Documental de la entidad.</t>
  </si>
  <si>
    <t>Tablas de Retención Documental de la entidad inscritas en el Registro único de Series Documentales</t>
  </si>
  <si>
    <t>PGD-03</t>
  </si>
  <si>
    <t>Realizar el monitoreo y control (con equipos de medición) de las condiciones ambientales, donde se conservan los soportes físicos de la entidad.</t>
  </si>
  <si>
    <t>Informe trimestral de monitoreo y control de las condiciones ambientales del archivo central</t>
  </si>
  <si>
    <t>PGD-04</t>
  </si>
  <si>
    <t>Plan de preservación Digital a largo plazo SIC julio - Dic 2022  y Enero - Junio 2023, implementado</t>
  </si>
  <si>
    <t>PGD-05</t>
  </si>
  <si>
    <t>Crear los expedientes electrónicos con los respectivos componentes tecnológicos (de autenticidad, integridad, fiabilidad, disponibilidad) que requiera la entidad.</t>
  </si>
  <si>
    <t>Socialización de estrategía de buenas prácticas de documentos electrónicos</t>
  </si>
  <si>
    <t>PGD-07</t>
  </si>
  <si>
    <t>Procedimiento de entrega de archivos por culminación de obligaciones contractuales, aprobado</t>
  </si>
  <si>
    <t>Procedimiento de entrega de archivos por culminación de obligaciones contractuales, implementado</t>
  </si>
  <si>
    <t>PGD-08</t>
  </si>
  <si>
    <t>Incluir los documentos audiovisuales (video, audio, fotográficos) en cualquier soporte y medio (análogo, digital, electrónico), en los instrumentos archivísticos de la entidad.</t>
  </si>
  <si>
    <t>Tablas de Retención Documental, actualizadas</t>
  </si>
  <si>
    <t>PGD-09</t>
  </si>
  <si>
    <t>Informe de identificación y clasificación de documentos de archivos a eliminar.</t>
  </si>
  <si>
    <t>PGD-11</t>
  </si>
  <si>
    <t>Modelo de requisitos de gestión para los documentos electrónicos del IMEBU definido</t>
  </si>
  <si>
    <t>PGD-13</t>
  </si>
  <si>
    <t>Identificar los flujos de la información (vertical, horizontal, hacia afuera de la entidad, entre otros) para la gestión de la información institucional.</t>
  </si>
  <si>
    <t>Informe de flujos de información para la gestión de información institucional del IMEBU</t>
  </si>
  <si>
    <t>TAI-10</t>
  </si>
  <si>
    <t>Formular el plan de apertura, mejora y uso de datos abiertos de la entidad, aprobarlo mediante el comité de gestión y desempeño institucional e integrarlo al plan de acción anual.</t>
  </si>
  <si>
    <t xml:space="preserve">Plan de Apertura, mejora y uso de Datos Abiertos aprobado </t>
  </si>
  <si>
    <t>TAI-28</t>
  </si>
  <si>
    <t>Identificar las necesidades de información externa por parte de los grupos de valor para la gestión de la información institucional.</t>
  </si>
  <si>
    <t>Actualizar encuesta para identificar requisitos de partes interesadas (Grupos de Valor) - E-GPE-FO06</t>
  </si>
  <si>
    <t>Informe necesidades de información externa por parte de los grupos de valor</t>
  </si>
  <si>
    <t>TAI-30</t>
  </si>
  <si>
    <t xml:space="preserve">Proceso de Rendición  de cuentas publicadas </t>
  </si>
  <si>
    <t xml:space="preserve">Aplicar encuestas de satisfacción del usuario, que capture la percepción del IMEBU ante la ciudadanía. </t>
  </si>
  <si>
    <t>Encuestas de satisfacción al usuario publicadas y/o aplicadas</t>
  </si>
  <si>
    <t>Identificar debilidades, retos u oportunidades institucionales frente al ejercicio de rendición de cuentas.</t>
  </si>
  <si>
    <t>Audiencia de rendición de cuentas con Encuestas de satisfacción aplicadas.</t>
  </si>
  <si>
    <t>Inventario conocimiento tácito de la entidad</t>
  </si>
  <si>
    <t>Realizar inventarios para identificar la ubicación del conocimiento explícito y evitar la pérdida de este conocimiento en la entidad.</t>
  </si>
  <si>
    <t>Inventario conocimiento explícito de la entidad</t>
  </si>
  <si>
    <t>GC-07</t>
  </si>
  <si>
    <t>Campañas de difusion con información mas solicitadas</t>
  </si>
  <si>
    <t>Mantener actualizado Plan de Comunicaciones de la entidad.</t>
  </si>
  <si>
    <t>Plan de comunicaciones actualizado</t>
  </si>
  <si>
    <t xml:space="preserve">Hacer seguimiento para la aplicación de acciones de mejora del PAAC y Mapa de Riesgos de corrupción y de gestión </t>
  </si>
  <si>
    <t xml:space="preserve">PAAC y Mapa de riesgos con seguimiento 2022- 2023 </t>
  </si>
  <si>
    <t>Control Interno</t>
  </si>
  <si>
    <t>Realizar el comité Institucional de Control Interno CICI, informando sobre las funciones principales del mismo con relación a las actividades de cumplimiento del  plan de auditorias, y  los riesgos,  controles de primera y segunda línea de la entidad .</t>
  </si>
  <si>
    <t>Comités Institucional de Control Interno, realizados</t>
  </si>
  <si>
    <t>Hacer seguimiento por parte de la Oficina de Control interno al cumplimiento de los valores del código de integridad a los servidores públicos y contratistas en la intromisión y aplicación de los mismos en su gestión y  del objeto contractual</t>
  </si>
  <si>
    <t>Seguimiento y verificacion en el Comite Institucional de Control Interno a la aplicación del código de integridad</t>
  </si>
  <si>
    <t>Evidenciar el monitoreo por parte de los lideres de equipo con relación al cumplimiento  de los indicadores  de gestión aplicados a cada área de la Organización.</t>
  </si>
  <si>
    <t>Informe de seguimiento Indicadores de gestión</t>
  </si>
  <si>
    <t>Realizar seguimiento a los controles de primera  y segunda línea  en las  auditorias  que se practique,  con el objeto de informar los riesgos posibles en la gestión  de los mismos de cada servidor publico y contratista en su gestión.</t>
  </si>
  <si>
    <t>Informe final de auditorías realizadas</t>
  </si>
  <si>
    <t>IMEBU</t>
  </si>
  <si>
    <t>GE1</t>
  </si>
  <si>
    <t xml:space="preserve">Formato de Entrevista de retiro implementado </t>
  </si>
  <si>
    <t>GE2</t>
  </si>
  <si>
    <t>Diseñar y ejecutar actividades en entornos que permitan enseñar-aprender desde varios enfoques.</t>
  </si>
  <si>
    <t>Plan institucional de capacitación , aprendizaje virtual (acciones de capacitación enseñanza - aprendizaje)</t>
  </si>
  <si>
    <t>GE3-GE10</t>
  </si>
  <si>
    <t>Diseñar y ejecutar un programa de desvinculación asistida por otras causales como actividad de la planeación del talento humano de la entidad.
Implementar en la entidad mecanismos suficientes y adecuados para transferir el conocimiento de los servidores que se retiran a quienes continúan vinculados.</t>
  </si>
  <si>
    <t>Programa de Desvinculación Laboral ejecutado</t>
  </si>
  <si>
    <t>GE4</t>
  </si>
  <si>
    <t>Procedimiento para radicación de quejas de acoso laboral elaborado</t>
  </si>
  <si>
    <t xml:space="preserve">El INVISBU elaboró el PROCEDIMIENTO PARA RADICACIÓN DE QUEJAS DE ACOSO LABORAL PR.18.PO.TH, socializado a través de correos electrónico y en Comité de Convivencia Laboral, se encuentra en uso por parte de los diferentes servidores públicos de la entidad. </t>
  </si>
  <si>
    <t>GE5</t>
  </si>
  <si>
    <t>Establecer convenios y/o acuerdos con otras organizaciones para fortalecer el conocimiento de la entidad y su capital relacional.</t>
  </si>
  <si>
    <t xml:space="preserve">Convenio y/o acuerdo con otras organización y/o entidad, establecido para fortalecer el conocimiento de la entidad y su capital relacional </t>
  </si>
  <si>
    <t>GE6</t>
  </si>
  <si>
    <t>Documento técnico de estudio de cargas elaborado</t>
  </si>
  <si>
    <t>GE9</t>
  </si>
  <si>
    <t>Promover en la entidad el uso de la bicicleta por parte de los servidores públicos, en cumplimiento de lo establecido en la Ley 1811 de 2016.</t>
  </si>
  <si>
    <t xml:space="preserve">
Campaña de promoción del uso de la bicicleta a todo el personal del instituto</t>
  </si>
  <si>
    <t>GE11</t>
  </si>
  <si>
    <t>Reportar oportunamente las vacantes de la entidad en la Oferta Pública de Empleos de Carrera (OPEC).</t>
  </si>
  <si>
    <t>Reporte de Oferta Pública de Empleos de Carrera (OPEC) de la entidad actualizada en la CNSC</t>
  </si>
  <si>
    <t>GE12</t>
  </si>
  <si>
    <t>Verificar en la planta de personal que existan servidores de carrera que puedan ocupar los empleos en encargo o comisión de modo que se pueda llevar a cabo la selección de un gerente público o de un empleo de libre nombramiento y remoción. Desde el sistema de control interno efectuar su verificación.</t>
  </si>
  <si>
    <t>Procedimiento para el manejo y organización de historias laborales</t>
  </si>
  <si>
    <t>GE13</t>
  </si>
  <si>
    <t>Vincular los servidores públicos a través de procesos de selección meritocrática (para los cargos diferentes a carrera administrativa).</t>
  </si>
  <si>
    <t>Procedimiento para vinculación y permanencia de personal</t>
  </si>
  <si>
    <t>Presenta el Procedimiento para vinculación y permanencia del personal - PR.17.PO.TH creado el 17 de febrero de 2022.</t>
  </si>
  <si>
    <t>GE14</t>
  </si>
  <si>
    <t>Vincular personal que cuente con las competencias establecidas en el Decreto 815 de 2018, relacionadas con la orientación al usuario y al ciudadano, y en la Resolución 667 de 2018 - catálogo de competencias.</t>
  </si>
  <si>
    <t>Procedimiento para vinculación y permanencia de personal elaborado</t>
  </si>
  <si>
    <t>I1</t>
  </si>
  <si>
    <t xml:space="preserve">Plan de mejoramiento formulado </t>
  </si>
  <si>
    <t>I3</t>
  </si>
  <si>
    <t xml:space="preserve">Informe a las PQRSD radicadas por los ciudadanos sobre posibles conflictos de intereses elaborado </t>
  </si>
  <si>
    <t>PI2</t>
  </si>
  <si>
    <t>Establecer etapas de planeación para promover la participación ciudadana utilizando medios digitales.</t>
  </si>
  <si>
    <t>Medios digitales que promuevan la participación ciudadana implementados</t>
  </si>
  <si>
    <t>C4-C5-C6-C7-C8-C9-C10-C11-C12-C13-C14</t>
  </si>
  <si>
    <t>Formular el PAAC, Mapa de Riesgos de Corrupción y Mapa de Riesgos de Gestión 2023
Identificar factores asociados a la atención del ciudadano que pueden afectar negativamente el cumplimiento de los objetivos institucionales. Desde el sistema de control interno efectuar su verificación.
Identificar factores asociados a la seguridad digital que pueden afectar negativamente el cumplimiento de los objetivos institucionales. Desde el sistema de control interno efectuar su verificación.
Identificar factores tecnológicos que pueden afectar negativamente el cumplimiento de los objetivos institucionales. Desde el sistema de control interno efectuar su verificación.
Identificar factores asociados a los procesos que pueden afectar negativamente el cumplimiento de los objetivos institucionales. Desde el sistema de control interno efectuar su verificación.
Identificar factores asociados al flujo y disponibilidad de la comunicación interna y externa, que pueden afectar negativamente el cumplimiento de los objetivos institucionales. Desde el sistema de control interno efectuar su verificación.
Identificar factores contable y financiero que pueden afectar negativamente el cumplimiento de los objetivos institucionales. Desde el sistema de control interno efectuar su verificación.
Identificar factores de infraestructura que pueden afectar negativamente el cumplimiento de los objetivos institucionales. Desde el sistema de control interno efectuar su verificación.
Identificar factores de talento humano que pueden afectar negativamente el cumplimiento de los objetivos institucionales. Desde el sistema de control interno efectuar su verificación.
Identificar factores sociales que pueden afectar negativamente el cumplimiento de los objetivos institucionales. Desde el sistema de control interno efectuar su verificación.
Incluir el manejo de las desviaciones del control en los controles definidos por la entidad para mitigar los riesgos de corrupción.</t>
  </si>
  <si>
    <t>PAAC, Mapa de Riesgos de Corrupción y Mapa de Riesgos de Gestión vigencia 2023 formulados</t>
  </si>
  <si>
    <t>PI3</t>
  </si>
  <si>
    <t>Estrategia de orientacion a los grupos de valor realizada por parte de la entidad</t>
  </si>
  <si>
    <t xml:space="preserve">Presenta Informe con registro fotográfico “Estrategia para implementar acciones dirigidas a capacitar a los grupos de valor” del 30 de septiembre de 2022, en donde se recopila las estadísticas de las 1865 personas atendidas en el tercer trimestre 2022, durante las actividades realizadas: El 8 de septiembre de 2022 el INVISBU participó en la articulación de las actividades de capacitación con los aliados estratégicos públicos y/o privados, para la inclusión de los ciudadanos en programas de vivienda, implementando las acciones y estrategias dirigidas a capacitar sobre la oferta institucional a los grupos de valor, como los distintos sectores empresariales y ciudadanos en general. Der la misma manera participó en la Feria de Vivienda en el ESE ISABU para la atención y orientación a la comunidad en la socialización en la Ruta a tu Casa y de los programas de subsidios de vivienda a la comunidad el 16 de septiembre de 2022. El 20 de septiembre en articulación con el IMEBU se realizó en el Centro Comercial La ISLA. En el punto digital Centro del Comercio se realizo la maratón de oportunidades para jóvenes presentando la Ruta a tu casa y oferta institucional 28 de septiembre de 2022.
Las actividades realizadas en la estrategia contaron con el apoyo de los aliados comerciales estratégicos. </t>
  </si>
  <si>
    <t>FO3</t>
  </si>
  <si>
    <t>Identificar los riesgos de contaminación ambiental de la entidad.</t>
  </si>
  <si>
    <t>Matriz de aspectos e impactos ambientales de la ISO 14001</t>
  </si>
  <si>
    <t>Presenta la Matriz de identificación de peligros de SST, de los aspectos ambientales de la ISO 14001. Se ajusta el avance a 20% debido a que son riesgos identificados a septiembre 2022, y se cumplirá la actividad en el 2023.</t>
  </si>
  <si>
    <t>GDI3</t>
  </si>
  <si>
    <t>GDI5 - GDI6 - GDI7</t>
  </si>
  <si>
    <t>Cumplir, en todas las secciones de la página web oficial de la entidad, con el criterio de usabilidad "Ruta de migas" y "Vínculos visitados" que permite conocer la ruta recorrida por el usuario en la navegación del sitio y cumplir, en todas las secciones de la página web oficial de la entidad, con el criterio de usabilidad de disponer ejemplos en los campos de los formularios del sitio web.</t>
  </si>
  <si>
    <t>Página web actualizada con los criterios de usabilidad  "Ruta de migas" y "Vínculos visitados"</t>
  </si>
  <si>
    <t>GDI9</t>
  </si>
  <si>
    <t xml:space="preserve">Protocolo de soporte definido </t>
  </si>
  <si>
    <t>GDI13</t>
  </si>
  <si>
    <t>Definir y actualizar un directorio de todos los elementos de infraestructura de TI de la entidad.</t>
  </si>
  <si>
    <t>Directorio de Elementos TI definido</t>
  </si>
  <si>
    <t>GDI14 - GDI15 - FO1 - GDO4 - GDI16 - GDI17 - GDI18 - GD19 - GDI20  - GDE21</t>
  </si>
  <si>
    <t xml:space="preserve">Elaborar informes de activación de políticas de seguridad para la implementación del Protocolo de Internet versión 6 (IPV6) en la entidad. 
Elaborar informes de las pruebas piloto realizadas para la implementación del Protocolo de Internet versión 6 (IPV6) en la entidad.
Elaborar planes para la adecuación y mantenimiento de los edificios, sedes y espacios físicos como parte de la gestión de los bienes y servicios de apoyo de la entidad.
Elaborar planes para la adecuación y mantenimiento de los edificios, sedes y espacios físicos como parte de la gestión de los bienes y servicios de apoyo de la entidad.
Elaborar un acta de cumplimiento a satisfacción de la entidad sobre el funcionamiento de los elementos intervenidos en la fase de implementación del Protocolo de Internet versión 6 (IPV6).
Elaborar un documento de diseño detallado de la implementación del Protocolo de Internet versión 6 (IPV6) en la entidad.
Elaborar un documento de pruebas de funcionalidad para la implementación del Protocolo de Internet versión 6 (IPV6) en la entidad.
Elaborar un plan de contingencias para la adopción del Protocolo de Internet versión 6 (IPV6) en la entidad.
Elaborar un plan de direccionamiento para la adopción del Protocolo de Internet versión 6 (IPV6) en la entidad.
Elaborar un plan detallado de transición para la adopción del Protocolo de Internet versión 6 (IPV6) en la entidad.
</t>
  </si>
  <si>
    <t>Protocolo IPv6 Implementado</t>
  </si>
  <si>
    <t>GDI28</t>
  </si>
  <si>
    <t>Incluir el portafolio o mapa de ruta de los proyectos en el Plan Estratégico de Tecnologías de la Información (PETI).</t>
  </si>
  <si>
    <t xml:space="preserve">PETI actualizado </t>
  </si>
  <si>
    <t>GDI32</t>
  </si>
  <si>
    <t>Mantener actualizados todos los conjuntos de datos abiertos de la entidad que están publicados en el catálogo de datos del Estado Colombiano www.datos.gov.co.</t>
  </si>
  <si>
    <t xml:space="preserve">Datos abiertos actualizados </t>
  </si>
  <si>
    <t>GDI34</t>
  </si>
  <si>
    <t>Promocionar los trámites disponibles en línea y parcialmente en línea para incrementar su uso.</t>
  </si>
  <si>
    <t>Estrategia para la promoción elaborada</t>
  </si>
  <si>
    <t>SDI10</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</si>
  <si>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</si>
  <si>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 xml:space="preserve">Indicador de eficiencia y eficacia del MSPI definido, aprobado  e implementado </t>
  </si>
  <si>
    <t>DJ1</t>
  </si>
  <si>
    <t>Adoptar formalmente una metodología para el cálculo de la provisión contable. Desde el sistema de control interno efectuar su verificación.</t>
  </si>
  <si>
    <t>Resolución mediante el cual se adopta la provisión contable</t>
  </si>
  <si>
    <t>El Instituto presenta Estudio y Análisis de las guías de provisión contable de la agencia Nacional de la Defensa jurídica del Estado. 
Aprobación por parte del comité de conciliación del INVISBU de la metodología para el cálculo de la provisión contable de los procesos judiciales
Elaboración y proyección de la resolución No.224 del 21 de julio de 2022 de la provisión contable de acuerdo con la normatividad vigente. "Por el Cual se adopta la metodología de reconocido valor técnico, para el cálculo de la provisión contable de los procesos judiciales, conciliaciones extrajudiciales y tramites arbitrales en contra del INVISBU. Se socializó y publicó el 22 de julio de 2022 en la página web de la Entidad.</t>
  </si>
  <si>
    <t>Plan de Acción 2021 - 2022</t>
  </si>
  <si>
    <t xml:space="preserve">Presentación semestral del informe extrajudicial y judicial de los procesos en contra de la entidad </t>
  </si>
  <si>
    <t>Acta de Comité de Conciliación</t>
  </si>
  <si>
    <t>SC2</t>
  </si>
  <si>
    <t>Documentar y replicar las experiencias que se han identificado como innovadoras en la entidad.</t>
  </si>
  <si>
    <t>Informe de experiencias exitosas Innovadoras elaborado</t>
  </si>
  <si>
    <t>SC4-TA17</t>
  </si>
  <si>
    <t>Generar o apropiar políticas, lineamientos, planes, programas y/o proyectos que garanticen el ejercicio total y efectivo de los derechos de las mujeres embarazadas en la entidad.
Implementar en la entidad programas de cualificación en atención preferente e incluyente a mujeres en estado de embarazo o de niños en brazos.</t>
  </si>
  <si>
    <t>Ficha técnica estrategia de socialización de los programas de vivienda elaborada</t>
  </si>
  <si>
    <t>SC9</t>
  </si>
  <si>
    <t>Implementar señalización inclusiva (Ejemplo: alto relieve, braille, pictogramas, otras lenguas, entre otros) para garantizar las condiciones de acceso a la infraestructura física de la entidad.</t>
  </si>
  <si>
    <t>Señalética inclusiva instalada.</t>
  </si>
  <si>
    <t>SC15</t>
  </si>
  <si>
    <t>Mejorar las actividades de promoción del control social y veedurías ciudadana mediante la participación de los grupos de valor en la gestión de la entidad.</t>
  </si>
  <si>
    <t>Socializaciones y/o mesas de trabajo con los veedores ciudadanos realizadas</t>
  </si>
  <si>
    <t>SC3</t>
  </si>
  <si>
    <t>Garantizar el acceso a la información de personas con discapacidad apropiando la norma que mejora la accesibilidad de sus archivos electrónicos (ISO 14289-1).</t>
  </si>
  <si>
    <t>Pieza Publicitaria Audiovisual elaborada</t>
  </si>
  <si>
    <t>SC1</t>
  </si>
  <si>
    <t>Procedimiento de Lenguaje étnico formulado</t>
  </si>
  <si>
    <t>RT1 - RT2</t>
  </si>
  <si>
    <t>Fomentar la eficiencia administrativa, racionalizar sus trámites y agilizar su gestión como contribución de la innovación en los procesos de la entidad y formular en cada vigencia una estrategia de racionalización de trámites en la entidad.</t>
  </si>
  <si>
    <t xml:space="preserve">Estrategia de racionalización formulada en el PAAC e inscrita en la plataforma SUIT de un trámite. </t>
  </si>
  <si>
    <t>PC7 - PC8 - PC9 - PC10</t>
  </si>
  <si>
    <t>Implementar diferentes acciones de diálogo, acordes a la realidad de la entidad y de la pandemia, para el proceso de rendición de cuentas. Incluir en los informes y acciones de difusión para la rendición de cuentas la información sobre el avance en la garantía de derechos a partir de las metas y resultados de la planeación institucional. Incluir la mayor cantidad posible y acorde con la realidad de la entidad y de la pandemia, de grupos de valor y otras instancias, en las actividades de participación implementadas.</t>
  </si>
  <si>
    <t>Rendición de Cuentas implementada con información sobre el avance en la garantía de derechos a partir de las metas y resultados de la planeación institucional.</t>
  </si>
  <si>
    <t>Seguimiento y evaluación del desempeño institucional</t>
  </si>
  <si>
    <t>Realizar monitoreo al Mapa de Riesgos de Gestión</t>
  </si>
  <si>
    <t>Monitoreo al Mapa de Riesgos de Gestión 2022 y 2023</t>
  </si>
  <si>
    <t>Realizar monitoreo al PAAC y al Mapa de Riesgos de Corrupción 2022 y 2023</t>
  </si>
  <si>
    <t>Monitoreo al PAAC y al Mapa de Riesgos de Corrupción 2022 y 2023</t>
  </si>
  <si>
    <t>GDO1-GDO11 - GDO12</t>
  </si>
  <si>
    <t>Adquirir equipos de apoyo al proceso de gestión documental que sean amigables con el medio ambiente y acorde con la política de gestión ambiental de la entidad.- Incluir en el presupuesto de la entidad recursos para atender los requerimientos de custodia de los documentos - Incluir en el presupuesto de la entidad recursos para la infraestructura física requerida para la adecuada gestión documental.</t>
  </si>
  <si>
    <t xml:space="preserve">Diagnóstico al proceso de gestión documental para verificar el cumplimiento de la politica ambiental de la entidad.  </t>
  </si>
  <si>
    <t>GDO2</t>
  </si>
  <si>
    <t>Aplicar la Tabla de Valoración Documental como parte del proceso de organizacional documental de la entidad.</t>
  </si>
  <si>
    <t>Tablas de Valoración Documental convalidadas e implementadas</t>
  </si>
  <si>
    <t>Se modifica el producto a Tablas de Valoración, por lo tanto, se elimina el avance registrado por el Instituto dado que no se ha iniciado el proceso de elaboración de las TVD. Se ajusta el PA MIPG 2022-2023.</t>
  </si>
  <si>
    <t>GDO3-GD07</t>
  </si>
  <si>
    <t>Ejecutar y documentar estrategias de preservación digital (migración, conversión, refreshing) para garantizar que la información que produce esté disponible a lo largo del tiempo.
Implementar el Plan de Preservación Digital.</t>
  </si>
  <si>
    <t>Procedimiento de manejo documental (Estrategias de preservación digital) formulado e implementado</t>
  </si>
  <si>
    <t>GDO6</t>
  </si>
  <si>
    <t xml:space="preserve">Convenio para el adecuado manejo de residuos de aparatos eléctricos y digitales </t>
  </si>
  <si>
    <t>GDO8</t>
  </si>
  <si>
    <t>Sistema de Gestión de Documentos Electrónicos de Archivo -SGDEA en la entidad implementado</t>
  </si>
  <si>
    <t>GDO9</t>
  </si>
  <si>
    <t>Programa de Desvinculación Laboral
Formato Acta entrega del cargo</t>
  </si>
  <si>
    <t>El INVISBU presenta el Programa de Desvinculación Laboral - PGR.03.PO.TH y Acta Entrega de Cargo - F.40.PO.GTH, los cuales se encuentran disponibles en intranet para su uso en el momento que sea necesario.</t>
  </si>
  <si>
    <t>GDO13 - TA25</t>
  </si>
  <si>
    <t>Inscribir en el Registro Ãšnico de Series Documentales la Tabla de Retención Documental de la entidad.</t>
  </si>
  <si>
    <t>Convalidar e implementar las Tablas de Retención Documental</t>
  </si>
  <si>
    <t>Se encuentra en proceso de verificación de TRD con cada una de las áreas del instituto con el fin de remitir el documento final a revisión y eventual aprobación. Presenta como soporte Memorando cronograma de trabajo para revisión de TRD con las áreas y TRD preliminar consolidada.</t>
  </si>
  <si>
    <t>GDO15</t>
  </si>
  <si>
    <t>Realizar actividades de prevención de emergencias y de atención de desastres en los sistemas de archivo de soportes físicos de la entidad.</t>
  </si>
  <si>
    <t>Registro de actividades ejecutadas Planes de Acción Anual Talento Humano 2022</t>
  </si>
  <si>
    <t>Se realizó una actividad de formación y capacitación en brigadas de emergencias, el 23 de agosto de 2022. Evidencia: Registro fotográfico, correo de convocatoria, planillas de asistencia y evaluación de la capacitación.</t>
  </si>
  <si>
    <t>GDO18</t>
  </si>
  <si>
    <t>Realizar un diagnóstico integral de los documentos que produce la entidad.</t>
  </si>
  <si>
    <t>Informe / diagnóstico integral de los documentos que produce la entidad elaborado</t>
  </si>
  <si>
    <t>GDO10</t>
  </si>
  <si>
    <t>Implementar las Tablas de Retención Documental de la entidad.</t>
  </si>
  <si>
    <t>Se encuentra en proceso de verificación de TRD con cada una de las áreas del instituto con el fin de remitir el documento final a revisión y eventual aprobación. Presenta como evidencia Memorando cronograma de trabajo para revisión de TRD con las áreas y TRD preliminar consolidada.</t>
  </si>
  <si>
    <t>TA8</t>
  </si>
  <si>
    <t xml:space="preserve">Instructivo estratégico para la gestión preventiva de los conflicto de interés elaborado </t>
  </si>
  <si>
    <t xml:space="preserve">Presenta el Instructivo Estratégico para la Gestión preventiva de conflicto de intereses creado y socializado mediante correo electrónico a todos los servidores públicos y contratistas del INVISBU. </t>
  </si>
  <si>
    <t>TA35</t>
  </si>
  <si>
    <t>Capacitaciones realizadas en temas de conservación documental</t>
  </si>
  <si>
    <t>TA36</t>
  </si>
  <si>
    <t>Monitoreo y control de temperatura y humedad en el archivo central</t>
  </si>
  <si>
    <t>TA38</t>
  </si>
  <si>
    <t>Tramitar el proceso de convalidación de las Tablas de Retención Documental de la entidad.</t>
  </si>
  <si>
    <t>Trámite de convalidación de las Tablas de Retención Documental</t>
  </si>
  <si>
    <t>TA39</t>
  </si>
  <si>
    <t>Utilizar la digitalización de documentos para fines probatorios.</t>
  </si>
  <si>
    <t xml:space="preserve">
Folios digitalizados de expedientes para conservar y preservar la información de la entidad. </t>
  </si>
  <si>
    <t>TA41</t>
  </si>
  <si>
    <t>Verificar que las Tablas de Retención Documental, en su elaboración reflejen la estructura orgánica de la entidad.</t>
  </si>
  <si>
    <t>Tablas de retención convalidadas y verificadas con la estructura orgánica de la entidad.</t>
  </si>
  <si>
    <t>TA33</t>
  </si>
  <si>
    <t>Publicar en el sitio web de la entidad, en la sección de transparencia, las Tablas de Retención Documental.</t>
  </si>
  <si>
    <t xml:space="preserve">Tablas de Retención Documental publicadas en página web
</t>
  </si>
  <si>
    <t>GC1</t>
  </si>
  <si>
    <t>Colaborar en la gestión de proyectos de investigación o innovación relacionados con su misión institucional, como acción para colaborar con otras entidades.</t>
  </si>
  <si>
    <t>Alianza de colaborarion para la gestión de proyectos de investigación o innovación relacionados con su misión institucional</t>
  </si>
  <si>
    <t>GC2</t>
  </si>
  <si>
    <t>Repositorios de conocimiento explícito estructurados</t>
  </si>
  <si>
    <t>GC3</t>
  </si>
  <si>
    <t>Contar con un grupo, unidad, equipo o personal encargado de gestionar proyectos de investigación que se vayan a adelantar en la entidad.</t>
  </si>
  <si>
    <t>Caracterización actualizada, para determinar el personal encargado de gestionar proyectos de investigación</t>
  </si>
  <si>
    <t>GC4-GC5-GC6</t>
  </si>
  <si>
    <t>Definir en su plan de acción proyectos específicos para gestionar investigaciones en la entidad acorde con su misión.
Definir las actividades de innovación en las que la entidad va a trabajar en la vigencia correspondiente.
Desarrollar las acciones necesarias para gestionar las actividades y productos de investigación que se adelanten en la entidad.</t>
  </si>
  <si>
    <t xml:space="preserve">Planes de Acción Anual Talento Humano 2022 </t>
  </si>
  <si>
    <t>GC11</t>
  </si>
  <si>
    <t>Plan institucional de capacitación , aprendizaje virtual (acciones de capacitación enseñanza - aprendizaje) elaborado</t>
  </si>
  <si>
    <t>GC13</t>
  </si>
  <si>
    <t>Gestionar alianzas con semilleros, grupos o equipos de investigación internos o externos y establecer las acciones que deberán adelantarse para el efecto.</t>
  </si>
  <si>
    <t xml:space="preserve">Informe resultado de las gestiones de alianzas con semilleros, grupos o equipos de investigación internos o externos implementadas </t>
  </si>
  <si>
    <t>GC14</t>
  </si>
  <si>
    <t>Dianostico de necesidades de investigación relacionadas con la misión de la entidad identificadas</t>
  </si>
  <si>
    <t>GC15</t>
  </si>
  <si>
    <t xml:space="preserve">
Diagnostico sobre el Conocimiento tácito de la entidad identificado, clasificado y actualizado </t>
  </si>
  <si>
    <t>GC16</t>
  </si>
  <si>
    <t>Llevar a cabo el análisis de datos e información de los procesos de la entidad para identificar las necesidades de conocimiento e innovación.</t>
  </si>
  <si>
    <t>Informe de análisis de los procesos de la entidad para identificar las necesidades de conocimiento e innovación.</t>
  </si>
  <si>
    <t>GC17 - GC18</t>
  </si>
  <si>
    <t>Organizar, clasificar y validar los datos e información de la entidad para mejorar el acceso a los mismos por parte del talento humano y los grupos de valor.
Organizar, clasificar y validar los datos e información para desarrollar análisis descriptivos, predictivos o prospectivos de los resultados de su gestión, para determinar el grado de avance de las políticas a cargo de la entidad y adoptar acciones de mejora.</t>
  </si>
  <si>
    <t>Datos e información de la entidad organizados, clasificados y validados</t>
  </si>
  <si>
    <t>GC19 - GC20</t>
  </si>
  <si>
    <t>Participar en comunidades de práctica como acción para colaborar con otras entidades para la producción y generación de datos, documentos, información, investigaciones, desarrollos tecnológicos, entre otros. 
Participar en redes de conocimiento como acción para colaborar con otras entidades para la producción y generación de datos, documentos, información, investigaciones, desarrollos tecnológicos, entre otros.</t>
  </si>
  <si>
    <t>Actas de reunión y/o formatos de asistencia de participación en comunidades de práctica y o en redes de conocimiento realizada</t>
  </si>
  <si>
    <t>GC21-GC22</t>
  </si>
  <si>
    <t>Planear e implementar actividades de investigación, desarrollo e innovación (I+D+I) que le permitan a la entidad obtener nuevo conocimiento acorde a sus competencias y necesidades.
Priorizar la necesidad de contar con herramientas para una adecuada gestión del conocimiento y la innovación en la entidad.</t>
  </si>
  <si>
    <t>GC23</t>
  </si>
  <si>
    <t>Socializaciones del conocimiento explícito realizadas</t>
  </si>
  <si>
    <t>GC24</t>
  </si>
  <si>
    <t>Socializar y publicar los resultados de las investigaciones realizadas por la entidad.</t>
  </si>
  <si>
    <t>Socializaciones y publicaciones de resultados de investigaciones</t>
  </si>
  <si>
    <t>C1</t>
  </si>
  <si>
    <t>Seguimiento y verificacion a indicadores para medir la eficiencia y eficacia del sistema de gestión de seguridad y privacidad de la información (MSPI) de la entidad</t>
  </si>
  <si>
    <t>C2</t>
  </si>
  <si>
    <t>Establecer una metodología que permita documentar y formalizar el esquema de las líneas de defensa, por parte del comité institucional de coordinación de control interno.</t>
  </si>
  <si>
    <t xml:space="preserve">Esquema organizacional de líneas de defensa de MIPG diseñado. </t>
  </si>
  <si>
    <t>C3</t>
  </si>
  <si>
    <t>Gestionar los riesgos y controles relacionados con la fuga de capital intelectual como acción para conservar el conocimiento de los servidores públicos.</t>
  </si>
  <si>
    <t xml:space="preserve">Seguimiento y verificación de los avances en temas de riesgos y controles relacionados con fuga de capital intelectual </t>
  </si>
  <si>
    <t>C4</t>
  </si>
  <si>
    <t xml:space="preserve">Identificar factores asociados a la atención del ciudadano que pueden afectar negativamente el cumplimiento de los objetivos institucionales. Desde el sistema de control interno efectuar su verificación.
</t>
  </si>
  <si>
    <t>Seguimiento y evaluacion a los instrumentos de atencion ciudadana del instituto</t>
  </si>
  <si>
    <t>C5-C12</t>
  </si>
  <si>
    <t>Identificar factores asociados a la seguridad digital que pueden afectar negativamente el cumplimiento de los objetivos institucionales. Desde el sistema de control interno efectuar su verificación.
Identificar factores tecnológicos que pueden afectar negativamente el cumplimiento de los objetivos institucionales. Desde el sistema de control interno efectuar su verificación.</t>
  </si>
  <si>
    <t xml:space="preserve">Seguimiento y verificación al Mapa de Riesgos de Seguridad digital e información </t>
  </si>
  <si>
    <t>C6</t>
  </si>
  <si>
    <t>Identificar factores asociados a los procesos que pueden afectar negativamente el cumplimiento de los objetivos institucionales. Desde el sistema de control interno efectuar su verificación.</t>
  </si>
  <si>
    <t xml:space="preserve"> Seguimiento a Mapas de Riesgos de Gestion realizado</t>
  </si>
  <si>
    <t>C7</t>
  </si>
  <si>
    <t>Identificar factores asociados al flujo y disponibilidad de la comunicación interna y externa, que pueden afectar negativamente el cumplimiento de los objetivos institucionales. Desde el sistema de control interno efectuar su verificación.</t>
  </si>
  <si>
    <t>Seguimiento a PQRS realizado</t>
  </si>
  <si>
    <t>C8</t>
  </si>
  <si>
    <t>Identificar factores contable y financiero que pueden afectar negativamente el cumplimiento de los objetivos institucionales. Desde el sistema de control interno efectuar su verificación.</t>
  </si>
  <si>
    <t>Seguimiento a los estados financieros realizado</t>
  </si>
  <si>
    <t>C9</t>
  </si>
  <si>
    <t>Identificar factores de infraestructura que pueden afectar negativamente el cumplimiento de los objetivos institucionales. Desde el sistema de control interno efectuar su verificación.</t>
  </si>
  <si>
    <t>Seguimiento al Mapa de Riesgos del  proceso de Bienes y Servicios</t>
  </si>
  <si>
    <t>C10</t>
  </si>
  <si>
    <t>Identificar factores de talento humano que pueden afectar negativamente el cumplimiento de los objetivos institucionales. Desde el sistema de control interno efectuar su verificación.</t>
  </si>
  <si>
    <t>Seguimiento al Plan de Mejoramiento derivado de la Auditoria de Talento Humano</t>
  </si>
  <si>
    <t>C11-C13-C14</t>
  </si>
  <si>
    <t>Identificar factores sociales que pueden afectar negativamente el cumplimiento de los objetivos institucionales. Desde el sistema de control interno efectuar su verificación.
Incluir el manejo de las desviaciones del control en los controles definidos por la entidad para mitigar los riesgos de corrupción.
Verificar el cumplimiento de los lineamientos establecidos para la gestión del riesgos (o política de administración del riesgo), haciendo énfasis en los riesgos de fraude y corrupción, por parte del comité institucional de coordinación de control interno.</t>
  </si>
  <si>
    <t>Seguimiento Mapa de Riesgos de Corrupción 2022</t>
  </si>
  <si>
    <t>La OCI presenta Informe de seguimiento al componente Mapa de Riesgos de Corrupción dentro del PAAC correspondiente al segundo cuatrimestre de la vigencia 2022.</t>
  </si>
  <si>
    <t>Verificar el cumplimiento de los lineamientos establecidos para la gestión del riesgos (o política de administración del riesgo), haciendo énfasis en los riesgos de fraude y corrupción, por parte del comité institucional de coordinación de control interno.</t>
  </si>
  <si>
    <t xml:space="preserve">Informe de seguimiento al PAAC y Mapa de riesgos de corrupción  2022 realizados.
</t>
  </si>
  <si>
    <t>Seguimiento al Plan Anticorrupción y Atención al Ciudadano y Mapa de Riesgos de Corrupción 2023</t>
  </si>
  <si>
    <t xml:space="preserve">Informe de seguimiento al PAAC y Mapa de riesgos de corrupción  2023 realizados.
</t>
  </si>
  <si>
    <t>C15</t>
  </si>
  <si>
    <t xml:space="preserve">Seguimiento y verificacion a la planta de personal </t>
  </si>
  <si>
    <t>Estudio y verificación en mesa de trabajo determinando perfiles y experiencia del personal de planta facilitando nueva oportunidades de mejora laboral en la entidad.</t>
  </si>
  <si>
    <t>INVISBU</t>
  </si>
  <si>
    <t xml:space="preserve">DIMENSIÓN 1: TALENTO HUMANO  
ARTICULACIÓN CON OTROS SISTEMAS Y NORMAS </t>
  </si>
  <si>
    <t>Gestión Estratégica del Talento Humano</t>
  </si>
  <si>
    <t>74,3 (mejoró en 5,1)</t>
  </si>
  <si>
    <t>GTH11</t>
  </si>
  <si>
    <t>Socializar el protocolo de atención a los servidores públicos frente a los casos de acoso laboral.</t>
  </si>
  <si>
    <t>Socialización del protocolo de atención a servidores públicos frente a los casos de acoso laboral.</t>
  </si>
  <si>
    <t>Mediante circular 091 del 2022 del 30 de septiembre de 2022 -se socializa el protocolo de atención a los servidores publicos frente a los casos de acoso laboral. Enviado a los servidores públicos por medio de correo electrónico del día 30 de septiembre de 2022.</t>
  </si>
  <si>
    <t>GTH12</t>
  </si>
  <si>
    <t>Diseñar batería que contemple la comunicación interna y cronograma de medición del clima laboral, con el fin de medir la percepción de los servidores de la Entidad. (Proceso sujeto a disponibilidad presupuestal de la Entidad a fin de contar con profesionales idóneos para adelantar proceso).</t>
  </si>
  <si>
    <t>Batería de clima laboral y cronograma de medición.</t>
  </si>
  <si>
    <t>GTH07</t>
  </si>
  <si>
    <t>Implementación de las acciones del plan de Intervención con base en los resultados de medición del clima laboral. (Proceso sujeto a disponibilidad presupuestal de la Entidad a fin de contar con profesionales idóneos para adelantar proceso).</t>
  </si>
  <si>
    <t>Plan de intervención implementado.</t>
  </si>
  <si>
    <t>GTH13</t>
  </si>
  <si>
    <t>Efectuar actualización del manual de funciones de la Entidad de acuerdo con lo establecido en el Decreto 815 de 2018 y Resolución 667 de 2018 (Proceso sujeto a disponibilidad presupuestal de la Entidad a fin de contar con profesionales idóneos para adelantar proceso).</t>
  </si>
  <si>
    <t>Manual de funciones actualizado con normatividad vigente.</t>
  </si>
  <si>
    <t>70,71 (mejoró en 9,7)</t>
  </si>
  <si>
    <t>INT01</t>
  </si>
  <si>
    <t>Aplicación y Construcción de plan de intervención con medias de mejora que contribuyan al fortalecimiento del clima laboral. (Proceso sujeto a disponibilidad presupuestal de la Entidad a fin de contar con profesionales idóneos para adelantar proceso).</t>
  </si>
  <si>
    <t>Informe de Plan de intervención de clima laboral</t>
  </si>
  <si>
    <t>INT02</t>
  </si>
  <si>
    <t>Implementar instrumento de medición con el fin de conocer el grado de apropiación de los valores y que permita conocer las sugerencias, recomendaciones y peticiones de los servidores públicos de la Entidad</t>
  </si>
  <si>
    <t>Informe de medición de resultados sobre apropiación de valores.</t>
  </si>
  <si>
    <t>INT03</t>
  </si>
  <si>
    <t>Socialización de mecanismo interno para sugerencias, denuncias, peticiones y recomendaciones.</t>
  </si>
  <si>
    <t>Socialización mediante circular remitido a correo electrónicos de los funcionarios.</t>
  </si>
  <si>
    <t>Mediante circular 090 del 2022 del 30 de septiembre de 2022 -se socializa el mecanismo interno para sugerencias,denuncias internas por afectaciones o incumplimiento al código de Integridad. Enviado a los servidores públicos por medio de correo electrónico del día 30 de septiembre de 2022.</t>
  </si>
  <si>
    <t>DIMENSION 2  DIRECCIONAMIENTO ESTRATEGICO Y PLANEACION</t>
  </si>
  <si>
    <t>Planeación Institucional</t>
  </si>
  <si>
    <t>74,34 (Mejoró 8,5)</t>
  </si>
  <si>
    <t xml:space="preserve">Plan de Acción MIPG 2021-2022 </t>
  </si>
  <si>
    <t>Diagnóstico de las acciones realizadas del ultimo año, cronograma de asesorías de procesos de planeación institucional que permita identificar los usuarios internos y externos .</t>
  </si>
  <si>
    <t>Diagnóstico formulado  de las acciones realizadas del ultimo año</t>
  </si>
  <si>
    <t>Diseño de Indicadores que permita medir el tiempo de espera, de atención a los ciudadanos y el uso de canales en la medición y seguimiento del desempeño.</t>
  </si>
  <si>
    <t>Batería de Indicadores diseñada que permita medir el tiempo de espera, de atención a los ciudadanos y el uso de canales en la medición y seguimiento del desempeño.</t>
  </si>
  <si>
    <t>DIMENSIÓN 3: GESTIÓN CON VALORES PARA RESULTADOS</t>
  </si>
  <si>
    <t>Fortalecimiento Organizacional y Simplificación de Procesos</t>
  </si>
  <si>
    <t>76.6 (Mejoró 7,3)</t>
  </si>
  <si>
    <t>Ajustar el manual de funciones de la Entidad.</t>
  </si>
  <si>
    <t>Manual de funciones ajustado e implementado</t>
  </si>
  <si>
    <t>Incluir un sistema o mecanismo de mantenimiento, tanto preventivo como correctivo para los bienes que así lo requieren, en el mapa de riesgos Institucional</t>
  </si>
  <si>
    <t>Mapa de riesgos de gestión institucional actualizado.</t>
  </si>
  <si>
    <t>Gobierno Digital</t>
  </si>
  <si>
    <t>75,8 (Mejoró 8,0)</t>
  </si>
  <si>
    <t>GDI02</t>
  </si>
  <si>
    <t>Cumplir,con  todas las secciones de la página web oficial de la entidad en criterio de accesibilidad.</t>
  </si>
  <si>
    <t>Página Web Institucional actualizada en regla CC1, CC2 y CC3</t>
  </si>
  <si>
    <t>GDI03</t>
  </si>
  <si>
    <t>Cumplir, en todas las secciones de la página web oficial de la entidad criterio de accesibilidad.</t>
  </si>
  <si>
    <t>Página Web Institucional actualizada en regla CC14</t>
  </si>
  <si>
    <t>GDI05</t>
  </si>
  <si>
    <t>Página Web Institucional actualizada en regla CC23</t>
  </si>
  <si>
    <t>GDI06</t>
  </si>
  <si>
    <t>Página Web Institucional actualizada en regla CC19</t>
  </si>
  <si>
    <t>GDI07</t>
  </si>
  <si>
    <t>Página Web Institucional actualizada en regla CC20</t>
  </si>
  <si>
    <t>GDI08</t>
  </si>
  <si>
    <t>Página Web Institucional actualizada en regla CC10</t>
  </si>
  <si>
    <t>GDI09</t>
  </si>
  <si>
    <t>Página Web Institucional actualizada en regla CC16</t>
  </si>
  <si>
    <t>GDI10</t>
  </si>
  <si>
    <t>Página Web Institucional actualizada en regla CC22</t>
  </si>
  <si>
    <t>GDI11</t>
  </si>
  <si>
    <t>GDI12</t>
  </si>
  <si>
    <t>Página Web Institucional actualizada en regla CC11</t>
  </si>
  <si>
    <t>GDI14</t>
  </si>
  <si>
    <t>Página Web Institucional actualizada en regla CC31</t>
  </si>
  <si>
    <t>GDI15</t>
  </si>
  <si>
    <t>Página Web Institucional actualizada en regla CC17</t>
  </si>
  <si>
    <t>GDI16</t>
  </si>
  <si>
    <t>Página Web Institucional actualizada en regla CC29</t>
  </si>
  <si>
    <t>GDI17</t>
  </si>
  <si>
    <t>Página Web Institucional actualizada en regla CC30</t>
  </si>
  <si>
    <t>GDI18</t>
  </si>
  <si>
    <t>Página Web Institucional actualizada en no incluir vínculos rotos</t>
  </si>
  <si>
    <t>GDI19</t>
  </si>
  <si>
    <t>Página Web Institucional actualizada con criterio de texto subrayado</t>
  </si>
  <si>
    <t>GDI20</t>
  </si>
  <si>
    <t>Página Web Institucional actualizada sin desplazamiento a la izquierda</t>
  </si>
  <si>
    <t>GDI21</t>
  </si>
  <si>
    <t>Página Web Institucional actualizada para garantizar clara correspondencia</t>
  </si>
  <si>
    <t>Seguridad Digital</t>
  </si>
  <si>
    <t>66,8 (Mejoró 11,0)</t>
  </si>
  <si>
    <t xml:space="preserve"> SDI13</t>
  </si>
  <si>
    <t>Elaborar las acciones para la gestión sistemática cíclica del riesgo de seguridad digital.</t>
  </si>
  <si>
    <t>Mapa riesgo de seguridad digital elaborado</t>
  </si>
  <si>
    <t>99,0 (Mejoró 0,8)</t>
  </si>
  <si>
    <t xml:space="preserve">Socializar a los miembros del comité de conciliación y defensa judicial y reparación  el acto administrativo por medio del cual se adopta el  manual de prevención del daño antijuridico.
</t>
  </si>
  <si>
    <t>Socialización Acto administrativo por medio del cual se adopta el  manual  o procedimiento de prevención del daño antijuridico.</t>
  </si>
  <si>
    <t>Capacitación y/o socialización del manual de prevención del daño antijuridico a los funcionarios de la entidad.</t>
  </si>
  <si>
    <t>Capacitación y/o socialización del manual de prevención del daño antijuridico a los funcionarios  de la entidad realizada.</t>
  </si>
  <si>
    <t>91,8 (Mejoró 2,7)</t>
  </si>
  <si>
    <t>Actualizar la Política de Atención al Usuario formulada.</t>
  </si>
  <si>
    <t>Política de Atención al Usuario actualizada.</t>
  </si>
  <si>
    <t xml:space="preserve">Mantener actualizada la Plataforma de PQRSD </t>
  </si>
  <si>
    <t>Plataforma de PQRSD actualizada y mantenida</t>
  </si>
  <si>
    <t xml:space="preserve">Publicar Informes de seguimiento de medición de la satisfacción del usuario  </t>
  </si>
  <si>
    <t>Informes de satisfacción del usuario publicados</t>
  </si>
  <si>
    <t xml:space="preserve">Actualizar Página web con capacidad de adaptación "Responsive" </t>
  </si>
  <si>
    <t>Actualización de la Página web para que cuente con capacidad de adaptación "Responsive" realizadas.</t>
  </si>
  <si>
    <t>Actualizar el procedimiento de atención al usuario</t>
  </si>
  <si>
    <t xml:space="preserve">Procedimiento de atención al usuario actualizado </t>
  </si>
  <si>
    <t>Racionalización de Trámites</t>
  </si>
  <si>
    <t>93,9 (Mejoró 1,8)</t>
  </si>
  <si>
    <t xml:space="preserve"> RTR01</t>
  </si>
  <si>
    <t>Realizar  en cada vigencia una estrategia de racionalización de trámites misionales en la entidad.</t>
  </si>
  <si>
    <t>Estrategia de racionalización de trámites formulada</t>
  </si>
  <si>
    <t>83,7(Mejoró 5,4)</t>
  </si>
  <si>
    <t>PCI13</t>
  </si>
  <si>
    <t>Elaborar un plan de  formación especifica en temas relacionados con servicio al ciudadano (PQRSD, transparencia, MIPG, habilidades blandas, comunicación asertiva, lenguaje claro, accesibilidad</t>
  </si>
  <si>
    <t>Plan de formación elaborado</t>
  </si>
  <si>
    <t>DIMENSIÓN 4: EVALUACIÓN DE RESULTADOS</t>
  </si>
  <si>
    <t>Seguimiento y Evaluación del Desempeño Institucional</t>
  </si>
  <si>
    <t>79,1(Mejoró 6,9)</t>
  </si>
  <si>
    <t>Realizar  Informe de satisfacción del ciudadano de la gestión institucional mediante encuestas que permitan medir el desempeño de la entidad.</t>
  </si>
  <si>
    <t>Informe de satisfacción del ciudadano de la gestión institucional "Instrumento encuesta".</t>
  </si>
  <si>
    <t>76,6 (Mejoró 6,5)</t>
  </si>
  <si>
    <t>TRA38</t>
  </si>
  <si>
    <t>Incluir en la estrategia de rendición de Cuentas de la DTB para cada vigencia las acciones de mejora a partir de las conclusiones y propuestas desarrolladas en los ejercicios de diálogo con la ciudadanía.</t>
  </si>
  <si>
    <t>Estrategia de rendición de Cuentas de la DTB actualizada</t>
  </si>
  <si>
    <t>71,8 (Mejoró 9,3)</t>
  </si>
  <si>
    <t>GCI01</t>
  </si>
  <si>
    <t>Actualizar el listado Maestro de Documentos de la Entidad.</t>
  </si>
  <si>
    <t>Listado maestro de documentos actualizado.</t>
  </si>
  <si>
    <t>Se evidencia el listado maestro de documentos actualizado a septiembre de 2022, que contiene documento, código, título, versión, fecha emisión, fecha aprobación, versión actual y estado de los mismos.</t>
  </si>
  <si>
    <t>GCI03</t>
  </si>
  <si>
    <t xml:space="preserve">Elaborar Informe de Auditorias del Sistema de Gestión de Calidad </t>
  </si>
  <si>
    <t xml:space="preserve">Informe de Auditorias del Sistema de Gestión de Calidad elaborado </t>
  </si>
  <si>
    <t>GCI04</t>
  </si>
  <si>
    <t>Organizar en carpeta digital los documentos del SGC en la plataforma Drive</t>
  </si>
  <si>
    <t>Carpeta digital con documentación del SGC en la plataforma Drive organizada.</t>
  </si>
  <si>
    <t>GCI07</t>
  </si>
  <si>
    <t>Socializar la actualización de documentos del sistema de Gestión de Calidad, a través del correo electrónico.</t>
  </si>
  <si>
    <t>Socialización de la actualización de documentos del sistema de Gestión de Calidad, a través del correo electrónico.</t>
  </si>
  <si>
    <t>GCI09</t>
  </si>
  <si>
    <t>Elaborar acciones correctivas y preventivas del Sistema de Gestión de Calidad</t>
  </si>
  <si>
    <t>Acciones Correctivas y preventivas  del Sistema de Gestión de Calidad elaboradas.</t>
  </si>
  <si>
    <t xml:space="preserve">DIMENSIÓN 7: CONTROL INTERNO
</t>
  </si>
  <si>
    <t>68,5 (Mejoró 10,4)</t>
  </si>
  <si>
    <t>CIN13</t>
  </si>
  <si>
    <t>Actualizar el Plan anual de auditoria</t>
  </si>
  <si>
    <t>Plan anual de auditoría actualizado.</t>
  </si>
  <si>
    <t>CIN14</t>
  </si>
  <si>
    <t>Verificar que el del Plan Anual de Auditoria contemple la  norma técnica NTC 6047 de infraestructura.</t>
  </si>
  <si>
    <t xml:space="preserve"> Plan Anual de Auditoria verificado</t>
  </si>
  <si>
    <t>CIN15</t>
  </si>
  <si>
    <t>Realizar seguimiento al Mapa de Riesgos de Gestión Institucional</t>
  </si>
  <si>
    <t>Mapa de riesgos de gestión institucional con seguimiento.</t>
  </si>
  <si>
    <t>CIN23</t>
  </si>
  <si>
    <t xml:space="preserve">Socializar resultados de Auditorias </t>
  </si>
  <si>
    <t xml:space="preserve">Socialización de resultados de Auditorias </t>
  </si>
  <si>
    <t>CIN24</t>
  </si>
  <si>
    <t>Presentar informes de auditorías a la Alta dirección y demás responsables del sistema de control interno.</t>
  </si>
  <si>
    <t>Informes de auditorías presentados a la Alta dirección y demás responsables del sistema de control interno.</t>
  </si>
  <si>
    <t xml:space="preserve"> SDI12</t>
  </si>
  <si>
    <t>Acciones para la gestión sistemática y cíclica del riesgo de seguridad digital en la entidad</t>
  </si>
  <si>
    <t>Informe de  revisión continua, que permitan gestionar el riesgo a tiempo, disminuir el impacto y la probabilidad de ocurrencia del riesgo detectado, así como la aparición de nuevos riesgos realizado.</t>
  </si>
  <si>
    <t>GDI38</t>
  </si>
  <si>
    <t>Programa Implementado de disposicion final de los residuos  Tecnologicos.</t>
  </si>
  <si>
    <t>GDI39</t>
  </si>
  <si>
    <t>Disponer de herramientas  Digitales sencillos y útiles que permitan la conectividad y almacenamiento de la arquitectura de infraestructura de TI de la entidad.</t>
  </si>
  <si>
    <t>Herramientas digitales que permitan la conectividad y almacenamiento de la arquitectura de infraestructura de TI de la entidad diseñadas.</t>
  </si>
  <si>
    <t>GDI43</t>
  </si>
  <si>
    <t>Ejecutar un plan de formacion y/ o Capacitación de desarrollo de competencias requeridas en TI a los servidores publcos.</t>
  </si>
  <si>
    <t>Incluir en el plan de capacitaciones del año el desarrollo de competencias requeridas en TI a los servidores publcos.</t>
  </si>
  <si>
    <t>GDI46</t>
  </si>
  <si>
    <t>Realizar Diagnostico  de seguridad y privacidad de la información para la vigencia, mediante la herramienta de autodiagnóstico del Modelo de Seguridad y Privacidad de la Información (MSPI).</t>
  </si>
  <si>
    <t>Diagnostico de seguridad y privacidad de la información para la vigencia realizado.</t>
  </si>
  <si>
    <t>GDI47</t>
  </si>
  <si>
    <t>Elaboración de inventario de activos de seguridad y privacidad de la información de la entidad DTB.</t>
  </si>
  <si>
    <t>Inventario de activos de seguridad y privacidad de la información de la entidad DTB realizado.</t>
  </si>
  <si>
    <t xml:space="preserve"> SDI02
</t>
  </si>
  <si>
    <t>Identificar deficiencias en los controles y proponer los ajustes necesarios a los mismos en temas de seguridad digital.</t>
  </si>
  <si>
    <t>Mapeo de las necesidades identificadas de deficiencias en los controles.</t>
  </si>
  <si>
    <t xml:space="preserve"> SDI09</t>
  </si>
  <si>
    <t>Simulación de incidentes de seguridad digital al interior de la entidad.</t>
  </si>
  <si>
    <t>Simulación de incidentes de seguridad digital al interior de la entidad realizada</t>
  </si>
  <si>
    <t xml:space="preserve"> SDI20</t>
  </si>
  <si>
    <t>Realizar evaluaciones de vulnerabilidad de la información informatica.</t>
  </si>
  <si>
    <t>Documento de evaluaciones de vulnerabilidad de la información informatica elaborado.</t>
  </si>
  <si>
    <t xml:space="preserve"> SDI21</t>
  </si>
  <si>
    <t>Realizar visitas en sitio de cumplan con las políticas de ciberseguridad internas.</t>
  </si>
  <si>
    <t>Visitas en sitio de cumplan con las políticas de ciberseguridad internas realizadas</t>
  </si>
  <si>
    <t xml:space="preserve"> SDI22
</t>
  </si>
  <si>
    <t xml:space="preserve">Realizar retest para verificar la mitigación de vulnerabilidades </t>
  </si>
  <si>
    <t>Retest para verificar la mitigación de vulnerabilidades realizado</t>
  </si>
  <si>
    <t>Adoptar el  manual de prevención del daño antijuridico.</t>
  </si>
  <si>
    <t>Manual de prevención del daño antijuridico adoptado.</t>
  </si>
  <si>
    <t xml:space="preserve">DIMENSIÓN 6: GESTIÓN DEL CONOCIMIENTO Y LA INNOVACIÓN
</t>
  </si>
  <si>
    <t>Identificar de acciones de aprendizaje basadas en problemas o proyectos, dentro de su planeación anual, de acuerdo con las necesidades de conocimiento de la entidad, evaluar los resultados y tomar acciones de mejora.</t>
  </si>
  <si>
    <t>Informe de las acciones de aprendizaje basadas en problemas o proyectos, de acuerdo a la necesidad, elaborado.</t>
  </si>
  <si>
    <t>TRÁNSITO</t>
  </si>
  <si>
    <t>CENTRALIZADOS</t>
  </si>
  <si>
    <t>DESCENTRALIZADOS</t>
  </si>
  <si>
    <t>DIMENSION 5 INFORMACIÓN Y COMUNICACIÓN</t>
  </si>
  <si>
    <t>Realizar el informe de auditorías</t>
  </si>
  <si>
    <t>L I TRIM2</t>
  </si>
  <si>
    <t>L II TRIM2</t>
  </si>
  <si>
    <t>P. IIII TRIM</t>
  </si>
  <si>
    <t>P. II TRIM</t>
  </si>
  <si>
    <t>Se realizó la socialización del protocolo para la prevención, atención, abordaje y seguimiento al acoso sexual y/o discriminación por razón del sexo u orientación sexual en el ambito laboral con los servidores públicos y/o contratistas, en tres  jormadas  presenciales.</t>
  </si>
  <si>
    <t>Se realizó la difusión de la Sala de Lactancia Materna a través de correos electronico, diseño de una pieza gráfica y voz a voz visitando a las servidoras  públicas y contratistas</t>
  </si>
  <si>
    <t>Se aplicó encuesta en linea  a una muestra del 30 % del total de servidores publicos vinculados a la planta con el fin de determinar el nivel de apropiación de las competencias relacionadas con la orientación al usuario y al ciudadano de funcionarios vinculados , siguiendo lineamientos del   Decreto 815 de 2018, relacionadas con la orientación al usuario y al ciudadano, y en la Resolución 667 de 2018</t>
  </si>
  <si>
    <t>Se realizó informe del periodo analizado del 1 de julio al 30 de diciembre, donde se incluyó actividades del fortalecimiento del código de integridad, por medio de estrategias pedagógicasque motiven a la  partición e impacten en el quehacer laboral, fomentando el cambio cultural de la administración. Actividades tales como viernes de valores, muro de integridad, intervención en la agenda, recordación digital, buzon de valores y la aplicación del test de percepción del código de integridad a todo el personal interno de la Alcaldía, como bien se demuestra en el informe adjuntado en las evidencias.</t>
  </si>
  <si>
    <t xml:space="preserve">Se realizó el proceso de inducción y reinducción  haciendo uso del modulo de competencias para la gestión del servicio a la ciudadanía.    </t>
  </si>
  <si>
    <t xml:space="preserve">Se genero el procedimiento de atención y gestión de traducción de la información pública para grupos étnicos de Colombia, se estandarizo y se encuentra en la nube. </t>
  </si>
  <si>
    <t>Se realiza una reunión el día 8 de noviembre de 2022, en la que participan 3 profesionales de la Secretaría Administrativa (CAME y se identifica para la aplicación del laboratorio de simplicidad,  3 documentos y una pieza gráfica para traducir a lenguaje claro.</t>
  </si>
  <si>
    <t>Se realiza informe de seguimiento y monitoreo a las adecuaciones efectuadas dentro del CAME y CAM, respecto a la instalación de la señaletica en el sistema de lectura Braile y en Lengua de Señas Colombiana que permiten facilitar el ingreso y la atención de los ciudadanos en condición de discapacidad.</t>
  </si>
  <si>
    <t>Se realiza informe con el número de llamadas que ingresaron cada mes en la vigencia 2022 y se evidencia que no entraron llamadas en otro idioma o lengua diferente al castellano.</t>
  </si>
  <si>
    <t xml:space="preserve">Se realizó la traducción a lenguaje claro de: 1. Carta del trato digno. 2. Opción de respuesta de PQRSD del proceso de Gestión de las Finanzas Públicas 3. Procedimiento de solicitud del servicio en el CAME  4. Pieza gráfica "Invitación a participar en la rendición de cuentas 2022". </t>
  </si>
  <si>
    <t>Se publicó el informe de Lenguaje Claro en la página web de la Alcaldía, en la sección del CAME, menú de la parte superior y queda registrado en el siguiente link. https://www.bucaramanga.gov.co/servicios-came/</t>
  </si>
  <si>
    <t>Se ha creado un documento preliminar del procedimiento de fecha 23 de septiembre de 2022, del cual resta la evaluación del equipo de trabajo, y su tramite ante la oficina de gestión a la calidad.
Segundo seguimiento: Se creó el PROCEDIMIENTO PARA LA RECEPCIÓN DE FONDOS DOCUMENTALES PROVENIENTES DE ENTIDADES QUE HAN SIDO PRIVATIZADAS, LIQUIDADAS, ESCINDIDAS Y/O SUPRIMIDAS código P-GDO-8600-170-009, que se encuentra publicado en la nube.</t>
  </si>
  <si>
    <t>Se ha inventariado un aproximado de 19 cajas de archivo de este periodo.
Segundo monitoreo: Se ha inventariado un aproximado de 26 cajas de archivo de este periodo.</t>
  </si>
  <si>
    <t>Actividad culminada: se evidencia estado de cumplimiento del Plan de Preservación Digital a Largo Plazo</t>
  </si>
  <si>
    <t>Se han generado solicitud de información, visitas técnicas y reuniones en busqueda de la identificación de documentos de archivo que incluyan y tramiten información sobre violación de DD.HH., derecho internacional humanitario DIH, y conflicto armado colombiano, que dara como fruto la matriz de identiicación y su correspondiente tabla de control de acceso, fecha 15 de septiembre de 2022. Se cuenta con una matriz preliminar de identificación de Derechos Humanos.
Segundo Monitoreo: Se han generado solicitud de información, visitas técnicas y reuniones en busqueda de la identificación de documentos de archivo que incluyan y tramiten información sobre violación de DD.HH., derecho internacional humanitario DIH, y conflicto armado colombiano, que dío como resultado la matriz de identiicación.</t>
  </si>
  <si>
    <t>Se realizó la capacitación orientada a la identificación  de documentos relacionados a los  DD.HH., derecho internacional humanitario DIH, y conflicto armado colombiano en busqueda de generar acciones en el archivo de gestión.</t>
  </si>
  <si>
    <t xml:space="preserve">En cumplimiento del cronograma establecido para el ejercicio de Acuerdos Escolares 2021, la Secretaría de Educación recibió el 29 de Julio  de 2022, 46 proyectos de cada una de las Instituciones Educativas del municipio. Los cuales fueron clasificados y  contaron con verificación de requistos para la formulación del proyecto en MGA WEB para la transferencia de recursos a las IEO.
En el cuarto trimestre de la vigencia 2022, dando cumplimiento al ejercicio de Acuerdos Escolares 2021, se transfirieron mediante las Resoluciones No. 3960 y 3961 del 7 de diciembre de 2022 a 46 Instituciones Educativas el valor de $ 4.076.796.980,44 para atender los diferentes proyectos que fueron presentados y viabilizados por el equipo de Bienes y Servicios.  </t>
  </si>
  <si>
    <t>La Secretaría del Interior realizó un informe donde se encuentran identificadas las comunidades indígenas identificadas dentro del Municipio. Informe Población Yukpa en la ciudad de Bucaramanga a través de los Gestores de Convivencia - vgencia 2022, que contiene elformato de identificación de poblaciones.</t>
  </si>
  <si>
    <t>Se realizaron publicaciones mediante correo electrónico interno sobre temas de interés a la ciudadanía el 11 de septiembre de 2022, sobre Escuela de Innovación en el sector público en acompañamietno con la Universidad Autonoma de Bucaramanga - UNAB y la Fundación Corona. 
Se anexan como evidencias soportes de los correos electrónicos enviados el 11 de septiembre de 2022.</t>
  </si>
  <si>
    <t>Se encuentra programada para cumplimiento durante el primero y segundo trimestre de la vigencia 2023.</t>
  </si>
  <si>
    <t>El diagnóstico de criterios diiferenciales fue realizado durante el primer semestre de 2022 y se actualizará en la vigencia 2023 como se encuentra programado en el presente plan.</t>
  </si>
  <si>
    <t>Se llevaron a cabo reuniones con la Secretaría de Transparencia de la Presidencia de la República para la actualización de los instrumentos de gestión de información y fueron publicados en la sección de transparencia/Datos abiertos/Instrumentos de gestión de información presentes en los siguientes enlaces:
Registro de activos de información_ https://www.datos.gov.co/Funci-n-p-blica/98-Activos-de-informaci-n-Registro-de-activos-de-i/rshb-dh9j 
Índice de información Clasificada y Reservada: https://www.datos.gov.co/Funci-n-p-blica/97-Activos-de-informaci-n-Indice-de-informaci-n-Cl/36cb-gj78 
Esquema de información: https://www.datos.gov.co/Funci-n-p-blica/96-Activos-de-informaci-n-Esquema-de-informaci-n-S/n9yq-avyx.
https://www.bucaramanga.gov.co/transparencia/#datos_abiertos
Se anexan evidencias: correos enviados los días 05 de julio y 11 de agosto y grabación de capacitación de instrumento de gestión de información el 16 de agosto.</t>
  </si>
  <si>
    <t>Se realizó socialización el día 30 de agosto de 2022 sobre régimen de inhabilidades e incompatibilidades y conflicto de intereses.
Se anexa como evidencia citación a la socialización, capturas de la reunión virtual y link de la grabación de la reunión virtual realizada el día 30 de agosto de 2022. 
Así mismo, se llevó a cabo una socialización a los equipos de contratación de todas las dependencias de la Alcaldía de Bucaramanga sobre el régimen de inhabilidades e incompatibilidades y conflictos de interese virtual el día 05 de diciembre de 2022.
Se anexa como evidencia: correo convocando la socialización virtual 28 de noviembre y capturas de pantalla y video de la socialización el 05 de diciembre.</t>
  </si>
  <si>
    <t>Se publicó el proyecto de Decreto POR MEDIO DEL CUAL SE CREA, REGLAMENTA E IMPLEMENTA LA COMISIÓN TERRITORIAL CIUDADANA PARA LA LUCHA CONTRA LA CORRUPCIÓN EN EL MUNICIPIO DE BUCARAMANGA, DEPARTAMENTO DE SANTANDER, en el link: https://www.bucaramanga.gov.co/comentarios-y-documento-de-respuesta-a-comentarios/.
La Comisión Territorial Ciudadana se adoptó mediante Decreto No. 0188 del 11 de noviembre de 2022.
Se anexa como evidencia:  el Decreto No. 0188 del 11 de noviembre de 2022.</t>
  </si>
  <si>
    <t>En la creación del canal antifraude y denuncia segura se elaboró y revisó el procedimiento para decepcionar y contestar denuncias de corrupción en el Municipio de Bucaramanga.  Así mismo, se realizó reunión con OATIC, para la creación del Canal antifraude el 7 de septiembre de 2022.
Se anexa como evidencia: Actas de reunión del 8 y 20 de septiembre de 2022. Lista de asistencia OCIG del 7 de septiembre, lista de asistencia del 7 sept 2022 OATIC.
Por otra parte, el canal antifraude y denuncia segura fue adoptado en el SIGC con el código No. P-GJ-1100-170-011 y el día 07 de octubre de 2022 se asignó en apoyo con el proceso de gestión de las TIC, el espacio en la página web del Canal de denuncia de presuntos actos de corrupción el cual se encuentra publicado en el siguiente link: https://canaldenuncia.bucaramanga.gov.co/</t>
  </si>
  <si>
    <t>Se presentó Informe del 29 de noviembre de 2022 con las necesidades y expectativas de conocimiento e innovación identificadas en los grupos de valor.</t>
  </si>
  <si>
    <t>En el trimestre julio – septiembre la OCIG en Comité Institucional Coordinador de Control Interno del 24 de Mayo de 2022, incluyó auditorías al modelo de seguridad y privacidad en la información (MSPI) al Plan anual de auditoría. Se generó informe definitivo de auditoría el 12 de agosto de 2022, el cual se encuentra publicado en el siguiente link: https://www.bucaramanga.gov.co/wp-content/uploads/2022/09/Informe-Ejecutivo-de-Auditoria-Interna-Proceso-Gestion-de-las-TIC.pdf
Evidencia: Acta No. 05 de 24 de Mayo de 2022.</t>
  </si>
  <si>
    <t>En Comité Institucional Coordinador de Control Interno del 24 de Mayo de 2022 se incluyó en el plan anual de auditorías el cumplimiento de la ley de transparencia y acceso a la información y accesibilidad web. La OCIG presentó Informe definitivo de auditoría del 13 de octubre de 2022, y socializado al Comité Institucional de Coordinación de Control Interno el día 28 de octubre de 2022. Se encuentra publicado en el siguiente link: https://www.bucaramanga.gov.co/oficinas/control-interno-de-gestion/auditorias-internas-control-interno/. 
Evidencia: Acta No. 05 de 24 de Mayo de 2022. Acta No. 10 de 28 de octubre de 2022.</t>
  </si>
  <si>
    <t>El Informe Definitivo de la Auditoría Interna al Proceso:  "Verificar el cumplimiento de la Norma NTC 6047 y compendio de Accesibilidad para todos", fue comunicado al líder del proceso el día 21 de diciembre de 2022.  Enlace:  https://www.bucaramanga.gov.co/wp-content/uploads/2023/01/Informe-Ejecutivo-de-Auditoria-Interna-NTC6045.pdf</t>
  </si>
  <si>
    <t>La Oficina de Control Interno de Gestión elaboró y publicó el Informe de Evaluación y Seguimiento a la Estrategia de Rendición de Cuentas, incluyendo en su contenido la Evaluación de la Audiencia de Rendición de Cuentas, el cual se encuentra disponible en el enlace  https://www.bucaramanga.gov.co/wp-content/uploads/2022/12/F-CIG-1300-23837-027-INFORME-EVAL-Y-SEGUIMIENTO-Seg-RC-1.pdf</t>
  </si>
  <si>
    <t>Informes de auditoría y/o seguimientos radicados a lideres de procesos y socializados en el Comité Institucional de Coordinación de Control Interno, conforme a lo establecido en el Plan de Acción de la OCIG</t>
  </si>
  <si>
    <t>Se realizaron dos actividades de bienestar principales, las cuales fueron senderismo y viaje a San Andres Islas (94 servidores públicos beneficiados), y se desarrollaron en agosto y septiembre.
Se realizaron las olimpiadas bomberiles en la semana del 10 al 14 de octubre en las instalaciones del Club Recrear la joya, las cuales incluyeron disciplinas de futbol, natación, voleybol, y una cicloruta por la ciudad en el día sin carro, además se realizó la entrega de uniformes y calzado deportivo para todos los funcionarios
Se presenta evidencia: Informe de Talento Humano</t>
  </si>
  <si>
    <t>En los meses de agosto y septiembre, se socializaron los valores de Compromiso y Honestidad a los funcionarios de la entidad.
Se presenta evidencia: Correo Institucional enviado a servidores públicos y contratista
En los meses de octubre, noviembre y diciembre se socializaron los valores de Respeto, Diligencia y Justicia a los funcionarios de la entidad.
Se presenta evidencia: Correo Institucional enviado a servidores públicos y contratistas</t>
  </si>
  <si>
    <t>Se adquirieron los Softwares Misional y de Apoyo, para fortalecer los procesos misionales y de apoyo de Bomberos de Bucaramanga.
Se presenta evidencia: Contratos 141 y 165 del 2022.</t>
  </si>
  <si>
    <t>Se elaboro informe sobre las decisiones y acciones de repeticion en las que Bomberos de Bucaramanga actua como sujeto procesal para el IV Trimestre de 2022
Se presenta evidencia: Informe procesos judiciales</t>
  </si>
  <si>
    <t>Se diseñó la política de prevención para el daño antijurídico de la entidad, aprobada mediante Acta No 20 del 2022, el día 30 de septiembre de 2022.
Se presenta evidencia: Política prevención daño antijurídico</t>
  </si>
  <si>
    <t>En el mes de Diciembre se revisaron los tramites de acuerdo a la normatividad vigente 
resolucion 078 de 2022 y resolucion 080 de 2022, emitiendo las directricez a los procesos misionales.
Se presenta evidencia: Circular Tramites</t>
  </si>
  <si>
    <t>El 26 de diciembre se realizo la audiencia publica de rendicion de cuentas, para dar a conocer a la ciudadania en general los avances de la entidad.
Se presenta evidencia: Informe Rendicion de Cuentas</t>
  </si>
  <si>
    <t>Se identificaron los fondos documentales de la entidad para para la organización, administración y conservación de la documentación de la entidad.
Se presenta evidencia: Matriz de Fondos Documentales en Archivo Excel</t>
  </si>
  <si>
    <t>El 12 de diciembre se designó el equipo interdisciplinario que liderara los proyectos de investigación de la entidad.
Se presenta evidencia: Acta de Reunión</t>
  </si>
  <si>
    <t xml:space="preserve">En el mes de julio, se realizó informe de auditoría realizada al proceso de Tecnologías de la Información, con el objetivo de evaluar el cumplimiento de los requisitos legales y demás aplicables.
Se presenta evidencia: Informe de auditoría TI 
En los meses de octubre y noviembre, se elaboraron los informes de auditoría a los procesos de Gestión de Recursos Físicos y Atención al Ciudadano.
Se presenta evidencia: Informes de auditoría
</t>
  </si>
  <si>
    <t>Se realiza plan de Bienestar Vig. 2023 Link: 
 https://www.portalgov.cpsmbga.gov.co/wp-content/uploads/2023/01/PLAN%20DE%20BIENESTAR%202023.pdf
Socialización en ACTA N 029-2022 MIPG Fecha: 30/12/22</t>
  </si>
  <si>
    <t>En el III trimestre 2022 se realiza 1 Capacitación en habilidades blandas, TEMA: Principios y valores enfocados a la CPSM- ACTA MIPG N- 022-2022, fecha 29 de septiembre 2022. (acta cargada en el drive)
Se llevó a cabo el día del Servidor público donde asistieron los 9 servidores públicos de la CPSM.
En el IV trimestre 2022 la CPSM realiza 1 Capacitación en habilidades blandas TEMA: ACTITUD 100%, donde participaron los afiliados y funcionarios de la CPSM.  ACTA 026 2022-MIPG</t>
  </si>
  <si>
    <t>En el IV trimestre 2022 se realiza documento Protocolos de atención acoso sexual y laboral, el cual fue socializado y publicado en página web Institucional ACTA 025 2022 MIPG
https://www.portalgov.cpsmbga.gov.co/wp-content/uploads/2022/11/PROTOCOLOSACOSOSEXUAL-LABORAL.pdf</t>
  </si>
  <si>
    <t>Para el III trimestre 2022 la CPSM realiza documento de análisis sobre las declaraciones de bienes y rentas, el cual se encuentra en el DRIVE.
Certificación de fecha de 12 de agosto de 2022 firmada por la Jefe de Talento Humano, donde se evidencia el cumplimiento de parámetros de información oportuna.</t>
  </si>
  <si>
    <t>Para el IV trimestre 2022 la CPSM realizó plan Institucional de Capacitaciones.
Se presenta como evidencia: Link:  https://www.portalgov.cpsmbga.gov.co/planesinstitucionales/
Socialización en ACTA N 029 MIPG del 30 de diciembre de 2022.</t>
  </si>
  <si>
    <t>En el IV trimestre 2022 se realiza plan de ACCIÓN Vig 2023.
Se presenta como evidencia de la publicación en el siguiente Link:  https://www.portalgov.cpsmbga.gov.co/planesinstitucionales/</t>
  </si>
  <si>
    <t>Se realiza MATRIZ INDICADORES DE GESTION DIC 2022, donde se realiza la revisión y ajustes de algunos indicadores y se realiza el seguimiento de la presentación de los indicadores por cada responsable del proceso. 
Se presenta como evidencia Acta N° 28 del 29 de diciembre de 2022 en la cual se realizó la revisión de indicadores para seguimiento a la gestión de la entidad.</t>
  </si>
  <si>
    <t>En el sistema de creación de PQRSD, se encuentra establecida la opción de denuncias anticorrupción y conflicto de interés, de igual forma en la opción Ayuda encuentran los lineamientos y/o definiciones para que los ciudadanos realicen denuncias por actos de corrupción.
Se presenta como evidencia link:
https://www.cpsmbga.gov.co/pqrwebcpsm/registro/RegistroPqr.php</t>
  </si>
  <si>
    <t xml:space="preserve">En el Comité de Coordinación de Control Interno, del 2 de diciembre del 2022  se generó alerta para revisión de indicadores de gestión y esta revisión se realizó en el comité de gestión y desempeño del 29 de diciembre del 2022.
Se presenta como evidencia acta N° 4 de 2022 del CICCI y Acta N° 28 de 2022. Del Comité de gestión y desempeño. </t>
  </si>
  <si>
    <t xml:space="preserve">En el plan anual de auditoria se encuentra incluida la auditoría interna de seguridad y privacidad de la información en el mes de octubre de 2022. 
Se presenta como evidencia el plan anual de auditoria 2022. </t>
  </si>
  <si>
    <t>Se realiza en el III trimestre 2022 el informe de seguimiento de apropiación de valores y principios institucionales de los funcionarios de la CPSM elaborado por la jefe de Control Interno, con fecha de 29 de septiembre de 2022 para el periodo comprendido entre el 1-20 de septiembre de 2022. Se puede consultar el documento en el DRIVE.
https://drive.google.com/drive/folders/1HMm_lqIoNx_Dz3IVr_kJpU9DYFxCD2Ga</t>
  </si>
  <si>
    <t xml:space="preserve">Se realiza seguimiento al inventario y se registra en el informe de “Seguimiento a verificación de inventario CPSM” del 6 de diciembre de 2022.  
Se presenta como evidencia informe de seguimiento a verificación de inventario </t>
  </si>
  <si>
    <t>Se evidencia documento "informe de acciones orientadas a la evaluación e intervención del clima laboral". Se evidencia ejecución de actividades para mejorar el clima organizacional. Se evidencia acta de reunión del 27 de julio de 2022 con la aprobación del documento. Dado que el documento no fue reportado en el III Trim de 2022, se realiza reporte posterior.</t>
  </si>
  <si>
    <t>Se cuenta con documento del programa servimos, y evidencia de ejecución de actividades para los meses de octubre y noviembre. Se evidencias listas de asistencia del 5 de octubre de 2022 donde se realizó entrega de folletos del programa, se socializó el programa.</t>
  </si>
  <si>
    <t>Se evidencia documento "programa de desvinculación asistida", el cual contempla la causal por invalidez. Cuenta con cronograma de actividades de julio a septiembre de 2022.</t>
  </si>
  <si>
    <t>Se evidencia acta de reunión del 8 de noviembre de 2022 con el análisis de los informes de control interno sobre alertas a partir de la implementación del código de integridad.</t>
  </si>
  <si>
    <t xml:space="preserve">Se evidencia documento con la metodología para el desarrollo de software. Se recomienda estandarizar el documento por calidad. </t>
  </si>
  <si>
    <t>Se evidenciaron listados de asistencia a las capacitaciones en ingeniera social y "digipadres" realizada los días 25 de octubre y 20 de diciembre de 2022 en las instalaciones del IMCT.</t>
  </si>
  <si>
    <t>Se evidencia documento "inventario y clasificación de activos de información" elaborado para la vigencia 2022 y publicado en la página web institucional.</t>
  </si>
  <si>
    <t>Se cuenta con documento "análisis de los procesos de la entidad", con corte a diciembre del año en vigencia donde se evidencia un proceso en contra de la entidad, con fecha del 17 de julio de 2022.</t>
  </si>
  <si>
    <t>Se evidenció documento "caracterización de usuarios 2022" entre los meses de julio y agosto de 2022.</t>
  </si>
  <si>
    <t>Se creo el aplicativo "amigos de la turbay" que permite realizar en línea la solicitud de préstamo y alquiler de espacios el 7 de diciembre de 2022.  Adicionalmente se creo el manual de reservas de espacios, para guíar a los ciudadanos en el proceso. Se recomienda verificar la implementación por parte del personal encargado.
Se evidencia el segundo seguimiento realizado por la Oficina de Control Interno al PAAC 2022 publicado en página web.</t>
  </si>
  <si>
    <t>Se evidenció informe trimestral acumulado que cuenta con anexo 10 (Sistema de gestión de calidad), en el cual se relaciona la oferta del conjunto de datos abiertos disponibles.</t>
  </si>
  <si>
    <t>Se evidencia documento que contiene la DOFA (debilidades, oportunidades, fortalezas, amenazas), en lo referente a los ejercicios de participación ciudadana realizados, elaborado el 19 de diciembre de 2022, según correo electrónico enviado.</t>
  </si>
  <si>
    <t>Se evidenciaron fichas técnica de indicadores con el seguimiento de cada proceso del IMCT.</t>
  </si>
  <si>
    <t>Se cuenta con el procedimiento GAF-P-25 para la desvinculación de funcionarios del 9 de noviembre de 2022, y el formato GAF-F-37, el cual establece que para la entrega del paz y salvo, es necesario entregar el acta de la revisión del archivo de gestión debidamente firmada de fecha 11 de octubre de 2022.</t>
  </si>
  <si>
    <t>Se evidencia acta del comité institucional de gestión y desempeño en el cual se aprueba  la eliminación progresiva de documentos del 3 de diceimbre de 2022.</t>
  </si>
  <si>
    <t>Se realizó la difusión del evento de rendición de cuentas, en la página web institucional, en instagram, facebook y en twitter según se evidencia en links verificados.</t>
  </si>
  <si>
    <t>Se evidencia mapa de riesgos de corrupción en su versión 02, que incluye la columna "propósito del control" actualizado el 5 de diciembre de 2022.</t>
  </si>
  <si>
    <t>Se evidencia documento "Experiencias innovadoras IAC" desarrolladas por el Centro de Acceso a la Información de fecha 9 de diciembre de 2022, según correo electrónico enviado por el profesional a cargo.</t>
  </si>
  <si>
    <t>Se evidencia documento "buenas prácticas en innovación pública" de fecha del 6 de septiembre de 2022.</t>
  </si>
  <si>
    <t>Se evidencia documento "matriz de categorías de compras" diligenciada a 31 de diciembre de 2022 con el estudio del sector, contratación y seguimiento de las compras realizadas.</t>
  </si>
  <si>
    <t>Se evidencia acta de reunión del 7 de julio de 2022 en la cual se definen lineamientos con respecto al servicio "préstamo de espacios físicos" que quedaron incluidos en la Estrategia de Racionalización de trámites.</t>
  </si>
  <si>
    <t>Se evidencia  acta de reunión del 7 de julio de 2022 en la cual se definen alertas oportunas en las actas del comité de coordinación de control interno.</t>
  </si>
  <si>
    <t>Se evidencia documento "mapa de riesgos de gestión" de la vigencia 2022.</t>
  </si>
  <si>
    <t>Se implementaron acciones de mejora teniendo en cuenta, que para esta vigencia se llevaron a cabo dos eventos, uno realizado con la alcaldía y uno propio, el cual se llevó a cabo en las instalaciones de la institución. Se evidencia documento de debilidades y fortalezas en la implementación de los ejercicios de rendición de cuentas 2021.</t>
  </si>
  <si>
    <t>Se evidencia acta de reunión del 7 de julio de 2022 en la cual se monitorea el cumplimiento de los estándares de conducta.</t>
  </si>
  <si>
    <t>El INDEBU solicitó ajuste de entrega del producto para el segundo trimestre de la vigencia 2023. Se actualiza el cronograma de trabajo</t>
  </si>
  <si>
    <t>El INDERBU presenta documento de modernización “ESTUDIO TÉCNICO PARA EL REDISEÑO INSTITUCIONAL Y MODERNIZACION ADMINISTRATIVA” elaborado, el cual fue enviado a la Secretaría Administrativa de la Alcaldía de Bucaramanga.</t>
  </si>
  <si>
    <t>El INDERBU presenta informe de identificación y valoración del factor del riesgo psicosocial de la vigencia 2022, elaborado.</t>
  </si>
  <si>
    <t>El INDERBU realizó capacitación el día 03 de noviembre de 2022, vía Microsoft Teams, referente a diversidad, violencia de género y discriminación, dirigida a los funcionarios y contratistas del Instituto. 
Se presenta como evidencia control de asistencia y pantallazos de la capacitación.</t>
  </si>
  <si>
    <t>El INDERBU elaboró el Plan de Retiro y/o desvinculación laboral Talento Humano con código PA.03.PLA03 en el mes de diciembre del 2022 y realizó socialización a los funcionarios y contratistas del Instituto en el mes de noviembre de 2022.</t>
  </si>
  <si>
    <t xml:space="preserve">El INDERBU presenta 3 certificados de los empleos vacantes registrados en la CNSC. 
Se presenta como evidencia los pantallazos de la página de comisión. </t>
  </si>
  <si>
    <t>El INDERBU realizó capacitación el día 20 de diciembre de 2022 en el salón de medios del Instituto, referente al marco lógico, dirigido a funcionarios y contratistas. 
Se presenta como evidencia control de asistencia.</t>
  </si>
  <si>
    <t>El INDERBU actualizó el Catálogo de sistemas de información sectorial y publicado en la página web de la Entidad. Se presenta como evidencia el catálogo actualizado.</t>
  </si>
  <si>
    <t xml:space="preserve">El INDERBU actualizó sistemas de información con guía de Estilos en el Desarrollo de Sistemas de Información aplicada en la página web y plataforma de préstamos escenarios. Se presenta como evidencia pantallazos de página web. </t>
  </si>
  <si>
    <t>El Instituto presenta datos abiertos referentes a Escuelas de formación, PQRSD y prestamos de escenarios deportivos, creados y publicados en página web. 
Se presenta pantallazos de publicación.</t>
  </si>
  <si>
    <t xml:space="preserve">El INDERBU presenta archivo en Excel de la arquitectura de información y gestión del conocimiento, actualizado. </t>
  </si>
  <si>
    <t>El INDERBU actualizó la página web institucional con ruta de migas. 
Presenta pantallazos de actualización.</t>
  </si>
  <si>
    <t>El INDERBU presenta pantallazos del esquema de vínculos visitados en la página web institucional.</t>
  </si>
  <si>
    <t xml:space="preserve">El Instituto presenta archivos Excel “Directorio SI” Directorio de Sistemas de Información y el Listado de Sistemas de Información.
Para el trimestre octubre – diciembre, el INDERBU presenta el documento “Esquema de soporte y mantenimiento de los sistemas de información” aprobado por Comité Institucional de la Entidad del 09 de diciembre de 2022. </t>
  </si>
  <si>
    <t>El INDERBU presenta el documento “Plan de continuidad de los servicios tecnológicos” elaborado y aprobado por Comité Institucional de la Entidad del 09 de diciembre de 2022.</t>
  </si>
  <si>
    <t>El INDERBU presenta la Batería de indicadores de uso y apropiación de TI, elaborada.</t>
  </si>
  <si>
    <t>El INDERBU manifiesta que durante el cuarto trimestre del 2022, no se celebraron procesos de adquisición de TI a través de la TVEC.</t>
  </si>
  <si>
    <t>El INDERBU presenta certificado de inscripción que consta la vinculación de la Entidad en el CSIRT Gobierno, el 24 de octubre de 2022.</t>
  </si>
  <si>
    <t xml:space="preserve">El INDERBU presenta Batería de indicadores para medir el nivel de cumplimiento de los objetivos específicos de seguridad de la información, elaborada y con seguimiento. </t>
  </si>
  <si>
    <t xml:space="preserve">El INDERBU presenta el listado de roles y responsabilidades específicos de seguridad de la información, elaborado. </t>
  </si>
  <si>
    <t xml:space="preserve">Presenta el listado de inversiones en seguridad y privacidad de la información de la vigencia 2022, elaborado. </t>
  </si>
  <si>
    <t xml:space="preserve">El Insituto presenta el documento “Política general de seguridad y privacidad de la información”, formulada y aprobada en Comité Institucional de la Entidad el 09 de diciembre de 2022. </t>
  </si>
  <si>
    <t>El INDERBU realizó la actualización de página web institucional, para la accesibilidad de personas con discapacidad visual: https://inderbu.gov.co/</t>
  </si>
  <si>
    <t>El INDERBU presenta el Manual de Rendición de cuentas, actualizado y aprobado en Comité Institucional el 26 de octubre de 2022.</t>
  </si>
  <si>
    <t xml:space="preserve">Presenta encuesta de satisfacción aplicada en el ejercicio de rendición de cuentas de la Entidad, realizado el 15 de diciembre de 2022. </t>
  </si>
  <si>
    <t>El INDERBU presenta el informe de resultados del ejercicio de Rendición de Cuentas de la Entidad, elaborado y publicado en página web institucional https://inderbu.gov.co/participa/</t>
  </si>
  <si>
    <t>El INDERBU realizó la eliminación documental de la Entidad, en vinculación con la empresa ECORECICLA de la EMAB.
Evidencia: Certificado de eliminación, registro fotográfico y acta, publicado en página web institucional.</t>
  </si>
  <si>
    <t xml:space="preserve">Se evidencia Resolución No. 120 del 10 de agosto de 2022 mediante el cual se adoptó e implementó los planes y documentos complementarios que conforman el Sistema Integrado de Conservación, se puede consultar en el link https://inderbu.gov.co/wp-content/uploads/2022/10/RES-120-ADOPTA-EL-SISTEMA-INTEGRADO-DE-CONSERVACION.pdf
Presenta el documento “Manual Sistema Integrado de Gestión SIGC, elaborado, socializado y publicado en página web de la Entidad. </t>
  </si>
  <si>
    <t>El INDERBU presenta el Certificados de fumigación, desinfección, desratización y desinsectación a los depósitos de archivo expedido por la empresa ECOSEGURIDAD INDUSTRIAL de la Secretaría de Salud y Ambiente, realizado el 22 de diciembre de 2022.</t>
  </si>
  <si>
    <t>El INDERBU presenta el procedimiento de retiro y/o desvinculación de funcionarios actualizado y aprobado en Comité Institucional de la Entidad, el 09 de diciembre de 2022.</t>
  </si>
  <si>
    <t>El INDERBU presenta el Plan Institucional de Archivo – PINAR, elaborado y aprobado en Comité Institucional de la Entidad, el 09 de diciembre de 2022.</t>
  </si>
  <si>
    <t>El Instituto presenta el Plan de apertura, mejora y uso de datos abiertos de la entidad elaborado y aprobado Comité Institucional de la Entidad, el 09 de diciembre de 2022.</t>
  </si>
  <si>
    <t>El INDERBU presenta el Plan de acción Política Gestión del Conocimiento e Innovación, elaborado y aprobado en Comité Institucional de la Entidad, el 09 de diciembre de 2022.</t>
  </si>
  <si>
    <t xml:space="preserve">El INDERBU presenta la entrevista para establecer la estructura de conocimiento, aplicada a 2 funcionarios desvinculados de la Entidad, en el mes de septiembre de 2022. </t>
  </si>
  <si>
    <t>Presenta el cronograma de actividades de investigación, elaborado con cada dependencia de la Entidad para la vigencia 2023.</t>
  </si>
  <si>
    <t>El INDERBU presenta el Proceso “Gestión Integral de la Población Juvenil” documentado por formatos, procedimientos y caracterización en sus dos Subprocesos, socializados y publicados en la NAS.
Así mismo, se presenta un avance en el Proceso “Gestión de la Actividad Física, el Deporte y la Recreación”, documentado por formatos, procedimientos y caracterización en el Subproceso “Hábitos de estilo de vida saludable”, faltando su socialización y publicación en la NAS.</t>
  </si>
  <si>
    <t>El Instituto presenta la base de datos con la información estadística de las escuelas de formación que maneja el Instituto, caracterizado por disciplina, grupo, sexo, barrio, estrato y discapacidad</t>
  </si>
  <si>
    <t>La OCI presenta Informe Auditoría Interna del 25 de octubre de 2022, del proceso TICS - Gobierno en línea.</t>
  </si>
  <si>
    <t xml:space="preserve">La Oficina de Control Interno presenta Informe de Auditoría Interna del 21 de diciembre de 2022, del proceso Gestión de la comunicación e imagen institucional. </t>
  </si>
  <si>
    <t xml:space="preserve">La oficina de Talento humano a través de encuesta realizó diagnóstico de análisis frente a las actividades de aprendizaje ejecutadas en la vigencia 2022 encontrando: Que el 65% de los capacitadores considera que la ejecución de las actividades de formación fue buena, frente a un 38,5 % de quienes manifiestan que fueron regulares y 0% consideró que fueron malas. De ello, podemos ultimar que es necesario realizar mejoras en la ejecución del plan de capacitaciones con el ánimo de garantizar adecuada logística, cobertura y adherencia.
Dentro de los aspectos sugeridos a mejorar encontramos, tiempo de las actividades, metodología de explicación, espacios para la realización de las formaciones, dedicación y participación de los participantes. Las capacitaciones virtuales son efectivas porque disminuyen la pérdida de tiempo en desplazamientos y permite un mayor número de participantes, pero se hace necesario un mayor seguimiento.
Con las acciones por mejorar identificadas se realizará el plan de capacitaciones para la vigencia 2023, que permita una mejor ejecución y mejores resultados.
Se presenta evidencia: Informe diagnóstico de los problemas presentados en las actividades de aprendizaje de la vigencia 2022 de, diciembre de 2022
</t>
  </si>
  <si>
    <t>Para la vigencia de 2022 en la institución se produjo 15 desvinculaciones, el mayor porcentaje de personas se desvincularon por motivos personales, el cual comprende cambio de ciudad de residencia, nueva oportunidad laboral, viajes entre otros. La institución ha analizado estas situaciones y propenderá por generar climas laborales que retengan su personal como el recurso más importante.
Se tiene una relación de 51 vacantes a 31 de diciembre de 2022.
Se presenta evidencia: Informe de análisis del Plan de vacantes 2022 del 30 de diciembre.</t>
  </si>
  <si>
    <t>Se realizó revisión y análisis de la verificación y viabilidad de ocupación del personal de carrera administrativa en empleos de libre nombramiento y remoción encontrando: Que la planta de personal de carrera administrativa es de 40 empleos, a la fecha existen vinculados 28 funcionarios nombrados en propiedad. De ellos, ninguno cuenta con un encargo en empleos de libre nombramiento y remoción. Para la institución no resulta prudente realizar estos encargos, toda vez que afectaría de manera peligrosa las finanzas de la institución, ya que el régimen de cesantías retroactivas se afecta en su liquidación con estas situaciones administrativas.
Se presenta evidencia: Informe de verificación y viabilidad de ocupación del personal de carrera administrativa en empleos de libre nombramiento y remoción, de fecha 31 de diciembre de 2022</t>
  </si>
  <si>
    <t>III TRIM: La socialización  de la estrategia CLOBI de la ciudad de Bucaramanga con sus canales de comunicación, se realizó a través del correo de talento humano, el 21 de septiembre de 2022 dirigida a 254 servidores públicos.
Se presenta evidencia: Correo electrónico y presentación del contenido de la estrategia.</t>
  </si>
  <si>
    <t xml:space="preserve">De acuerdo a los informes emitidos por la Oficina de Control Interno se puede concluir que: Se evidencia que la entidad a través de la oficina Asesora Jurídica, ha venido ejecutando actividades que han permitido dar a conocer el código de integridad, logrando de esta manera interiorizar y apropiar los valores institucionales, permitiendo alcanzar óptimos niveles de satisfacción frente a la atención brindada a las partes interesadas en la entidad.
Durante el seguimiento realizado no se detectaron incumplimientos, que generen la toma de acciones correctivas, sin embargo, es importante continuar retroalimentando la información con el personal que presta sus servicios en la ESE ISABU.
Se presenta evidencia: Informe de análisis de Conductas frente al Código de Integridad, diciembre de 2022. </t>
  </si>
  <si>
    <t>De acuerdo al autodiagnóstico se diseñó la estrategia para la gestión de conflicto de interés vigencia 2023, que tiene como objetivo desarrollar los mecanismos para prevenir y controlar la aparición de conflictos de intereses en la entidad con el objeto de evitar la afectación del servicio y el interés general. La estrategia está enfocada en los componentes de planeación, condiciones institucionales, pedagogía y seguimiento y evaluación.
Se presenta evidencia: Estrategia para la gestión preventiva de conflicto de interés del 27 de diciembre de 2022.</t>
  </si>
  <si>
    <t>La entidad socializo la estrategia preventiva de conflicto de intereses a través de los correos institucionales con las áreas encargadas.
Se presenta evidencia: Correo electrónico con la socialización de la estrategia de conflicto de intereses del 6 de enero de 2023.</t>
  </si>
  <si>
    <t>Se creó correo institucional como canal para que los servidores y contratistas de la entidad puedan presentar declaraciones de conflicto de intereses, correo: conflictodeintereses@isabu.gov.co.
Se presenta como evidencia: Correo creado conflictodeintereses@isabu.gov.co.</t>
  </si>
  <si>
    <t>Se creó los siguientes mecanismos para el registro de la gestión de los conflictos de intereses: Formato para diligenciar declaración de intereses particulares del servidor público o contratista, Formato declaración de situaciones de conflicto de intereses para comunicar situaciones de conflicto de intereses y se creó la matriz de seguimiento anual a la gestión de conflicto de intereses y recusaciones
Se presenta evidencia: Formato declaración de intereses particulares del servidor público o contratista, Formato declaración de situaciones de conflicto de intereses para comunicar situaciones de conflicto de intereses y Matriz de seguimiento anual a la gestión de conflicto de intereses y recusaciones, realizados en noviembre de 2022.</t>
  </si>
  <si>
    <t>III TRIM: Se realizó revisión y análisis de la Declaración Juramentada de Bienes y Actividad Económica privada de persona natural de la vigencia 2021 a través de la plataforma de SIGEP II, encontrado que,  de los 258 funcionarios de Planta de la entidad 90 funcionarios se encuentran pendientes por validar en la plataforma SIGEP  II. Por lo anterior, es indispensable continuar con la verificación periódica por parte del Área de Talento Humano, para lograr que la totalidad del personal realice su registro en la plataforma SIGEP II.
Es de resaltar que la entidad se encontraba rindiendo la información en la Plataforma SIGEP I, por lo tanto, actualmente se está ejecutando esta transición.
Por otra parte, de acuerdo al  resultado arrojado por SIGEP II, no se identifica  Riesgo frente al reporte de Conflicto de Intereses por parte del personal adscrito a la ESE ISABU.
Se presenta evidencia: Matriz Excel  de relación del personal de planta - Informe de Análisis de Declaración</t>
  </si>
  <si>
    <t>Se construyó con los líderes de procesos las fichas técnicas de indicadores y se unificó a través de base de datos los indicadores por procesos, un total de 77 indicadores y se creó el cuadro de mando con los indicadores de Gestión a través de la herramienta PowerBi.
Link:
Se presenta evidencia: Excel con la base de datos unificada, Excel con la ficha de los indicadores y Cuadro de Mando (PowerBi), con corte a 31 de diciembre de 2022</t>
  </si>
  <si>
    <t>III TRIM: La Oficina de Planeación realizó monitoreo al segundo cuatrimestre de 2022 al Mapa de Riesgos de Corrupción y al Plan Anticorrupción y Atención al Ciudadano.
Monitoreo de 28 Riesgos de Corrupción donde se tuvo en cuentas los siguientes criterios: 
• Orientación en la Descripción de las actividades de control realizadas.
• Orientación en la Descripción de los soportes.
• Orientación en el reporte de avances
• Orientación en el diligenciamiento de información: del seguimiento realizado por la primera línea de defensa en la carpeta de OneDrive creada para tal fin.
Monitoreo PAAC: se realizó monitoreo y asesoramiento de las 53 actividades programadas en el PAAC de la vigencia 2022.
De acuerdo con la Ley 1474 de 2011, la cual establece los tiempos para el monitoreo y seguimiento, se ajusta la meta a 2 y por ende su programación.
Es importante aclarar que se realizó ajuste al nombre de la Dimensión, dado que por error estaba como Talento Humano, y es de la Dimensión de Direccionamiento Estratégico y Planeación.
Se presenta evidencia: Informe de Seguimiento del mes de agosto de 2022
La Oficina de Planeación realizó monitoreo al tercer cuatrimestre de 2022 al Mapa de Riesgos de Corrupción y al Plan Anticorrupción y Atención al Ciudadano entre el 18 y 19 de noviembre de 2022.
Monitoreo de 28 Riesgos de Corrupción donde se tuvo en cuentas los siguientes criterios de orientación en: descripción de las actividades de control realizadas, Descripción de los soportes, reporte de avances y diligenciamiento de información del seguimiento realizado por la primera línea de defensa en la carpeta de OneDrive creada para tal fin, se contó con la participación del 100% de los líderes y equipos de apoyo, se dejó en cada riesgos las recomendaciones pertinentes, no se identificó riesgos materializados.
Monitoreo PAAC: se realizó monitoreo y asesoramiento de las 53 actividades programadas en el PAAC de la vigencia 2022, contando con la participación del 100% de las dependencias, se dejó en cada componente las recomendaciones pertinentes.
Se presenta como evidencia: Informe de Monitoreo del tercer cuatrimestre en el mes de noviembre de 2022.</t>
  </si>
  <si>
    <t>Se realizó actualización de la Política de Administración de Riesgos de acuerdo a los lineamientos establecidos en las circulares externas 4-5 y 5-5 de 2021 por la Superintendencia Nacional de Salud, política aprobada por la Junta Directiva el 19 de diciembre de 2022 y adoptada mediante Resolución No 581 del 21 de diciembre de 2022
Se presenta evidencia: Política Administración de Riesgos actualizada y publicada link: https://isabu.gov.co/wp-content/uploads/2023/01/RESOLUCIO-0581-POLITICA-ADMINISTRACION-DE-RIESGOS-1.pdf</t>
  </si>
  <si>
    <t>La oficina asesora de calidad realizó monitoreo a los riesgos de gestión identificados a los 18 procesos, identifica adecuada ejecución a los controles, se realiza recomendaciones para la actualización de los riesgos para la vigencia 2023.
Se presenta evidencia: 18 actas de monitoreo de los riesgos de gestión, de fechas octubre a diciembre de 2022</t>
  </si>
  <si>
    <t xml:space="preserve">Se presentó a la Junta Directiva el presupuesto para la vigencia 2023, la cual fue aprobada a través del Acuerdo No. 015 del 19 de octubre de 2022 por la Junta Directiva.
Se presenta como evidencia: El acuerdo No 15 del 19 de octubre de 2022. </t>
  </si>
  <si>
    <t xml:space="preserve">III TRIM: La Oficina Jurídica  en atención a la recomendación del DAFP capacitó a través de Colombia Compra Eficiente en el Uso del SECOP II - Régimen Especial a 6 servidores de la entidad, el personal capacitado viene implementado los lineamientos y directrices impartidas por el ente rector para el cumplimiento de la política.
Se presenta evidencia: Se realizó socialización el 14 de julio de 2022 de los lineamientos dados en el taller de uso del SECOP II. </t>
  </si>
  <si>
    <t xml:space="preserve">III TRIM: A través de la Resolución 0417 del 20 de septiembre de 2022, se realizó actualización de la Política Institucional de Gestión Ambiental de la ESE ISABU, en el cual se incluyó como objetivo establecer los criterios para la selección de proveedores e insumos amigables que disminuyan el impacto ambiental y  la estrategia de socialización periódicamente con las Oficinas Gestoras y líderes de procesos los criterios genéricos de compras, para incluir en el formato de necesidades de compras de la institución. 
Link: https://isabu.gov.co/transparencia/politicas-lineamientos-y-manuales/
</t>
  </si>
  <si>
    <t>Se actualizó el estudio de viabilidad financiera de ampliación de la planta de personal. Las conclusiones que se deben del estudio de viabilidad financiera de la ampliación de la planta, deben tener en cuenta la disponibilidad de los recursos actuales, la proyección y aumento (o mantenimiento) en la productividad de un sector con riesgos de inestabilidad social y política, y un equilibrio entre las ventajas y desventajas por una nueva estructura de la planta laboral que aumenta los costos laborales de la entidad y presiona los flujos de caja de la misma.
Se presenta evidencia: Actualización del Estudio de viabilidad financiera de ampliación de la planta 2023, realizado del 28 de diciembre de 2022.</t>
  </si>
  <si>
    <t>El grupo Directivo de la ESE ISABU realizó actualización del Modelo de Prestación en el mes de septiembre de 2022 en el cual fue actualizado el Portafolio de Servicio de la Entidad.
Se presenta evidencia: Modelo de Red Código: PLA-MO-002, V2, aprobado por la Gerencia y Portafolio de Servicio actualizado y presentado en comité el 27 de octubre de 2022.</t>
  </si>
  <si>
    <t>Se realizó seguimiento en la Matriz de seguimiento a contratos de Gestión de las Tecnología e información de la vigencia 2022, a 12 contratos ejecutados con diferentes proveedores en el cumplimiento de actividades, especificaciones técnicas, con un cumplimiento del 100%, adicional en los contratos con terceros, se revisó y analizó la parte de seguridad y protección de datos personales a los contratos ejecutados.
Se Generó herramienta web para la gestión de tecnologías de nivel de operación a través de un aplicativo web "Mesa de ayuda", enlace: http://192.168.10.107/glpi/
Se presenta evidencia: informe y Excel con la matriz de seguimiento y enlace del aplicativo web.</t>
  </si>
  <si>
    <t>III TRIM: Se elaboró el Plan de Aseguramiento de la Calidad del Sistema de la Información, el cual se aprobará en el comité CIGD del 27  de octubre de 2022.  
Se presenta evidencia: Plan de Aseguramiento Plan de Aseguramiento de la Calidad del Sistema de la Información.
Se elaboró el Plan de Aseguramiento de la Calidad del Sistema de la Información, el cual se aprobará en el comité CIGD del 30 de enero de 2023.
Se presenta evidencia: Plan de Aseguramiento de la Calidad del Sistema de la Información, Código: SIS-PL-009, Aprobado
Se presenta evidencia: informe y Excel con la matriz de seguimiento y enlace del aplicativo web</t>
  </si>
  <si>
    <t>Se realizó actualización de la arquitectura de la infraestructura de las TI a través de la Guía Infraestructura Tecnológica de las Tecnologías de la Información Código: SIS-G-003, donde se incluyó la conectividad, almacenamiento y la infraestructura crítica cibernética de acuerdo al diagnóstico realizado en la vigencia 2022.
Se presenta evidencia: Diagnóstico realizado a la arquitectura de la Infraestructura Tecnológica vigencia 2022 y Guía Infraestructura Tecnológica de las Tecnologías de la Información Código: SIS-G-003 de fecha 30 de noviembre de 2022</t>
  </si>
  <si>
    <t>Se realizó actualización del módulo de citas web del software Panacea en el año 2022, esta estrategia se creó con el fin de aumentar el portafolio de servicios y multiplicar la cantidad de atenciones a usuario, mediante el módulo de Citas Web ubicado en la página institucional de la ESE ISABU: https://isabu.gov.co
En esta actualización del módulo de Citas web pasó de agendar solo citas de morbilidad de medicina general y odontología a tener adicional de estos dos servicios agendamiento de consultas de los programas y rutas de la Resolución 3280 de 2018, entre ellos esta Materno Perinatal, Primera infancia, Infancia, Adolescencia, Juventud, Adultez, Vejez, RCV, entre otros.
Se presenta evidencia: Informe de la actualización del módulo de Citas Web de 30 de diciembre de 2022 y acta de entrega de la actualización por el proveedor del sotfware del 26 de diciembre de 2022</t>
  </si>
  <si>
    <t>III TRIM: Se realizó promoción del trámite en línea racionalizado en el mes de julio a septiembre de 2022 (asignación de citas) a través de 3 estrategias: 1. Publicación en el Banner  de la página web institucional. 2. Redes sociales Facebook e Instagram logrando un alcance de los anuncios en Facebook de 1288 publicaciones, Instagram 444 impresiones de publicaciones.3. Publicación en carteleras físicas de todos los centros de salud y Unidades Hospitalarias. 
Se presenta evidencia:  Informe de atención al usuario -Pantallazos  de carteleras, banner  y redes sociales</t>
  </si>
  <si>
    <t>La entidad realizó la Estrategia de innovacióLa entidad realizó la Estrategia de innovación y participación abierta, se encuentra en la página web institucional, https://isabu.gov.co/ se cuenta con botón participa, el cual, contiene cuestionarios de innovación y participación abierta con los grupos de valor de la entidad.
Se entrega como evidencia: https://isabu.gov.co/transparencia/participa/colaboracion-e-innovacion-abierta/</t>
  </si>
  <si>
    <t>Se realizó el inventario de seguridad y privacidad de la información de la entidad el cual fue presentado en el comité CIGD del mes de diciembre de 2022 para su presentación y aprobación.
Se entrega evidencia: Informe con el inventario de seguridad y privacidad de la información de la entidad, Excel con inventario de equipos de cómputo y Excel con inventario de dispositivos de red y seguridad de información y Acta No. 12 del Comité CIGD del 15 de diciembre de 2022</t>
  </si>
  <si>
    <t>Se realizó la actualización de la arquitectura de la infraestructura de las TI a través de la Guía Infraestructura Tecnológica de las Tecnologías de la Información Código: SIS-G-003, donde se incluyó la conectividad, almacenamiento y la infraestructura crítica cibernética de acuerdo al diagnóstico realizado en la vigencia 2022.
Se presenta evidencia: Diagnóstico realizado a la arquitectura de la Infraestructura Tecnológica vigencia 2022, Guía Infraestructura Tecnológica de las Tecnologías de la Información Código: SIS-G-003 del 30 de noviembre de 2002</t>
  </si>
  <si>
    <t>Se realizó evaluación de la vulnerabilidad informática a la administración de usuarios, data center, equipos de cómputo personales, redes LAN y sedes, redes WAN e internet, base de datos y servicios web y servidores, identificando los posibles riesgos inherentes de seguridad digital y las políticas que incluye para mitigar los mismos. Con la identificación de Riesgos de seguridad digital, se logra actualizar los lineamientos para la creación de las políticas como lo son las políticas de acuerdos de confidencialidad, uso adecuado de los activos de información, recursos tecnológicos.
Se presenta evidencia: Informe de evaluación de vulnerabilidades y anexos de la evaluación, de fecha noviembre de 2022</t>
  </si>
  <si>
    <t>III TRIM: Se dio cumplimiento al plan de acción para la gestión sistemática y cíclica de riesgos de seguridad digital en el 100% de lo programado.
Se presenta evidencia: Informe de Riesgos de seguridad digital de julio, agosto y septiembre de 2022 y anexos
Se realizó seguimiento a la ejecución del plan de acción para la gestión sistemática y cíclica de riesgos de seguridad digital en el 100% de lo programado.
Se presenta evidencia: Informe de Riesgos de seguridad digital de octubre, noviembre y diciembre del 2022 y anexos.</t>
  </si>
  <si>
    <t>Se realizó curso virtual con la Agencia Nacional de Defensa Jurídica del Estado en Prevención, Conciliación y estrategias de defensa (12 Horas), jornada de actualización en Defensa Judicial los días 9 y 10 de noviembre de 2022 con Consultores HyC y la Contraloría Municipal de Bucaramanga.
Se presenta evidencia: Certificado de cursos realizados</t>
  </si>
  <si>
    <t>Se realizó informe de seguimiento al Plan de Daño Antijurídico de 2022 encontrando: que las 5 actividades programada en el Plan fueron ejecutadas al 100%. Cabe aclarar que esta meta estaba programada para el primer trimestre de 2023
Se presenta evidencia: Informe de seguimiento de cumplimiento del Plan de Daño Antijurídico de la vigencia 2022 del mes de diciembre</t>
  </si>
  <si>
    <t>Se realizó actualización de la política de Servicio al Ciudadano con la inclusión de la estrategia de canales itinerantes (Colocar canales de atención itinerantes en ferias y actividades extramurales para atender a los usuarios), el 21 de diciembre de 2022.
Se presenta evidencia política actualizada y link de publicación: https://isabu.gov.co/wp-content/uploads/2023/01/GAU-PO-001-POLITICA-SERVICIO-AL-CIUDADANO.pdf</t>
  </si>
  <si>
    <t>Se capacitaron virtualmente en lenguaje claro, con el Departamento Nacional de Planeación, 11 colaboradores de línea de atención telefónica
Se entrega evidencia: Informe con la relación de los Certificados de la realización del curso.</t>
  </si>
  <si>
    <t>Se diseño formato de evaluación de lenguaje claro complejidad de documento, para realizar la evaluación de los documentos de comunicación con los grupos de valor de la entidad.
Se presenta evidencia: Herramienta en Excel, del mes de noviembre de 2022.
La Secretaría de Planeación recomienda que el formato sea aprobado por el SGC.</t>
  </si>
  <si>
    <t xml:space="preserve">La Oficina de Planeación realizó la gestión ante el SUIT para la racionalización del trámite Certificado Laboral , de este se generó reunión con el asesor del SUIT -  Dirección de Participación Servicio al Ciudadano,  y la oficina de Control Interno de la entidad el día 6 de septiembre de 2022, llegando a la siguiente conclusión que este   trámite a Racionalizar Administrativo Solicitud de Certificado Laboral no es aprobado por Sistema Único de Información de Trámites - SUIT – MinTIC y trabajar el trámite a Racionalizar Asignación de Citas para la Prestación de Servicios en Salud el cual ya fue aprobado, por su grado de prioridad y tiempo de ejecución de cumplimiento ya que ambos tramites iniciarían el 6 de septiembre 2022.
Se realizó actualización del trámite Asignación de citas en la estrategia donde se modificó situación actual del trámite, mejora por implementar, beneficio al ciudadano o entidad, acción de racionalización.
Se presenta evidencia: Acta de reunión del 6 de septiembre de 2022.
Link: https://www.funcionpublica.gov.co/VisorSUIT/index.jsf?FI=17528
Es importante aclarar que,  el Departamento Administrativo de la Función Pública, brindó asesoría técnica virtual, al respecto manifestó que “Que la certificación laboral no es un trámite misional del Instituto de Salud de Bucaramanga ESE ISABU, así las cosas, no se registra en el SUIT”
</t>
  </si>
  <si>
    <t>III TRIM: Se realizó solicitud de inscripción de las TRD en el Registro Único de Series Documentales el 1 de septiembre de 2022, No de Radicado 1-2022-8867, el Archivo General de la Nación el 14 de septiembre de 2022 certificó Que, en cumplimiento de lo dispuesto en el Artículo 19 del Acuerdo 004 de 2019, las Tablas de Retención Documental de la ESE Instituto de Salud de Bucaramanga, reunieron los requisitos de aprobación y convalidación y por tanto, se realizó su inscripción en el Registro Único de Series Documentales bajo el siguiente número: TRD 559.
Se presenta  evidencia: Solicitud de Inscripción, Certificación Inscripción de las TRD del Archivo General de la Nación.</t>
  </si>
  <si>
    <t>Se elaboró Plan de transferencia documentales primarias Código: ARC-PL-006 Versión 1 aprobado en el comité CIGD No 12 del 15 de diciembre de 2022.
Se presenta evidencia: Plan de transferencia documentales primarias aprobado del 15 de diciembre de 2022</t>
  </si>
  <si>
    <t>Se actualizó el Sistema Integral de Conservación Código ARC-M-001 Versión 2 aprobado en el comité CIGD No 12 del mes de Diciembre de 2022 y se elaboró el Plan de Preservación Digital a largo Plazo Código ARC-PL-005 Versión 1, aprobado en el comité CIGD No 12 del 15 de Diciembre de 2022.
Se presenta evidencia: Sistema Integral de Conservación Código ARC-M-001 Versión 2 a y Plan de Preservación Digital a largo Plazo Código ARC-PL-005 Versión 1</t>
  </si>
  <si>
    <t>Se  realizó informe del monitoreo y control de las condiciones ambientales, de las dos bodegas donde se conservan los soportes físicos del archivo central de la entidad encontrando como resultado de esta visita se determinó que por la extensión del área de la bodega (29.5 m de largo, 16 m de ancho y 15 m de alto para un total de 500 metros cuadrados aproximadamente) se hace necesaria la instalación de un mínimo de cinco termohigrómetros, ya que la temperatura varia y tiende a aumentar en ciertos espacios. La medición de las condiciones ambientales dio como resultado una temperatura con variación entre 27.1° y 30.5°; y una humedad de 65%. Estos requerimientos fueron trasmitidos a la Subgerencia Administrativa.
Se presenta evidencia: Informe de monitoreó y control, Acta de reunión “Inspección de instalaciones físicas y sistemas de almacenamiento Bodega 9, Ruta 169 Vía Chimita” del 24 de octubre de 2022 y Correo de solicitud instalación termohigrómetro en el archivo central ubicado en el sótano del Hospital Local del Norte dirigido a Recursos Físicos (área biomédica).</t>
  </si>
  <si>
    <t xml:space="preserve"> III TRIM: Gestión Documental el 5 de septiembre de 2022 elaboró el Plan de Prevención de emergencias y atención de desastres en archivos Cód. ARC-PL-004, Versión 1, aprobado por el comité CIGD del mes de agosto de 2022.
Se presenta evidencia:  Plan de Emergencias y de Atención de Desastres aprobado por el CIGD, Acta No 8</t>
  </si>
  <si>
    <t xml:space="preserve">III TRIM: La Subgerencia Administrativa con Gestión Documental se reunieron el 28 de septiembre de 2022 para realizar el procedimiento de eliminación de documentos ARC-P-007  y seguimiento de la implementación del proceso de eliminación de documentos Cuentas Mensuales (1993 - 2001), eliminación que fue presentada y aprobada por el comité CIGD con el acta No. 07 realizado el 28 de julio de 2022, se realizó publicación el 10 de agosto de 2022  en la página web de la entidad el inventario donde se relacionan los documentos que serán objeto de eliminación (estará publicado por 60 días). 
Se presenta evidencia: Acta No 7 del 28 de Julio de 2022 del CIGD - Acta del 28 de septiembre de 2022 </t>
  </si>
  <si>
    <t>III TRIM: Gestión Documental realizó el diagnóstico donde se verificó todas las áreas de archivo de la Institución: archivo de los depósitos, archivo de gestión, archivo central y el archivo histórico y todas las áreas destinadas para la conservación de documentos físicos. 
El diagnóstico se elaboró partiendo del Acuerdo 049 de 2000, donde establece de manera específica cuales deben ser los requisitos de las instalaciones locativas que se definan para la conservación de los documentos.     
• Insuficiencia de espacio en la Institución
• Condiciones ambientales inadecuadas
• Condiciones de seguridad insuficientes
• Condiciones locativas inadecuadas.
• Falencia por falta de estandarización de unidades de almacenamiento y conservación.
• Falta de sensibilización en relación a la conservación documental.
El Diagnóstico fue socializado con el grupo directivo en el comité CIGD del mes de agosto de 2022.
De acuerdo a este seguimiento se ajusta la meta a 1 diagnóstico y por ende su programación, dado que por error se había registrado 2 
Se presenta evidencia: Documento Diagnóstico - Acta No 8 del comité CIGD de agosto de 2022</t>
  </si>
  <si>
    <t>Se instaló en la página web el Plugin que permita la traducción a diferentes idiomas.
Se entrega como evidencia: Captura de pantalla de la página web institucional con el botón de traducción y link: https://isabu.gov.co/</t>
  </si>
  <si>
    <t xml:space="preserve">III TRIM: La Oficina de Planeación a través de la comunicadora social realizó actualización  del  esquema de publicación de información  y se  publicó el 31 de agosto de 2022,   en  la Sección Transparencia y Acceso a la Información pública de la página web, cumpliendo con los lineamientos de la Resolución 1519 de 2020, en el siguiente Link:https://isabu.gov.co/transparencia/instrumentos-de-gestión-de-la-información/esquema-de-publicación-de-información/
Se presenta evidencia: Documento esquema de publicación de información
</t>
  </si>
  <si>
    <t>Se realizó la actualización del Manual de la política de seguridad de la información a través de la Resolución 565 del 12 de diciembre de 2022, donde se incluyó en cuentas corporativas y conservación de la memoria de la institución a través del repositorio.
Se presenta evidencia: Resolución 0565 del 12 de diciembre de 2022 con el Manual de la Política de Seguridad de la Información.</t>
  </si>
  <si>
    <t>Se realizó informe de la auditoría (18 noviembre 2022)  al proceso de Gestión Ambiental donde se revisó temas relacionales con la gestión ambiental en adquisición de bienes amigables con el medio ambiente y se dejó la observación que la oficina de control interno acepta los argumentos esbozados con el entendido de realizar una socialización del tema, procurando que las áreas encargadas, Subgerencia Administrativa y Científica como oficinas gestoras y oficina asesora jurídica como la encargada de adelantar los procesos contractuales, entiendan la importancia del tema y adelanten las actividades necesarias para adoptar los lineamientos a las compras institucionales.
Se realizó informe de la auditoría al proceso contractual (31 de agosto de 2022) sin embargo, en esta no se abordó el tema relacionado con la gestión ambiental en adquisición de bienes amigables con el medio ambiente, por lo anterior se revisará en la auditoría que se realice al proceso en la vigencia 2023.
Se presenta como evidencia: Informe de auditoría al proceso de gestión ambiental y el proceso contractual.</t>
  </si>
  <si>
    <t>Se realizó informe de la auditoría (7 septiembre 2022) realizada al proceso de gestión de las TIC´S donde se abarcó todo el proceso y los temas de las recomendaciones del FURAG, dejando como recomendaciones: - En el marco del mejoramiento continuo, se recomienda continuar con el fortalecimiento de la Gestión TIC con su rol principal, el cual es prestar un conjunto de recursos, herramientas, equipos, programas informáticos, aplicaciones, redes y medios; que permiten la compilación, procesamiento, almacenamiento, transmisión de información en la E.SE ISABU . - Si bien las actividades se están realizando, esta oficina de control interno recomienda agilizar su cumplimiento y ahondar en la calidad de los productos que se prestan a la comunidad ISABU. Se concluye como resultado de la auditoría realizada al proceso de Gestión de TIC, se estableció que de manera general se ha venido dando cumplimiento con las normas, políticas y controles relacionados con el proceso, contribuyendo a una buena cultura de trabajo con buenas prácticas y acciones y así permitir el cumplimiento de la misión y objetivos de la E.S.E ISABU.
Se presenta evidencia: Informe de auditoría de las TIC´S.</t>
  </si>
  <si>
    <t>La oficina de control interno realizó  seguimiento al Plan de provisión de acuerdo a los lineamientos de la CNSC encontrando, que la ESE ISABU ha venido dando cumplimiento con la normatividad vigente, en relación con las normas de carrera administrativa, conforme a lo estipulado por CNSC y se realizará nuevamente consulta a la oficina de talento humano con respecto a la actualización de los salarios con el incremento de la vigencia 2022, en el cual manifestaban fallas en el sistema y del que no se había podido reportar.
Se presenta evidencia: Informe de seguimiento del 14 de diciembre de 2022.</t>
  </si>
  <si>
    <t>Se presenta el Plan Anual de Adquisiciones para la vigencia 2023 con la partida presupuestal para promover la participación ciudadana.</t>
  </si>
  <si>
    <t>El Instituto presenta acta del comité de Gestión y Desempeño MIPG Acta No 12 del 29 de diciembre de 2022,  en donde se socializó el Plan estratégico Institucional.</t>
  </si>
  <si>
    <t>Para el III trimestre el instituto presenta informe consolidado en la Matriz de Indicadores, objetivos y metas del periodo de 1 de julio a 30 de septiembre de 2022.
El instituto presenta informe consolidado en la Matriz de Indicadores, objetivos y metas del periodo comprendido de 1 de octubre a 30 de diciembre de 2022.</t>
  </si>
  <si>
    <t>Se presenta verificación de inventariio de la entidad con el registro de contabilidad</t>
  </si>
  <si>
    <t>Para el III trimestre el instituto presenta informe con corte a 30 de septiembre de 2022 de acuerdo con los objetivos planteados en el PETI, registrando los avances en su implementación
Para el IV trimestre presenta informe con corte a 30 de diciembre de 2022 de acuerdo con los objetivos planteados en el PETI, registrando los avances en su implementación.</t>
  </si>
  <si>
    <t>Se presenta el esquema de soporte de atención tipo mesa de servicio a través del procedimiento A-GEI-PRO2 “Procedimiento de administración y soporte de TIC” acorde a la estructura organizacional del Instituto. Este procedimiento fue aprobado mediante la Resolución 092 de 30 de diciembre de 2022.</t>
  </si>
  <si>
    <t>Se presenta el procedimiento de "Atención de Incidentes y requerimientos de los servicios TI" aprobado mediante la Resolución 092 de 30 de diciembre de 2022.</t>
  </si>
  <si>
    <t xml:space="preserve">La entidad desarrolló capacitaciones de competencias requeridas en TI en los siguientes temas: datos abiertos, correo y drive institucionales, tal como se evidencia en la presentación de sensibilización TICS de diciembre de  2022. </t>
  </si>
  <si>
    <t xml:space="preserve">Presenta Cronograma de las actividades programadas y ejecutadas en la implementación del PINAR 2022 durante el tercer trimestre de la presente vigencia.
Para el IV trimestre se presenta Cronograma de las actividades programadas y ejecutadas en la implementación del PINAR 2022 durante el cuarto trimestre de 2022 </t>
  </si>
  <si>
    <t>El Instituto presenta el cronograma de actividades implementadas del Sistema Integrado de Conservación Documental 2022 durante el tercer trimestre 2022
El Instituto presenta el cronograma de actividades implementadas del Sistema Integrado de Conservación Documental 2022 durante el cuarto trimestre de  2022.</t>
  </si>
  <si>
    <t>Se cumplió y reportó en el aavance anterior. En Comité de Gestión y Desempeño se presentó y aprobó el Procedimiento de entrega de documentos de archivo por desvinculación y/o culminación de obligaciones contractuales A-GDC-PR09, según consta en el numeral 3 del acta de reunión No. 07 del 1 de septiembre de 2022.</t>
  </si>
  <si>
    <t>El Instituto presenta el informe de Gestión documental donde se muestra la  identificación y clasificación de documentos de archivos a eliminar  con registro fotográfico.</t>
  </si>
  <si>
    <t xml:space="preserve">El instituto presenta el Modelo de requisitos de gestión con los requerimientos técnicos, el cual será implementado en el Sistema de Gestión Documental. </t>
  </si>
  <si>
    <t xml:space="preserve">Se presenta el Plan de Apertura, Mejora y Uso de Datos Abiertos el cual fue aprobado por el Comité de Gestión y Desempeño y adoptado mediante Resolución 092 de diciembre de 2022. </t>
  </si>
  <si>
    <t>Se presenta el informe del ejercicio de rendición de cuentas de dic 2022 donde se  muestra las encuestas de satisfacción aplicadas.</t>
  </si>
  <si>
    <t>El seguimiento se llevó a cabo en el CICI realizado el 31 de octubrede 2022 como consta en el 4 punto del orden del día "Resultados y conocimiento del código de integridad en el equipo directivo".</t>
  </si>
  <si>
    <t>El instituto presenta el seguimiento realizado a los indicadores de gestión en el informe evaluación por dependencias 2022.</t>
  </si>
  <si>
    <t>Presenta informe PQRSD radicadas por los ciudadanos sobre posibles conflictos de intereses, generadas por parte de los diferentes canales de atención y radicadas ante el INVISBU en virtud de la configuración de posibles conflictos de interés, teniendo en cuenta que para el periodo evaluado (IV Trim 2022) no se presentó ningún tipo de PQRSD al respecto.</t>
  </si>
  <si>
    <t xml:space="preserve">Durante este periodo se implementó el protocolo IPv6 (se tiene configurado y funcionando dos equipos institucionales). Presenta el documento “Transición del IPV4 al IPV6” </t>
  </si>
  <si>
    <t xml:space="preserve">Presenta el documento “Inventario Fase I IPV6” de la transformación del protocolo IPv4 a IPv6. </t>
  </si>
  <si>
    <t>A diciembre 31 de 2022 el Instituto terminó de implementar las fases 2 y 3 de la transformación del protocolo IPv4 a IPv6. Presenta el documento “Transición del IPV4 al IPV6”</t>
  </si>
  <si>
    <t>Durante este periodo se dio cumplimiento con el mejoramiento continuo y el trámite se encuentra totalmente en línea de acuerdo a los requerimientos expuestos por del área propiedad horizontal del INVISBU. se adjunta el link  http://181.129.178.204/tramites/replegal/</t>
  </si>
  <si>
    <t xml:space="preserve">Presenta matriz de riesgos la cual permite evaluar la eficiencia y la eficacia requerida. (se hace seguimiento periódico de los riesgos). </t>
  </si>
  <si>
    <t>Durante este trimestre el Instituto realizó el informe de experiencias exitosas en los siguientes eventos con la participación de la comunidad, ediles, líderes y veedores, rendición de cuentas del Invisbu el 30 de noviembre de 2022, evento de rendición de cuentas de la Alcaldía de Bucaramanga.</t>
  </si>
  <si>
    <t>El Instituto realizó socializaciones a los presidentes de junta de acción comunal en el proceso de adjudicación de los programas de mejoramientos de vivienda urbana y la oferta institucional, articulación con el representante de la comunidad afrocolombiana para dar a conocer la oferta institucional a dicha comunidad, representantes de la personas en condición de discapacidad y mesa de trabajo con los representantes del sector de los vendedores ambulantes para dar a conocer la oferta institucional.
Evidencia: Informe con registro fotográfico del 7 de diciembre de 2022 y listado de socialización a JAC de 400 mejoramiento de vivienda.</t>
  </si>
  <si>
    <t>Presenta Acta de Reunión donde se coordinó la elaboración de una pieza publicitaria audiovisual que garantice el acceso a la información de personas en condición de discapacidad con el equipo interdisciplinario del instituto y la traductora de lenguaje de señas representante de la comunidad en condiciones de deficiencia auditiva.</t>
  </si>
  <si>
    <t>El Instituto realizó la consulta con la administración central sobre la implementación del procedimiento para la traducción de la información pública a las lenguas de los grupos étnico que lo soliciten.</t>
  </si>
  <si>
    <t>El INVISBU realizó la Rendición de Cuentas el 30 de noviembre de 2022 sobre el avance de la gestión en la vigencia 2022 a grupos de valor, veedores, y ciudadanía en general. 
Evidencia: Informe de Evaluación a la Rendición de Cuenta Correspondiente a la Vigencia 2022 publicado en el link https://invisbu.gov.co/contenido/rendicion-cuentas/</t>
  </si>
  <si>
    <t>Mediante Circular No- 052 del 12 de diciembre de 2022, se convocó al tercer monitoreo y cierre PAAC y MRC vigencia 2022
Evidencia: Actas de monitoreo</t>
  </si>
  <si>
    <t xml:space="preserve">El INVISBU realizó dos capacitaciones relacionadas con la organización de archivos de gestión y transferencias documentales. Dichas actividades fueron realizadas por un profesional con conocimiento y manejo del archivo del Invisbu.
Evidencia: Circular No. 040 del 28 de octubre de 2022 sobre Lineamientos para la organización de archivo de gestión y transferencia y encuesta de percepción </t>
  </si>
  <si>
    <t>En Instituto realizó actividades de digitalización de documentos presentes en el archivo histórico del Invisbu, actividad que permitió realizar un total de 148.385 digitalizaciones, generando de esta manera el cumplimiento del compromiso de digitalización establecido para el periodo evaluado. A diciembre de 2022 ha digitalizado un total de 247.751 documentos.
Evidencia: Archivo Excel “Control de imágenes digitalizadas”</t>
  </si>
  <si>
    <t>Durante este trimestre de la vigencia 2022 realizó la estructuración del Manual de Gestión de Conocimiento, el cual será el documento guía que permitirá mitigar la perdida y fuga de información al interior de los diferentes procesos del INVISBU. En esta oportunidad se realizó la estructuración del documento mediante la evaluación de las diferentes variables que permiten identificar los focos de perdida de información y socialización de información. Finalmente se encuentra pendiente la codificación y socialización del documento en mención.
Evidencia: Manual de gestión del conocimiento, análisis de encuesta y consolidado de análisis de encuesta</t>
  </si>
  <si>
    <t>La OCI presenta el seguimiento a los indicadores de seguridad y privacidad de la informacion a diciembre de 2022.</t>
  </si>
  <si>
    <t>Presenta Informe del Seguimiento Fuga de Capital Intelectual (Gestión del Conocimiento), con corte diciembre de 2022, en el cual la Oficina de Control Interno verificó las acciones realizadas por la oficina de talento humano. Informe del 10 de diciembre de 2022.</t>
  </si>
  <si>
    <t>El instituto presenta Informe de Seguimiento atención al ciudadano correspondiente al cuarto trimestre de 2022.</t>
  </si>
  <si>
    <t>La OCI presenta Informe de Seguimiento a las acciones del Mapa de Riesgos de gestión TICS, con corte diciembre de 2022, con el objetivo de asegurar que las acciones en la implementación de los controles se estén llevando a cabo y evaluar la eficiencia en su implementación, para asegurar un efectivo manejo del riesgo. Informe del 10 de diciembre de 2022.</t>
  </si>
  <si>
    <t>Presenta Informe de seguimiento al mapa de riesgos de gestión a corte de diciembre de 2022.</t>
  </si>
  <si>
    <t xml:space="preserve">La OCI realizó Seguimiento a las acciones del Mapa de Riesgos de gestion BIENES Y SERVICIOS, con corte diciembre de 2022. Presenta informe del 15 de diciembre de 2022. </t>
  </si>
  <si>
    <t>La OCIG presenta seguimiento del IV trimestre en el cual finalizó el cierre del plan de mejoramiento suscrito con el proceso de talento humano correspondiente a la vigencia 2022</t>
  </si>
  <si>
    <t>Presenta Informe seguimiento a la planta de personal del INVISBU vinculada durante la vigencia 2022, donde se verificó los diferentes requisitos de formación académica y experiencia, área funcional, identificación del empleo y conocimientos básicos o esenciales entre otros.</t>
  </si>
  <si>
    <t>Revisar evidencias en archivo adjunto en PDF "PA MIPG2022-2023 TRÁNSITO Evidencias". Alternativa de texto para elementos no textuales, Complemento para video o elementos multimedia, Guión para solo video y solo audio.</t>
  </si>
  <si>
    <t xml:space="preserve">Revisar evidencias en archivo adjunto en PDF "PA MIPG2022-2023 TRÁNSITO Evidencias". Orden adecuado de los elementos al navegar con tabulación. </t>
  </si>
  <si>
    <t>Revisar evidencias en archivo adjunto en PDF "PA MIPG2022-2023 TRÁNSITO Evidencias". Utilice textos adecuados en títulos, páginas y secciones.</t>
  </si>
  <si>
    <t>Revisar evidencias en archivo adjunto en PDF "PA MIPG2022-2023 TRÁNSITO Evidencias". Permitir control de eventos temporizados.</t>
  </si>
  <si>
    <t>Revisar evidencias en archivo adjunto en PDF "PA MIPG2022-2023 TRÁNSITO Evidencias". Permitir control de contenidos con movimientos y parpadeo.</t>
  </si>
  <si>
    <t>Revisar evidencias en archivo adjunto en PDF "PA MIPG2022-2023 TRÁNSITO Evidencias". Permitir saldar bloques que se repitan.</t>
  </si>
  <si>
    <t>Revisar evidencias en archivo adjunto en PDF "PA MIPG2022-2023 TRÁNSITO Evidencias". No generar cambios automatícos al recibir el foco o entradas.</t>
  </si>
  <si>
    <t>Revisar evidencias en archivo adjunto en PDF "PA MIPG2022-2023 TRÁNSITO Evidencias". Lenguaje demarcado bien utilizado.</t>
  </si>
  <si>
    <t>Revisar evidencias en archivo adjunto en PDF "PA MIPG2022-2023 TRÁNSITO Evidencias". Desde una letra hasta un elemento completo utilizable.</t>
  </si>
  <si>
    <t>Revisar evidencias en archivo adjunto en PDF "PA MIPG2022-2023 TRÁNSITO Evidencias". Foco visible al navegar con tabulación.</t>
  </si>
  <si>
    <t>Revisar evidencias en archivo adjunto en PDF "PA MIPG2022-2023 TRÁNSITO Evidencias". Imágenes de texto.</t>
  </si>
  <si>
    <t>Revisar evidencias en archivo adjunto en PDF "PA MIPG2022-2023 TRÁNSITO Evidencias". Objetos programados (No se manejan en la página web)</t>
  </si>
  <si>
    <t>Revisar evidencias en archivo adjunto en PDF "PA MIPG2022-2023 TRÁNSITO Evidencias". No se evidencian enlaces rotos en la página web.</t>
  </si>
  <si>
    <t>Revisar evidencias en archivo adjunto en PDF "PA MIPG2022-2023 TRÁNSITO Evidencias". Validado.</t>
  </si>
  <si>
    <t>Revisar evidencias en archivo adjunto en PDF "PA MIPG2022-2023 TRÁNSITO Evidencias". Se agregó sección de PQRSD.</t>
  </si>
  <si>
    <t>Revisar evidencias en archivo adjunto en PDF "PA MIPG2022-2023 TRÁNSITO Evidencias"</t>
  </si>
  <si>
    <t xml:space="preserve">Se presenta el * MANUAL DE POLÍTICAS DE DAÑO ANTIJURÍDICO.
Resolución 267-2022 - relacionado con el daño antijuridico,del mes de julio de 2022. 
</t>
  </si>
  <si>
    <t>Se Adjunta evidencias en cumplimiento a la actividad Informe Satisfacción del ciudadano instrumento Encuesta.Se Adjunta Resultado estadístico en PDF generado por Google Form y el excel de las encuestas realizadas en la Jornada de Rendición de Cuentas 2022.
Se recomienda publicar el informe de satisfacción de rendición de cuentas y las preguntas formuladas por la ciudadanía con la respectiva respuesta.</t>
  </si>
  <si>
    <t>A la fecha se evidencia  la elaboracion de tres acciones correctivas y preventivas elaboradas con fecha del mes de septiembre a diciembre de 2022.</t>
  </si>
  <si>
    <t>Plan Anual de Auditoria 2022 incluyendo seguimiento NORMA TECNICA NTC 5854 entregado a planeacion en el MEMORANDO 180 DE 19/09/2022</t>
  </si>
  <si>
    <t>Plan Anual de Auditoria 2022 incluyendo seguimiento NORMA TECNICA NTC 6047 entregado a Planeacion en el MEMORANDO 180 DE 19/09/2022</t>
  </si>
  <si>
    <t>Seguimiento del mapa de riesgos con las respectivas observaciones y recomendaciones frente a los controles entregado a la Direccion en el MEMORANDOS 175 correspondiente al segundo cuatrimestre de 2022 con fecha 8 de septiembre. Y 176   de 2022 remitiendo informe a la Direción.</t>
  </si>
  <si>
    <t xml:space="preserve">Socializacion ante el COMITÉ con las respectivas observaciones y recomendaciones Segun acta N° 003 del 25 de agosto de 2022 </t>
  </si>
  <si>
    <t>Se Adjunta Memorandos 203 y 204 de envio de informes a la direccion  referentes a contratación y ejecuciones fiscales llevada a cabo en el mes de diciembre de 2022.</t>
  </si>
  <si>
    <t>Se evidencia pantallazo de la nube de la Dirección de Tránsito, administrada por un externo GOOGLE WORKSPACE y proveedor CLARO.</t>
  </si>
  <si>
    <t>Dentro del plan de capacitaciones de la vigencia 2022 se encuentran incluidos los temas de:Procesamiento de datos e información, innovación, solución de problemas con tecnologías, seguridad digital, los cuales permiten el desarrollo de competencias requeridas en TI.</t>
  </si>
  <si>
    <t xml:space="preserve">Resolución 267-2022 - relacionado con el daño antijuridico,del mes de julio de 2022. </t>
  </si>
  <si>
    <t>Se realizó la actualización del Plan Indicativo con las metas y presupuesto programado para la vigencia 2023, el cual se encuentra publicado en la página web institucional (https://www.bucaramanga.gov.co/planes-de-accion/).</t>
  </si>
  <si>
    <t>Se realizó el POAI 2023 como anexo del proyecto de acuerdo que se presentó al Concejo Municipal y del cual se aprueba el Acuerdo 047 de 2022, el POAI se encuentra publicado en la página web institucional (https://www.bucaramanga.gov.co/transparencia/presupuesto-general-de-ingresos-gastos-e-inversion/).</t>
  </si>
  <si>
    <t>La Secretaría de Planeación realizó el seguimiento a las siguientes Politicas Publicas con corte a junio de 2022:
PIIAFF: Para las metas relacionadas del Plan de Desarrollo Municipal - PDM para el cumplimiento de la PIIAFF, se reportó a junio 30 de 2022 un total presupuestado de $123.751.717.477,53 de los cuales se ejecutaron a 30 de junio un total de $78.810.454.224,63, es decir, un 74,97%. Respecto al total de población beneficiada para el periodo reportado se tuvo un total de 770.142 habitantes. El avance presentado por ciclo de vida es de 41% para primera infancia, 38% infancia, 39% adolescencia y 50% transversal.
FAMILIA: La Secretaría de Planeación realizó y consolidó el seguimiento con corte 30 de junio de 2022, obteniendo un cumplimiento del 84,81% de avance, con un total de 653.667 beneficiados por la política pública, de los cuales 347.395 se identifican como femeninas, 306.270 se identifican como masculinos y 2 personas se identifican como intersexuales.
VEJEZ: El porcentaje de avance con corte 30 de junio de 2022 reportado por las Secretarías e Institutos Descentralizados corresponde al 16,47% reportando un total de 207.262 adultos mayores beneficiados por la política pública, de los cuales 122.167 pertenece a mujeres identificadas y 85.166 se identifican como masculinos.
DISCAPACIDAD: En el mes de julio se solicitó a los diferentes actores el reporte de seguimiento al Plan Municipal de Discapacidad al corte de 30 de junio de 2022 mediante Circular No. 014 de 2022. Cabe aclarar  que los resultados, deben ser presentados y socializados  en el  tercer comité municipal de discapacidad del día 12 de octubre de 2022, los cuales  seran reportados en el último trimestre de 2022.
La Secretaría de Planeación realizó durante el primer trimestre 2023 el seguimiento a las siguientes Politicas Publicas con corte a diciembre 31 de 2022:
PIIAFF: Para las metas relacionadas del Plan de Desarrollo Municipal - PDM para el cumplimiento de la PIIAFF, se reporta a diciembre de 30 de 2022 un total presupuestado de $146.045.271.125,01 de los cuales se ejecutaron al mismo periodo de tiempo un total de $108.994.772.690,59, es decir, un porcentaje de ejecución presupuestal de 74.63%.  Respecto al total de atenciones realizadas para el periodo reportado se tuvo un total de 770.142 atenciones. 
FAMILIA: La Secretaría de Planeación realizó y consolidó el seguimiento con corte 31 de diciembre de 2022, obteniendo un cumplimiento del 89,82% de avance, con un total de 1.074.953 personas beneficiadas por la política pública, de los cuales 580.372 se identifican como femeninas, 494.560 se identifican como masculinos y 21 personas se identifican como no binarios. Se reportó un total de presupuesto de $31.807.164.831 de los cuales se ejecutaron a diciembre 31 de 2022 un total de de $28.806.601.351, equivalente al 90,5%. 
VEJEZ: El porcentaje de avance de las metas programadas con corte 31 de diciembre de 2022, reportado por las Secretarías, Dependencias e Institutos Descentralizados corresponde al 86,20%. Para la vigencia 2022 se logró una ejecución de recursos por valor de $121.582 millones de pesos de $142.528.352.360 programados. Se reporta un total de 339.094 adultos mayores beneficiados por la Política Pública a diciembre de 2022.
DISCAPACIDAD: Los resultados del seguimiento señala que de 69 metas de producto del Plan de Acción, 60 contaban con programación para la vigencia 2022. No obstante, 43 metas lograron cumplimiento total o parcial a corte de 31 de diciembre para un avance del 78%.
Por otra parte, en cuanto a ejecución presupuestal, se ejecutaron recursos (miles de pesos) por el orden de $190.705.276 de un total de $220.570.676 programados para la vigencia, logrando así un cumplimiento del 86%. Por otra parte, en el periodo que comprende los años 2013 a diciembre de 2022, el Plan de acción de la política pública de discapacidad, alcanzó un cumplimiento acumulado del 73%.</t>
  </si>
  <si>
    <t>La Secretaría de Planeación por solicitud de la OATIC, actualizó la Política de Administración de Riesgos incluyendo en el numeral 9.4 Lineamientos Riesgos de Seguridad de la Información la Matriz Mapa Riesgos de Seguridad de la Información F-TIC-1400-238,37-047, de acuerdo con los lineamientos del Ministerio de Tecnologías de la Información y Comunicaciones – MINTIC y la Guía para la administración de riesgo y diseño de controles en entidades públicas diciembre 2020 – Versión 5. Se presentó y aprobó en el Comité Institucional MIPG el 25 de noviembre de 2022 y en el CICCI el 30 de noviembre de 2022.
Evidencia: Política de Administración de Riesgos versión 6.0 y Acta de Comité Institucional MIPG del 25 de noviembre de 2022</t>
  </si>
  <si>
    <t>La Secretaría de Planeación emitió la Circular No. 01 de enero de 2023, por medio de la cual se convocó a Secretarios de despacho, asesores y jefes de oficina para continuar con el proceso de formulación del Plan Anticorrupción 2023 con el fin de consolidar el Componente 2. Racionalización de Tramites y ajustes al Componente 3. Rendición de Cuentas. Asi mismo se continuo la formulación de los Mapas de Riesgos de Corrupción vigencia 2023 por procesos, como parte integral del PAAC 2023, liderada por la Secretaría de Planeación y el acompañamiento de la Oficina de Control Interno de Gestión, de acuerdo con la metodología de la Política de Administración de Riesgos de la entidad, se formularon 21 mapas de riesgos de corrupción por proceso y un total de 43 riesgos identificados en la administración central. 
Se presentó y aprobó el Plan Anticorrupción y Atención al Ciudadano y Mapas Riesgos de Corrupción 2023 por procesos, en Comité Institucional de Coordinación de Control Interno – CICCI del 25 de enero de 2023 y Comité Institucional de Gestión y Desempeño del 26 de enero de 2023. Se encuentran publicados para consulta en la página web institucional de la entidad, en el siguiente link: https://www.bucaramanga.gov.co/transparencia/plan-anticorrupcion-y-de-atencion-al-ciudadano-2/ y en planes institucionales y estratégicos en el link https://www.bucaramanga.gov.co/planes-institucionales-mipg/</t>
  </si>
  <si>
    <t>La Secretaría de Planeación emitió la Circular No. 15 del 14 de febrero de 2023, mediante la cual se programó mesas de trabajo con las 17 dependencias centralizadas y el acompañamiento de la Oficina de Control Interno de Gestión durante los días 27 de febrero a 8 de marzo de 2023. 
La Alcaldía de Bucaramanga cuenta con 24 Mapas de Riesgos de Gestión por procesos y un total de 98 riesgos identificados aprobados en Comité Institucional de Coordinación Control Interno - CICCI del 13 de marzo de 2023 y en Comité Institucional de Gestión y Desempeño MIPG del 16 de marzo de 2023.
Los Mapas Riesgos de Gestión 2023 por procesos, se encuentran publicados en el siguiente link:
https://www.bucaramanga.gov.co/transparencia/mapa-de-riesgos-de-gestion-institucional/</t>
  </si>
  <si>
    <t xml:space="preserve">La Secretaría de Hacienda presenta documento Word del MARCO FISCAL DE MEDIANO PLAZO 2023-2033 versión 4 del 17 de noviembre de 2022, archivo Excel de la plantilla del Minhacienda de la estructura del plan financiero, superávit primario y capacidad de endeudamiento, soporte para el presupuesto de la vigencia de 2023.
</t>
  </si>
  <si>
    <t>En el III trimestre el proceso de compra del Conjunto (Pool) de direcciones para finalizar la implementación del protocolo al interior de la entidad Se elaboró y está listo para ser llevado al SECOP durante el mes de octubre.
Evidencia: Estudio del sector económico y resumen de cotizaciones recibidas.
Durante el IV trimestre de año 2022 se finalizó el proceso de adquisición del pool de las direcciones para ser asignados a la entidad. Durante el primer trimestre del 2023 se desplegarán las direcciones en la infraestructura tecnológica de la entidad. 
Se presenta como evidencia los documentos relacionados con el contrato como son: Comunicación ACEPTACIÓN DE OFERTA, Acta de Inicio y Acta de Suspensión
Para el trimestre enero-marzo 2023:
Durante el mes de marzo de 2023 se realizaron pruebas y se recibió el pool de direcciones, el día 23 de marzo se realizó la ventana de implementación de IPv6 en la entidad.</t>
  </si>
  <si>
    <t>No presenta avance</t>
  </si>
  <si>
    <t>Durante el III trimestre 2022 se encontró que de acuerdo a lo establecido las pruebas piloto para la implementación del protocolo IPv6 se realizaron y se presentó el informe de resultados de las mismas.
Evidencia: Evidencia-Prueba-Resolucion-Website test_ www.bucaramanga.gov.co</t>
  </si>
  <si>
    <t>En el III trimestre la OATIC avanzó en la estructuración y prueba piloto de la primera versión del chatbot, de lo cual presenta el informe de resultados. Por otra parte, analizará la conveniencia de la implementación de acuerdo con los resultados obtenidos teniendo en cuenta los alcances de la herramienta con la cual se implementó.
Evidencia: Informe de avance asistente virtual y archivo OTIChat.zip
Durante el IV trimestre 2022 no se avanzó en el proceso,  se retomara durante el I trimestre de 2023, pues se analizara la conveniencia de incluir esta funcionalidad en la APP Ciudadana que se está diseñando y de esta forma poder complementar la prueba piloto y determinar los pasos a seguir con respecto a este proceso.
La Oficina TIC finalizó la prueba piloto el 31 DE OCTUBRE DE 2022 dicionalmente se analizara con base en los resultados la conveniencia para ser incluido en el desarrollo de la app ciudadana en la cual se viene avanzando.</t>
  </si>
  <si>
    <t>En esta actividad aun no se ha avanzado debido a  la falta de recurso humano para la realización de la misma, con el persona contratado a finales del trimestre se iniciara el diseño de la estrategia.</t>
  </si>
  <si>
    <t>Debido a que el MINTIC no ha retomado el proceso de BlockChain con los municipios en esta actividad no se ha hecho avance diferente al entregado en el IV trimstre del 2022.</t>
  </si>
  <si>
    <t xml:space="preserve">Se realizó la medición de la tasa de éxito procesal de acuerdo con los indicadores adoptados en el SIGC, el cual se analiza con frecuencia semestral, por tanto, tiene corte a 30 de junio de 2022 y se remitió al SIGC el 8 de julio de 2022.
Se adjunta como evidencia el tablero de indicadores adoptado en el SIGC, los cuales a su vez se encuentran publicados en la NUBE y correo electrónico. 
Es importante aclarar, que en razón a que la medición es semestral, se ajusta la programación al III trimestre de 2022 y al primero de 2023.
La tasa de éxito procesal se midió en el mes de febrero de 2023, con corte a 31 de diciembre de 2022, lo cual se encuentra cargado en la nube de la entidad y su vez se adjunta Excel y correo electrónico del 07 de febrero de 2023.
</t>
  </si>
  <si>
    <t xml:space="preserve">A cierre de 30 diciembre de 2022 se tiene el documento preliminar del plan de acción de conciliaciones, el cual será adoptado en el mes de enero 2023. 
Durante el primer trimestre se adoptó el plan de acción de conciliaciones el día 18 de enero de 2023.
Se adjunta plan de acción de conciliaciones de fecha 18 de enero de 2023.
</t>
  </si>
  <si>
    <t>La Secretaría de Planeación durante el primer trimestre de 2023,  realizó el registro de la priorización de los trámites en el módulo "Gestión de Racionalización" para el periodo 2023 en la plataforma SUIT, los cuales se encuentran registrados en el Componente 2 del PAAC 2023 dando cumplimiento en los términos de ley.
Evidencia: Consolidado estrategia de racionalización de trámites formato del SUIT Función Pública</t>
  </si>
  <si>
    <t>La Secretaría de Planeación y la OATIC con base en los trámites priorizados a través del formato “Información trámites – Análisis PAAC” remitido por las Secretarías de Educación, Salud, Administrativa e Interior, se formuló el Componente 2: Racionalización de trámites del PAAC 2023, en mesa de trabajo con los enlaces de las dependencias y el acompañamiento de la Oficina de Control Interno de Gestión del 19 de enero de 2023, siguiendo los lineamientos del DAFP. La Estrategia de racionalización de trámite se presentó y aprobó en Comite Institucional de Gestión y Desempeño del 26 de enero de 2023 y se encuentra publicada en la pagina web institucional como parte integral del PAAC 2023 en el link https://www.bucaramanga.gov.co/transparencia/plan-anticorrupcion-y-de-atencion-al-ciudadano-2/
Evidencia: Acta de reunion del 19 de enero de 2023 y acta de comite institucional.</t>
  </si>
  <si>
    <t>La Secretaría de Planeación realizó   INFORME “RESULTADO MESA DE TRABAJO PARA LA IDENTIFICACIÓN DE LAS NECESIDADES EN LA AUTOMATIZACIÓN DE LOS TRÁMITES INSCRITOS EN EL SUIT” como resultado de mesas de trabajo con las dependencias, donde se identificó las necesidades de automatización de los trámites inscritos en el SUIT de las diferentes dependencias de la administración municipal; en concordancia a lo anterior, la Oficina Asesora TIC elaboró el Informe de Estimación de Trámites.
Evidencia: Informe “resultado mesa de trabajo para la identificación de las necesidades en la automatización de los trámites inscritos en el SUIT” e Informe de Estimación de Trámites.</t>
  </si>
  <si>
    <t>La Secretaría de Planeación mediante Circular No. 61 de 2022, convocó a líderes y enlaces de la Administración Central, a mesas de trabajo, con el objetivo de revisar las acciones de gestión institucional por Dependencia. De esta manera y teniendo en cuenta los lineamientos dados por el Departamento Administrativo de la Función Pública – DAFP se realizaron ajustes en las actividades internas previas, dejando las actividades que desarrollan las capacidades institucionales pero que no son propiamente acciones de participación en la gestión pública; asi mismo se ajustaron las actividades participativas, que sí involucran a los grupos de valor en las diferentes fases del ciclo de la gestión de la entidad, obteniendo 5 Actividades Internas Previas y 27 Actividades Participativas.
El Plan de Participación Ciudadana ajustado 1, se encuentra publicado en el link: https://www.bucaramanga.gov.co/planes-institucionales-mipg/
Por otra parte, la Secretaría de Planeación en cumplimiento de su rol de monitorear las actividades del Componente de Rendición de Cuentas, en el marco del Plan Anticorrupción y Atención al Ciudadano vigencia 2022 y en virtud de los lineamientos del Departamento Administrativo de la Función Pública – DAFP, Ley de Participación Ciudadana 1757 de 2015; convocó líderes y enlaces, al primer monitoreo del Plan de Participación Ciudadana 2022, mediante Circular No. 67 del 14 de septiembre de 2022. En el monitoreo se evidenció que los líderes y enlaces han adelantado las acciones correspondientes para el cumplimiento de las acciones de gestión institucional establecidas en el Plan de Participación Ciudadana 2022, los cuales involucran a la ciudadanía a participar en los diferentes procesos que maneja la Administración Central.</t>
  </si>
  <si>
    <t>La Secretaría de Planeación realizó el 3 de noviembre de 2022, el cuarto Comité de presupuestos participativos con el fin priorizar los barrios de las comunas 3 y 16 que no tienen ediles electos para que los representen, basándose en las normas establecidas en el decreto 0159 del 2021, especificando que se escogieron barrios que no han tenido asignación de presupuestos participativos en los últimos años. Se dio respuesta a las solicitudes de las comunas 13, 17 y corregimiento 3 sobre priorización de barrios.
Por otra parte, el 19 de diciembre de 2022, realizó el quinto comité de presupuestos participativos, en el cual se informó sobre el avance de la implementación de los acuerdos escolares de los años 2020, 2021 y la culminación del proceso de presentación de los acuerdos escolares 2022 a través de la plataforma de Presupuestos Participativos. Se presentaron a los ediles de la comuna 17, las conclusiones de los acuerdos de comuna priorizados para el ejercicio 2022 de los Presupuestos Participativos. El IMEBU mostró el avance del desarrollo de los cursos de confección que beneficiaron a 159 personas de un barrio y dos veredas priorizados en la vigencia 2021. Se presentó el avance de la ejecución de los acuerdos de comuna de las vigencias 2021. Se exhibió el documento que registra los barrios priorizados de la estrategia de Presupuestos Participativos vigencia 2022.
✓ Acuerdos de Comuna o Corregimiento: De la implementación del Ejercicio durante la vigencia 2022, se recibieron 15 actas de priorización Urbana y 3 actas de priorización rural para convocar a 65 presidentes de Junta de Acción Comunal o Lideres de los barrios priorizados, en esta etapa del ejercicio, se acompañó como garantes a 53 reuniones de JAC y barrios. Se recibieron 64 acuerdos de Comuna o Corregimiento, alcanzando un 98,5% de efectividad del ejercicio, que se puede visualizar en la tabla 10. Barrios priorizados por las JAL y proyectos JAC para la vigencia 2022 del Informe de Gestión.
La Secretaría de Planeación realizó el primer Comité de Presupuestos Participativos el 14 de marzo de 2023, se viabilizaron un total de 46 acuerdos escolares de los cuales 22 fueron de obras de mantenimiento o reparación de infraestructura y 24 acuerdos escolares de dotación, se priorizó un nuevo acuerdo de comuna para 7 barrios que no han podido ejecutar proyectos de vigencias anteriores, se presentaron para viabilizar un total de 63 acuerdos de comuna o corregimiento de los cuales fueron aprobados 43 proyectos de infraestructura o sociales, 4 quedaron pendientes de respuestas de la Defensoría de Espacio Público y 16 barrios fueron autorizados a presentar nuevamente el acuerdo de comuna o corregimiento. 
Evidencia: Acta de comité de Presupuestos Participativos</t>
  </si>
  <si>
    <t xml:space="preserve">Se encuentra publicada en página web del municipio mediante el enlace dispuesto a continuación: https://www.bucaramanga.gov.co/agenda-regulatoria/ </t>
  </si>
  <si>
    <t>En el III trimestre la OATIC en coordinación con la Secretaría Jurídica avanzó en el desarrollo de la herramienta, la cual se encuentra adelantada en gran medida en su diseño y desarrollo.
Evidencia: Acta de reunión con la Secretaría Jurídica del 7 de septiembre de 2022, pantalla inicial y solicitud de requerimiento F-TIC-1400-238,37-017
En el IV trimestre la OATIC en coordinación con la Secretaría Jurídica implementó y puso en funcionamiento el canal antifraude y de denuncia RITA. El canal está dispuesto en https://canaldenuncia.bucaramanga.gov.co/.
Se presentan como evidencias los pantallazos del portal web.</t>
  </si>
  <si>
    <t>La Secretaría la Planeación presenta el documento "Bateria de Indicadores" para la medición del indice de la capacidad estadistica territorial con corte a diciembre 31 de 2021, la cual servirá como insumo para la elaboración de la Cartilla Indicadores de Información Estadística.</t>
  </si>
  <si>
    <t>Se valido y aprobo el manual de funciones por parte del Comité Institucional de Gestion y Desempeño, según Acta No 010 del 29 de marzo del 2023, del Comité Institucional de Gestion y Desempeño.
Se presenta evidencia: Acta No 010 del 29 de marzo del 2023</t>
  </si>
  <si>
    <t>Se elaboro el Mapa de Riesgos de Gestión 2023 por proceso, de acuerdo a lo identificado en cada proceso de la entidad.
Se presenta evidencia: Mapa de Riesgos de Gestión 2023</t>
  </si>
  <si>
    <t>Se actualizo el catálogo de servicios de TI para la gestión de tecnologías de la información (TI) de la entidad.
Se presenta evidencia: Catalogo de Servicios de TI Actualizado</t>
  </si>
  <si>
    <t>Se realizo el monitoreo del consumo de recursos asociados a la infraestructura de TI de la entidad.
Se presenta evicencia: Documento Monitoreo Consumo Recursos TI</t>
  </si>
  <si>
    <t>El 15 de febrero de 2023, se capacito en el proceso de PQRS a la Sra Lady Gamboa, quien cuenta con usuario del Software PQRS.
Se presenta evidencia: Pantallazo Capacitacion</t>
  </si>
  <si>
    <t xml:space="preserve">Se definieron los indicadores para medir la eficiencia y eficacia de los procesos de la entidad de acuerdo al mapa de procesos establecidos.
Se presenta evidencia: Tablero de desempeño de indicadores de los procesos </t>
  </si>
  <si>
    <t>Se actualizo el instrumento archivístico, Plan Institucional de Archivo – PINAR, según resolucion 021 de 2023, de enero 31 de 2023.
Se presenta evidencia: PINAR actualizado</t>
  </si>
  <si>
    <t xml:space="preserve">La Subdirección Jurídica se encuentra vinculada a la comunidad Jurídica. Presenta certificación de afiliación como miembro de la Subdirectora Jurídica desde 2021 a la Agencia Nacional de la Defensa Jurídica del Estado. </t>
  </si>
  <si>
    <t>Durante el trimestre la entidad realizó Rendición de Cuentas a afiliados y ciudadanía en general como consta en el Acta No. 008-2023 MIPG del 13 de marzo 2023.
Así mismo soporta con la presentación en el link: 
https://www.portalgov.cpsmbga.gov.co/wp-content/uploads/2023/03/Rendicio%CC%81n%20de%20cuentas%202023.pdf</t>
  </si>
  <si>
    <t>La CPSM presenta el documento MOREQ - Modelo de Requisitos mínimos de documentos Electrónicos 2023.</t>
  </si>
  <si>
    <t>Se evidenció documento del plan de trabajo del sistema de gestión de seguridad y salud en el trabajo para la vigencia 2023.</t>
  </si>
  <si>
    <t xml:space="preserve">Se evidencia documento que contiene la estrategia anual para la prevención de conflicto de intereses de la vigencia 2023. </t>
  </si>
  <si>
    <t>Se evidencia documento del plan anticorrupción y de atención al ciudadano de la vigencia 2023. https://imct.gov.co/wp-content/uploads/2023/02/PLAN-ANTICORRUPCION-Y-DE-ATENCION-AL-CIUDADANO-2023.pdf
Resolución No. 10 del 31 de Enero de 2023. Y Matriz del plan anticorrupción.</t>
  </si>
  <si>
    <t>Se evidencia documento del plan de acción institucional integral de la vigencia 2023. https://imct.gov.co/wp-content/uploads/2023/03/PLAN-DE-ACCION-INTEGRAL-2023-version-01.pdf</t>
  </si>
  <si>
    <t xml:space="preserve">Se evidenció documento en excel del plan de mantenimiento para la vigencia 2023, el cual reposa en la carpeta de calidad. </t>
  </si>
  <si>
    <t xml:space="preserve">Se evidencia documento "plan de transformación digital", el cual está en proceso de estandarización y aprobación por parte del comité institucional de gestión y desempeño. Enviado por correo electrónico para aprobación del comité. 
Se cuenta con cronograma de actividades del plan de transformación digital.
</t>
  </si>
  <si>
    <t>Se evidencia informe de PQRSD de octubre a diciembre de 2022 con el estado de las PQRSD, numero de peticiones recibidas, elaborado por el Área Técnica del IMCT, el cual reposa en la carpeta de calidad.</t>
  </si>
  <si>
    <t>Se evidencia la estrategia de racionalización de trámites en el documento del plan anticorrupción y de atención al ciudadano de la vigencia 2023.</t>
  </si>
  <si>
    <t xml:space="preserve">Se evidencia el documento "plan anual de adquisiciones", junto con la resolución No. 001 de 2023, por la cual se adopta. </t>
  </si>
  <si>
    <t>El INDERBU tiene publicado en el link:
https://inderbu.gov.co/wp-content/uploads/2022/11/PA.03-PLA01-PLAN_INSTITUCIONAL_BIENESTAR_2023.pdf
El plan institucional  de bienestar 2023.</t>
  </si>
  <si>
    <t>El INDERBU presenta el Inventario de activos de seguridad y privacidad de la información de la entidad, elaborado y aprobado por Comité Institucional de la Entidad el 26 de octubre de 2022. 
Se presenta inventario y acta No. 06 de Comité Institucional.
Para el trimestre enero-marzo 2023Se presenta el inventario de activos de información del INDERBU, y acta del 9 de diciembre  de comité MIPG 2022, donde se presentó y aprobó.</t>
  </si>
  <si>
    <t>Se presenta la Matriz de Riesgos de Seguridad y Privacidad de la Informacion - Archivo Excel.</t>
  </si>
  <si>
    <t>Se presenta el PA.05-PLA05 Plan de Mantenimiento Preventivo y Evolutivo 2023</t>
  </si>
  <si>
    <t>Presenta Informe de analítica de datos de escenarios deportivos y PQRSD del periodo de enero a 15 de septiembre de 2022.
Para el trimestre octubre – diciembre, el INDERBU presenta informe de analítica de datos de ingresos a escenarios deportivos y PQRSD, elaborado.  
Presenta Informe de analítica de datos de escenarios deportivos y PQRSD del periodo de  septiembre de 2022 a Febrero 2023 esta en la carpeta 26 producto 4</t>
  </si>
  <si>
    <t>Se presenta el PA.05-PD01 Procedimiento Gestión de Incidentes V01 del 22 de marzo de 2023.</t>
  </si>
  <si>
    <t>Se presenta la socialización realizada por medio de campañas a través del correo electrónico y protectores de pantalla en los computadores de los funcionarios del INDERBU</t>
  </si>
  <si>
    <t>El instituto aporta como evidencia los Contratos No. 368 del 21 de julio de 2022 y Contrato No 403 del 29 de julio de 2022. Se ajusta la meta de dos contratos, uno para tercer trimestre 2022 y el segundo entregable para primer trimestre 2023.
Contrato 258: 
https://community.secop.gov.co/Public/Tendering/OpportunityDetail/Index?
noticeUID=CO1.NTC.4204865&amp;isFromPublicArea=True&amp;isModal=False
Contrato 013:
https://community.secop.gov.co/Public/Common/GoogleReCaptcha/Index?
previousUrl=https%3a%2f%2fcommunity.secop.gov.co%2fPublic%2fTendering%
2fOpportunityDetail%2fIndex%3fnoticeUID%3dCO1.NTC.4009374%26isFromPublic
Area%3dTrue%26isModal%3dFalse</t>
  </si>
  <si>
    <t>Se realiza inventario documental y sistema integrado de conservacion SIC</t>
  </si>
  <si>
    <t>El INDERBU realizó capacitación de conservación documental relacionada con los soportes físicos que maneja la entidad, el día 28 de octubre de 2022, realizado de manera presencial en el Instituto.
Se presenta control de asistencia.
Se realizo capacitación virtual el 23 marzo de 2023 Presentan como evidencia pantallazo de TEAMS, y la presentación de la capacitación.</t>
  </si>
  <si>
    <t>Se actualizo la politica de Gestión Ambiental.
Se presenta documento  PM.01-GA-F01 v2 del 27 de marzo de 2023.</t>
  </si>
  <si>
    <t xml:space="preserve">El Instituto presenta archivo en Excel del inventario de activos de información que se encuentran publicados en la intranet de la Entidad (NAS), se evidencia en la plataforma en la sección de Centro de Datos 
Para el trimestre octubre – diciembre, el INDERBU presenta el repositorio de conocimiento explícito de las Subdirecciones de la Entidad, almacenado en la intranet (NAS) y se realizó socializaciones del mismo. 
Para el trimestre enero- marzo 2023 el INDERBU presenta 
pantallazos de la información que contiene la intranet de la Entidad (NAS), contiene las evidencias y la información del trabajo realizado por los contratistas y servidores  públicos de la entidad.
</t>
  </si>
  <si>
    <t>PEl INDERBU realizó diferentes campañas de sensibilización a los grupos de valor “PLANETARIOS: CUIDA TU SALUD MIENTRAS CUIDAS EL PLANETA” en julio y “AMATE, CUIDATE Y ACTIVATE CON INDERBU” en agosto. Se evidencia en las redes sociales en los links https://www.instagram.com/reel/Chm9fZRglhA/?igshid=ZjA0NjI3M2I 
https://web.facebook.com/hashtag/yosoyinderbu
Para el trimestre octubre – diciembre, el INDERBU realizó 4 campañas en octubre, 4 campañas en noviembre y 2 campañas en diciembre, con información para difundir a grupos de valor por medio de página web, redes sociales y flayers.
Para el trimestre enero-marzo 2023:
Se realizó la campaña de información de “Tomate le vida”
El INDERBU presenta como evidencia los siguientes links:
https://www.instagram.com/p/Co8gUKsNPbD/?igshid=MDJmNzVkMjY= 
https://www.instagram.com/p/CpC9Nq1u1eB/?igshid=MDJmNzVkMjY= 
http://noticias.inderbu.gov.co/index.php/2023/02/15/campana-de-sensibilizacion-sobre-alimentacion-saludable-en-grupos-de-actividad-fisica-del-inderbu/ 
http://noticias.inderbu.gov.co/index.php/2023/02/01/en-enero-nos-activamos-con-el-inderbu/</t>
  </si>
  <si>
    <t xml:space="preserve">La oficina de Control Interno presenta el informe de seguimiento al PAAC con corte a agosto 31 de 2022. Se encuentra publicado en el link https://inderbu.gov.co/wp-content/uploads/2022/09/INF-SEGUIM-PLAN-ANTICORRUPCION-2.pdf
Para el trimestre enero-marzo 2023:
La oficina de Control Interno presenta el informe de seguimiento al PAAC con corte a diciembre 2022. Presenta como evidencia el informe de seguimiento, https://inderbu.gov.co/wp-content/uploads/2022/12/INF-SEG-PLAN-ANTICORRUPCION-No.-3-DIC-30-2022.pdf
</t>
  </si>
  <si>
    <t xml:space="preserve">Presenta Informe de seguimiento a las PQRDS del primer semestre 2022 de fecha julio 7 de la presente vigencia. Se encuentra publicado en el link https://inderbu.gov.co/wp-content/uploads/2022/07/Informe-PQRS-primer-semestre-2022.pdf
Para el trimestre enero-marzo 2023:
Presenta Informe de seguimiento a las PQRDS a corte de diciembre 2022. Se encuentra publicado en el link https://inderbu.gov.co/wp-content/uploads/2023/01/PQRS-No-2-Ene-Dic.pdf
 </t>
  </si>
  <si>
    <t>I TRIM 2023: En el Plan de Bienestar de la vigencia 2023 se incluyó el programa de desvinculación asistida.
Se presenta evidencia: https://isabu.gov.co/wp-content/uploads/2023/01/GTH-PL-010-PLAN-DE-BIENESTAR-2023.pdf</t>
  </si>
  <si>
    <t>La entidad realizará la Estrategia que permita transferir el conocimiento de los servidores que se retiran de la entidad, en el primer trimestre de 2023. En razón a que se requiere elaborar una herramienta manual para llevar a cabo la estrategia.
I TRIM 2023:  Se estructuró la Estrategia donde se definió las siguientes actividades: 
1- Procedimiento Desvinculación Laboral Cod.1400-CAL-009
2- Formato entrega del cargo Código: GTH-F-003, V3
3- Formato paz y salvo Código: GTH-F-041
Se presenta evidencia: Documento Estrategia del 20 de febrero de 2023
 1- Procedimiento Desvinculación Laboral Cod. 1400-CAL-009
2- Formato entrega del cargo Código: GTH-F-003, V3 (30 de marzo de 2023)
3- Formato paz y salvo Código: GTH-F-041 (30 de marzo de 2023)</t>
  </si>
  <si>
    <t xml:space="preserve">I TRIM 2023: La Oficina de Talento Humano realizó los 6 planes para la vigencia 2023 (Plan Estratégico de Talento Humano, Plan Institucional de Capacitaciones, Plan de Bienestar, Plan de previsión, Plan de Vacantes y Plan de Seguridad y Salud en el trabajo) los cuales fueron aprobados en el comité del CIGD del mes de enero y publicados en la página web institucional el 31 de enero de 2023. 
Se presenta evidencia: Link https://isabu.gov.co/transparencia/planes-estrategicos-institucionales/
Acta No. 2 del comité CIGD del 30 de enero de 2023. </t>
  </si>
  <si>
    <t xml:space="preserve">Se realizó el autodiagnóstico para la gestión de conflicto de intereses, el cual se obtuvo una calificación del 91 sobre una calificación de 100 puntos, el puntaje más bajo fue en el componente de pedagogía en la categoría de realización del curso de integridad, transparencia y lucha contra la corrupción con una calificación de 62 puntos.
Se presenta evidencia: Excel con el autodiagnóstico, del 2 de diciembre de 2022.
I TRIM 2023: La Oficina de Talento Humano junto con la Oficina Jurídica realizaron el Plan de Conflicto de interés para la vigencia 2023, plan aprobado en el Comité CIGD del 30 de enero de 2023 y publicado en la página web institucional. 
Se presenta evidencia: Link https://isabu.gov.co/wp-content/uploads/2023/01/GTH-PL-015-PLAN-DE-CONFLICTO-DE-INTERESES-2023.pdf
Acta No. 2 del Comité CIGD del 30 de enero de 2023. </t>
  </si>
  <si>
    <t>Se presenta evidencia: Link https://isabu.gov.co/transparencia/planes-estrategicos-institucionales/</t>
  </si>
  <si>
    <t xml:space="preserve">Acta No. 2 del comité CIGD del 30 de enero de 2023. </t>
  </si>
  <si>
    <t>IV TRIM 2002: Se realizó informe de resultados de cumplimiento de ejecución del Programa de riesgo psicosocial y clima laboral de la vigencia 2022, encontrando que el sistema de vigilancia epidemiológica para la prevención del riesgo psicosocial contemplaba en total 78 actividades, de las cuales fueron ejecutadas 65 actividades correspondiendo al 83% de cumplimiento total del plan de trabajo.
Las 13 actividades o ejecutadas se tendrán en cuenta en el plan de la vigencia 2023.
- Aplicación batería de diagnóstico de peligro psicosocial (2 en el año).
- Píldoras de prevención de riesgo psicosocial (11 actividades).
Cabe aclarar que los resultados del plan de 2022, serán el insumo para el plan de la vigencia 2023.
Se presenta evidencia: Informe de resultados de ejecución del Plan de trabajo de riesgo psicosocial y clima laboral vigencia 2022, realizado el 29 de diciembre de 2022.
I TRIM 2023: La Oficina de Talento Humano en el mes de enero elaboró el Plan de trabajo del programa de vigilancia epidemiológica para el control del peligro psicosocial vigencia 2023.
Se presenta evidencia: Excel con el programa de vigilancia epidemiológica para el control del peligro psicosocial vigencia 2023, realizado en enero de 2023.</t>
  </si>
  <si>
    <t xml:space="preserve">I TRIM: La Oficina de Talento Humano realizó, el programa de entorno saludable para la vigencia 2023, donde se programaron 49 actividades para ejecutar durante la vigencia. </t>
  </si>
  <si>
    <t>I TRIM: El programa de entorno saludable cerró la vigencia de 2022 con un cumplimiento del 90%, cumpliendo con la meta del indicador, donde se programaron 48 actividades y se ejecutaron 43 de ellas, las 5 actividades no ejecutadas se incluyeron en el programa de entorno saludable de la vigencia 2023. 
Se presenta evidencia: Informe del Programa de entorno saludable con fecha del 29 de diciembre de 2022.</t>
  </si>
  <si>
    <t>I TRIM 2023: Se elaboró el Plan de Trabajo del Código de Integridad, aprobado por el Comité CIGD del mes de enero y publicado en página web institucional.
Se presenta evidencia: Acta CIGD No. 2 del 30 de enero de 2023 y link de publicación: https://isabu.gov.co/transparencia/planes-estrategicos-institucionales/
https://isabu.gov.co/wp-content/uploads/2023/01/JUR-PL-001PLAN-CODIGO-INTEGRIDAD-2023.pdf</t>
  </si>
  <si>
    <t>I TRIM 2023: El Plan de implementación del Código de Integridad de la vigencia 2022, se cumplió en el 100% de lo programado, cumpliendo el objetivo de socialización y publicación del código de integridad. 
Se presenta evidencia: Informe de seguimiento al  Plan de implementación del Código de Integridad con fecha del 28 de febrero de 2023.</t>
  </si>
  <si>
    <t>I TRIM 2023: Se realizó proceso de identificación, revisión, aprobación por comité CIGD y publicación en página web institucional los riesgos de Gestión (Riesgos Operacionales) para la vigencia 2023. Cabe aclarar, que de acuerdo a directrices de la Super Salud orientó el cambio del nombre del Mapa de riesgos de gestión por procesos 2023, como se describe anteriormente. 
Se presenta evidencia: link: https://isabu.gov.co/transparencia/planes-estrategicos-institucionales/
Acta No. 4 CIGD del 30 de marzo de 2023.</t>
  </si>
  <si>
    <t>I TRIM 2023: Se realizó proceso de identificación, revisión, aprobación por comité CIGD y publicación en página web institucional de los riesgos de Corrupción (Riesgos SICOF) para la vigencia 2023. 
Se presenta evidencia: link: https://isabu.gov.co/transparencia/plan-anticorrupcion-y-de-atencion-al-ciudadano/
Acta No. 2 CIGD del 30 de enero de 2023.</t>
  </si>
  <si>
    <t>I TRIM 2023: Se realizó la actualización del PAAC - Plan Anticorrupción y Atención al Ciudadano 2023, aprobado por Comité CIGD y publicado en página web institucional.
Se presenta evidencia: link: https://isabu.gov.co/transparencia/plan-anticorrupcion-y-de-atencion-al-ciudadano/
Acta No. 2 CIGD del 30 de enero de 2023.</t>
  </si>
  <si>
    <t>I TRIM 2023: Se realizó actualización del Plan de Acción de Grupos de Valor vigencia 2023, donde se trabajó con 8 grupos de valor.
Se presenta evidencia: Documento Plan de acción Grupos de Valor Cód. PLA-PL-007, Excel Matriz de caracterización y Priorización de necesidades de Grupos de Valor - 2023; Acta No. 4 CIGD del 30 de marzo de 2023.</t>
  </si>
  <si>
    <t>I TRIM 2023: Matriz de Planes Estratégicos e institucionales aprobada vigencia 2023 y publicada en página web institucional.
Se presenta evidencia: Link: https://isabu.gov.co/transparencia/planes-estrategicos-institucionales/
Acta No. 4 del 30 de marzo de 2023.</t>
  </si>
  <si>
    <t>I TRIM 2023: Se realizó deterioro de cartera de la vigencia 2022, donde el deterioro es la pérdida del valor adquirido de las cuentas por cobrar, el movimiento general de la cartera afectada por el deterioro aplicado durante la vigencia 2022, arrojó como resultado $1050 millones, esto es un incremento del 12% frente al saldo inicial. 
Se presenta evidencia: Informe de deterioro de cartera de la vigencia 2022 presentado el 31 de enero de 2023.</t>
  </si>
  <si>
    <t>A 31 de diciembre de 2022 se actualizó las caracterizaciones de los procesos misionales de Urgencias, Internación, Atención Ambulatoria, las cuales se encuentran en borrador y en revisión, las caracterizaciones de: Cirugía y Atención de partos, Apoyo Terapéutico, Apoyo Diagnóstico, Salud Pública, Facturación y Cartera se trabajarán en el primer trimestre de 2023.
Se anexa como evidencia: Caracterizaciones de los procesos misionales: Urgencias, Internación y Atención Ambulatoria.
I TRIM 2023: Se realizó Actualización de las caracterizaciones de los procesos Ambulatorios, apoyo Diagnóstico, apoyo terapéutico, cirugía y partos, Internación, Salud pública, Urgencias, Financiera, Cartera y Facturación. 
Se presenta evidencia: 8 documentos en Excel con las caracterizaciones de los procesos Ambulatorios, apoyo Diagnóstico, apoyo terapéutico, cirugía y partos, Internación, Salud pública, Urgencias, Financiera, Cartera y Facturación aprobados en el mes de marzo de 2023.</t>
  </si>
  <si>
    <t>I TRIM 2023: El Plan de Acción del Plan de Desarrollo vigencia 2023, fue aprobado en Comité CIGD el 30 de enero de 2023 y publicado el 31 de enero de 2023 en página web institucional. 
Por otra parte, se aprobó el Presupuesto de la vigencia 2023, adoptado por la Resolución No.001 de enero de 2023.
Se presenta evidencia: Link de publicación: https://isabu.gov.co/transparencia/isabu/planes/plan-de-accion-ese-isabu/
Acta No.2 del comité CIGD del 30 de enero de 2023.</t>
  </si>
  <si>
    <t>I TRIM 2023: Se realizó actualización del Plan de Gestión Integral de Residuos Generados en la Atención en Salud y otras Actividades - PGIRASA, aprobado el 28 de marzo de 2023 por la oficina de Calidad. 
Se presenta evidencia: Código: 1400-GAM-PL-001, Versión 4.</t>
  </si>
  <si>
    <t>I TRIM 2023:  Se realizó proceso de identificación, revisión, aprobación por comité CIGD y publicación en página web institucional los riesgos de Gestión (Riesgos Operacionales) para la vigencia 2023, donde se incluyó riesgos de seguridad digital Riesgo No. 96. 
Se presenta evidencia: link: https://isabu.gov.co/transparencia/planes-estrategicos-institucionales/
Acta No. 4 CIGD del 30 de marzo de 2023.</t>
  </si>
  <si>
    <t>I TRIM 2023: Se elaboró el Plan de Gestión sistemática y cíclica de riesgos de seguridad digital vigencia 2023, aprobado el 30 de enero de 2023 en el comité CIGD. 
Se presenta evidencia: Link: https://isabu.gov.co/wp-content/uploads/2023/01/SIS-PL-008-PLAN-PARA-LA-GESTION-SISTEMATICA-Y-CICLICA-DE-RIESGOS-DE-SEGURIDAD-DIGITAL-2023.pdf
Acta No 2 del comité CIGD del 30 de enero de 2023.</t>
  </si>
  <si>
    <t xml:space="preserve">I TRIM 2023: Se realizó Plan de trabajo de la Política de Prevención del Daño Antijurídico vigencia 2023, aprobado en el comité de Conciliación el 31 de marzo de 2023, Acta No. 7. 
Se presenta evidencia: Plan de trabajo de la Política de Prevención del Daño Antijurídico, Cód. JUR-PL-003 Versión 1. </t>
  </si>
  <si>
    <t>I TRIM 2023: Se elaboró el Plan de Acción del Comité de Conciliación vigencia 2023, aprobado en el Comité de Conciliación Acta No. 1 de 2023.
Se presenta evidencia: Plan de trabajo Comité de Conciliación, Código: JUR-PL-002, Versión 2.</t>
  </si>
  <si>
    <t xml:space="preserve">I TRIM 2023: Se realizó informe de la implementación de la estrategia para la comunicación incluyente en personas con discapacidad auditiva.
Estrategias:
1. Implementación de lengua de señas en el video que permita la aplicación del lenguaje incluyente dirigido a toda la comunidad de la ESE ISABU, de invitación a la rendición de cuentas. 
2. Realización del curso de lengua de señas por parte de 13 funcionarios del ISABU en convenio con la Universidad de Santander, curso que inició el 23 de marzo hasta el mes de junio de 2023.
3. Audiencia Rendición de cuentas de la vigencia 2022 realizada el 31 de marzo de 2023, se contó con la participación de dos intérpretes de lenguaje de señas, como estrategia incluyente con toda la comunidad. 
Se presenta evidencia: Informe de implementación de las estrategias de publicación de información pública de la entidad en lenguaje incluyente a personas con discapacidad auditiva, fecha: 3 de abril de 2023. </t>
  </si>
  <si>
    <t xml:space="preserve">I TRIM 2023: Se solicitó y se recibió asesoría sobre grupos étnicos por parte de la Dirección de participación, Transparencia y Servicio al Ciudadano de la Función Pública, asesoría recibida virtual el 23 de marzo de 2023, donde se dio la información y las estrategias que se pueden implementar para este grupo de valor. 
Se presenta evidencia: Informe de la asesoría recibida de la Dirección de Participación, Transparencia y Servicio al Ciudadano de la Función Pública, informe realizado el 30 de marzo de 2023. </t>
  </si>
  <si>
    <t>La entidad realizará la actualización y publicación de la Política de discapacidad, en el primer trimestre de 2023.
I TRIM 2023: Se realizó actualización de la Política de Discapacidad a través de la Resolución 138 del 22 de marzo de 2023, donde se alineó a la Política Pública de Discapacidad del Municipio de Bucaramanga, garantizando en el ejercicio total y efectivo de los derechos de las personas con discapacidad.
Se presenta evidencia: Link de publicación de la política: https://isabu.gov.co/transparencia/politicas-lineamientos-y-manuales/
Política de Discapacidad Resolución 138 del 22 de marzo de 2023</t>
  </si>
  <si>
    <t>I TRIM 2023: Se  realizó informe de las buenas prácticas y experiencias exitosas con el servicio de atención al usuario en la vigencia 2022, donde se fortaleció los canales comunicación con la ciudadanía, incremento de las felicitaciones por la prestación de los servicios y se dio respuesta al 100% de las PQRS en los tiempos establecidos por la ley, el indicador de satisfacción al usuario es óptimo estado en el 94,84% de satisfacción en la prestación de nuestros servicios, se ejecutaron 9 estrategias del programa SIAU, donde se fortaleció la participación social y comunitaria alianza de usuarios de la ESE ISABU. 
Por otra parte, se generaron espacios de atención al ciudadano para escuchar y gestionar sus necesidades y expectativas basadas en el mejoramiento de la calidad de los servicios y la humanización.
Se realizaron planes de mejora y acciones pertinentes a solucionar, gestionar y apoyar a los usuarios 
Se presenta evidencia: Informe de buenas prácticas y experiencias exitosas de la vigencia 2022.
Acta CIGD No. 1 de enero 26 y 3 del 23 de febrero de 2023</t>
  </si>
  <si>
    <t>I TRIM 2023: Se diseño la estrategia de Rendición de Cuentas para la vigencia 2022, donde se incluyó el Plan de medios el cual define los diferentes medios de comunicación y acciones de diálogo en la estrategia de rendición de cuentas, acorde a la realidad de la entidad, para divulgar la información en el proceso de rendición de cuentas de la vigencia 2022, aprobado el 24 de febrero de 2023 por el jefe de la oficina de Planeación.
Se presenta evidencia: Estrategia de rendición de Cuentas del 1 de febrero de 2023 y Plan de Medios del 24 de febrero de 2023</t>
  </si>
  <si>
    <t xml:space="preserve">I TRIM 2023: Se socializó en comité CIGD los resultados de la participación de los grupos de valor de la vigencia 2022.
Se presenta evidencia: Acta CIGD No. 1 del 26 de enero de 2023. </t>
  </si>
  <si>
    <t xml:space="preserve">I TRIM 2023: Se realizó Plan de Participación Ciudadana para la vigencia 2023, aprobado en comité CIGD el 30 de enero de 2023 y publicado en página web instituciona el 31 de enero de 2023. 
Se presenta evidencia: Link de publicación: https://isabu.gov.co/transparencia/planes-estrategicos-institucionales/
https://isabu.gov.co/wp-content/uploads/2023/01/GAU-PL-001-PLAN-PARTICIPACION-CIUDADANA-2023.pdf
Acta CIGD No. 02 del 30 de enero de 2023. </t>
  </si>
  <si>
    <t xml:space="preserve">I TRIM 2023: Se realizó seguimiento del plan de trabajo de grupos de valor de la vigencia 2022 con un cumplimiento del 100%, se presentó en el comité del CIGD el 30 de enero de 2023. 
Se presenta evidencia: Matriz de seguimiento del Plan de grupos de valor y Acta No. 1 del CIGD del 30 de enero de 2023. </t>
  </si>
  <si>
    <t>I TRIM 2023: Se realizó seguimiento a los planes estratégicos e institucionales de la vigencia 2022 con un cumplimiento óptimo de cada uno de los planes, resultados presentados en el comité CIGD de enero y febrero de 2023.  
Se presenta evidencia: Matriz de seguimiento de los planes estratégicos 2022, Acta No. 1 del CIGD del 30 de enero de 2023 y Acta No. 3 del CIGD del 23 de febrero de 2023</t>
  </si>
  <si>
    <t>I TRIM 2023: Se realizó seguimiento del PAMEC de la vigencia 2022 el cual se plantaron 255 acciones con un cumplimiento del 100%,  de lo programado donde se resalta el compromisos de los líderes de procesos en la ejecución y obteniendo como experiencias exitosas el aprendizaje organizacional en plataforma estratégica, construcción del modelo de prestación de servicios con enfoque en riesgos, programa de capacitación en radio-protección, despliegue del programa de humanización, construcción de fichas de indicadores,  despliegue de rutas con los usuarios y paquetes instruccionales de cuidado del paciente con riesgo de salud mental. 
Se presenta evidencia: Matriz de seguimiento del PAMEC y acta CIGD No 3 de l23 de febrero de 2023. Informe de PAMEC 2022.</t>
  </si>
  <si>
    <t xml:space="preserve">I TRIM 2023: Se actualizó 11 inventarios: Inventario A.C Bodega (Consentimientos Covid-19), Inventario A.C Bodega (Cuentas mensuales), Inventario Archivo Central (Primer Piso HLN), Inventario Archivo Central (Primer Piso HLN-H.C.), Inventario Archivo Central (Sótano HLN), Inventario Archivo Central Bodega (Cartera), Inventario H.C. C.S. Comuneros, Inventario H.C. C.S. Concordia, Inventario H.C. C.S. Padres Somascos, Inventario H.C. C.S. Santander, Inventario Historias Clínicas Archivo Central.
Se presenta evidencia: 11 Documentos en archivo Excel con los inventarios archivo central. </t>
  </si>
  <si>
    <t xml:space="preserve">I TRIM 2023: Se actualizó las tablas de control de acceso de la información clasificada y reservada, aprobada en Comité CIGD del 30 de marzo de 2023 y publicada en página web.
Se presenta evidencia: Link de publicación: https://isabu.gov.co/transparencia/instrumentos-de-gestion-de-la-informacion/tablas-de-control-de-acceso/
Acta CIGD No. 4 del 30 de marzo de 2023. </t>
  </si>
  <si>
    <t>I TRIM 2023: Se realizó difusión del PAAC vigencia 2023, a través de la página web institucional y oficio a los líderes de procesos el día 31 de enero de 2023.
Se presenta evidencia: link de publicación: https://isabu.gov.co/transparencia/plan-anticorrupcion-y-de-atencion-al-ciudadano/
Oficio con Radicado 00000403 del 31 de enero de 2023.</t>
  </si>
  <si>
    <t>I TRIM 2023: Se realizó informe de rendición de cuentas de la vigencia 2022, donde se incluyó conjuntos de datos abiertos disponibles en la entidad, punto del informe 19.7 Datos abiertos.
Se presenta evidencia: Link de publicación: https://isabu.gov.co/wp-content/uploads/2023/02/Informe-Rendicion-de-Cuentas-Vigencia-2022.pdf.</t>
  </si>
  <si>
    <t xml:space="preserve">I TRIM 2023: La Oficina de Calidad el 25 de enero de 2023 realizó informe final de PAMEC de la vigencia 2023, donde estableció el aprendizaje organizacional con enfoque en acreditación; obteniendo como experiencias exitosas el aprendizaje organizacional de la plataforma estratégica, construcción del modelo de prestación de servicios con enfoque en riesgos, programa de capacitación en radio-protección, despliegue del programa de humanización, construcción de fichas de indicadores,  despliegue de rutas con los usuarios y paquetes instruccionales de cuidado del paciente con riesgo de salud mental. 
Se presenta evidencia: Informe de PAMEC vigencia 2022, fecha del 25 de enero de 2023. </t>
  </si>
  <si>
    <t>I TRIM 2023: La Oficina de Control Interno el 28 de marzo de 2023 radicó informe de seguimiento de los planes de talento humano de la vigencia 2023, se evidenció cumplimiento con la normatividad vigente con la Gestión estratégica de talento humano, permitiendo así el bienestar de los servidores de la E.S. ISABU.
Se presenta evidencia: Informe de seguimiento de los planes estratégicos vigencia 2023, presentado el 28 de marzo de 2023.</t>
  </si>
  <si>
    <t>Durante el III trimestre 2022, se realizó Comité de Coordinación de Control Interno el día 24 de agosto de 2022 donde se presentó informe del primer semestre del Plan anual de auditorías de la vigencia 2022, dando cumplimiento con lo planeado en el plan de auditorías para el primer semestre de 2022.
Por solicitud del enlace del ISABU, se ajusta la meta a 2 seguimientos y por ende la programación.
Se presenta evidencia: Acta del Comité Institucional de Coordinación de Control Interno – CICCI
I TRIM 2023: Se realizó Comité de Coordinación de Control Interno el día 20 de enero de 2023 donde se presentó informe del segundo semestre del Plan anual de auditorías de la vigencia 2022, dando cumplimiento del 100% de lo planeado en el plan de auditorías para la vigencia 2022.   
Se presenta evidencia: Acta del Comité Institucional de Coordinación de Control Interno - CICCI del 20 de enero de 2023.</t>
  </si>
  <si>
    <t>I TRIM 2023: La Oficina de Control Interno realizó evaluación por dependencias de la vigencia 2022, informe radicado No.00000410 del 31 de enero de 2023, de acuerdo con la evaluación a nueve (9) dependencias, se evidenció que ocho (8) obtuvieron un cumplimiento del 100% en las metas establecidas. Gestión Financiera obtuvo un resultado de 80% debido a una actividad que no se consiguió un óptimo cumplimiento.
Se presenta evidencia: Link de publicación: https://isabu.gov.co/transparencia/informes-pormenorizados/
https://isabu.gov.co/wp-content/uploads/2023/01/Informe-de-evaluacion-independiente-del-estado-de-control-interno-segundo-semestre-2022.pdf.</t>
  </si>
  <si>
    <t>Para el primer trimestre de la vigencia 2023, el IMEBU presenta el documento A-GTH-PL05 PLAN ANUAL DE VACANTES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</si>
  <si>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presenta el documento A-GTH-PL06 PLAN DE PREVISIÓN DE TALENTO HUMANO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</si>
  <si>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presenta el documento A-GHT-PL07 PLAN ESTRATEGICO DE TALENTO HUMANO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</si>
  <si>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presenta el documento A-GTH-PL02 PLAN INSTITUCIONAL DE CAPACITACIÓN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</si>
  <si>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presenta el documento A-GTH-PL03 PLAN DE BIENESTAR SOCIAL E INCENTIVOS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</si>
  <si>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presenta el documento A-GTH-PL01 PLAN DE TRABAJO ANUAL SST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</si>
  <si>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tiene establecido como requisito de contratación la presentación de declaración de bienes y rentas de los servidores públicos y contratistas, mediante el Formato Lista de Chequeo para los Contratos de Prestación de Servicios (Persona Natural) A-GJU-FO07.</t>
  </si>
  <si>
    <t>Para el primer trimestre de la vigencia 2023, el IMEBU presenta el documento E-GPE-PL02 Plan Anticorrupción y de Atención al Ciudadano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
Se presenta como evidencia el PAAC 2023 y Resolución 014 de 2023.</t>
  </si>
  <si>
    <t xml:space="preserve">Para el primer trimestre de la vigencia 2023, el IMEBU presenta el documento A-GDC-PL01 PLAN INSTITUCIONAL DE ARCHIVOS PINAR 2023 - 2025,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
El IMEBU solicita ajuste en el nombre de actividad y producto, debido a que el Plan se realizó para la vigencia 2023 – 2025. </t>
  </si>
  <si>
    <t>Para el primer trimestre de la vigencia 2023, el IMEBU presenta el documento A-GDC-PL02 Plan de Conservación Documental – SIC 2023, aprobado en el primer Comité de Gestión y Desempeño MIPG 2023. y adoptado mediante Resolución 014 de 2023. 
El documento y la resolución en mención se encuentran publicados en el numeral "4.3 Plan de Acción" de la sección "PLANEACIÓN, PRESUPUESTO E INFORMES" del menú "Transparencia y Acceso a la Información" en   página del IMEBU, en el siguiente link: https://imebu.gov.co/web5/plan-de-accion/</t>
  </si>
  <si>
    <t>Para el primer trimestre de la vigencia 2023, el IMEBU presenta informe de campañas de difusión más solicitadas en el Instituto.</t>
  </si>
  <si>
    <t>Durante este trimestre se continuó con el seguimiento al cumplimiento de estas actividades programadas y se encuentran relacionadas con los procesos de las personas que se encuentran para jubilación. se avanzó en atender las actividades de las solicitudes remitidas por Colpensiones ante la solicitud de retiro del servicio activo por parte de una funcionaria quien ya cuenta con los requisitos para acceder a la pensión.
Evidencia: oficio 2354-2022 del 11 de octubre de respuesta al caso reconocimiento retiro definitivo del servicio, oficio 2549-2022 del 1 de noviembre de 2022 respuesta al caso 8473939 (2022)
El Instituto realizó la revisión y ajuste del Programa de desvinculación laboral del INVISBU.
Evidencia: Programa de desvinculación asistida y listado prepensionados (archivo Excel)</t>
  </si>
  <si>
    <t>El Instituto durante el primer trimestre 2023 realizó la socialización de la campaña relacionado con el incentivo del uso de la bicicleta, compartiendo mediante correo electrónico del 30 de marzo de 2023 de la pieza grafica informativa
Evidencia: Correo y pieza publicitaria.</t>
  </si>
  <si>
    <t>Durante este trimestre de la vigencia 2022 se continuó con el proceso de estructuración de la convocatoria con el fin de provisionar la vacante definitiva para el cargo de Profesional Universitario adscrito a la Subdirección Técnica. Dicho proceso de estructuración se realizó comunicación con la CNS ajustando la documentación al respecto, así como la remisión de información solicitada por parte de la Comisión en virtud de información del Director, Subdirector Administrativo y Financiero con funciones de Talento Humano y Asesor TIC (Encargado de publicación de información)
Evidencia: Oficio 2825 del 30 de noviembre de 2022 y oficio 2836 del 1 de diciembre de 2022.
El INVISBU el el periodo de enero a marzo de 2023, realizó seguimiento a las solicitudes expuestas por parte de la Comisión Nacional del Servicio Civil - CNSC, en relación a la vacante a proveer dentro del concurso de mérito Territorial 9. Dentro de este periodo de tiempo se realizó la publicación de la apertura de la convocatoria. De igual manera se remitió información relacionada con acuerdos de confidencialidad para llevar a cabo reuniones de verificación documental y estratégica para la realización del concurso de méritos.
Evidencias: Acuerdos de confidencialidad y no divulgación del proceso emanado por la CNSC y oficio 071 del 25 de enero de 2023 publicación de acuerdo y anexo técnico de selección Territorial 9.</t>
  </si>
  <si>
    <t>El Instituto presenta Informe dónde se detallan los medios digitales que promuevan la participación ciudadana implementados del 23 de marzo de 2023</t>
  </si>
  <si>
    <t>La asesora de Planeación emitió la Circular No. 050 del 28 de noviembre del 2022, convocando a los jefes de oficina con el fin de socializar lo lineamientos para la construcción del PAAC y MRC de la vigencia 2023, con cada uno de los líderes de proceso. 
Evidencia: Circular, actas de reunión de construcción del PAAC y MRC 2023.
La asesora de Planeación realizó la actualización de los Mapas de Riesgos de Gestión vigencia 2023 con los lideres de proceso de acuerdo con la Circular No. 005 del 24 de febrero de 2023.
Evidencia: Circular y Actas de reunión.</t>
  </si>
  <si>
    <t>Se actualiza permanentemente de acuerdo con los lineamientos del MinTic. Se puede verificar el avance en el Link https://pruebas.invisbu.gov.co/
El Instituto actualiza la página web permanentemente de acuerdo con los lineamientos del MinTic. Se puede verificar el avance en el Link https://pruebas.invisbu.gov.co/</t>
  </si>
  <si>
    <t>El PETI 2023 se actualizó, incluyendo el portafolio de proyectos. Presenta copia el PETI 2023. Se aprueba y publica en enero 2023.
El PETI se actualizó en fechas al 10 de enero de 2023. Se presentó y aprobó en Comité Institucional de gestión y Desempeño del 30 de enero de 2023. Publicado en página web en el link https://invisbu.gov.co/contenido/planes-institucionales/</t>
  </si>
  <si>
    <t>El Instituto presenta Informe trimestral de datos abiertos donde se evidencia el conjunto de datos abiertos actualizados de la entidad publicados en el link https://www.datos.gov.co/</t>
  </si>
  <si>
    <t>Presenta cinco actas de Comité de Conciliaciones de Acta No. 19 del Octubre 03, Acta No. 20 del 27 de octubre, Acta No. 21 del 24 de noviembre, Acta No. 22 del 28 de noviembre y Acta No. 23 de diciembre 05 de 2022.
Durante el primer trimestre 2023, realizaron cinco (5) Comités de Conciliación. Presentan las siguientes actas:
- Acta 001 del 25 de enero de 2023
- Acta 002 del 31 de enero de 2023
- Acta 003 del 09 de febrero de 2023
- Acta 004 del 22 de febrero de 2023
- Acta 005 del 13 y 22 de marzo de 2023</t>
  </si>
  <si>
    <t>La Subdirección Operativa presenta la ficha técnica de la estrategia de socialización de los programas de vivienda elaborada.</t>
  </si>
  <si>
    <t>Durante el primer trimestre 2023 el Instituto suscribio el Contrato de Prestación de Servicios Profesionales No. 035 con actividades orientadas a la implementación de la señalización inclusiva (Ejemplo: alto relieve, braille, pictogramas, otras lenguas, entre otros) que garantiza las condiciones de acceso a la infraestructura física de la entidad.
Por otra parte, se elaboró ficha técnica con las especificaciones y normativa para la implementación de la señalización inclusiva a la infraestructura física de la entidad.
Evidencia: Minuta Contrato de prestación y ficha técnica</t>
  </si>
  <si>
    <t>Se continúa avanzando en la racionalización tecnológica del trámite “Solicitud Certificado de Existencia y Representación legal “dando cumplimiento a la estrategia de racionalización formulada en el PAAC 2022 del Instituto. Se puede consultar en el link https://invisbu.gov.co/contenido/solicitud-representacion-legal/. En le seguimiento del IV trimestre se consigno la racionalización del trámite en línea en la plataforma SUIT y se encuentra habilitado para el ciudadano 
El Instituto formuló en el componente 2 del PAAC 2023 la estrategia de racionalización de tramites, presentada y aprobada en Comité Institucional de Gestión y Desempeño del 30 de enero de 2023. Se encuentra inscrita la estrategia de racionalización en la plataforma del SUIT.
Evidencia: Consolidado de la racionalización de trámites 2023 de la plataforma SUIT de DAFP.</t>
  </si>
  <si>
    <t>La asesora de Planeación realizó "Cierre del segundo semestre de monitoreo matriz de riesgo de gestión de la vigencia 2022” de acuerdo con la Circular No. 005 del 24 de febrero de 2023.
Evidencia: Circular y Actas de reunión.</t>
  </si>
  <si>
    <t>El INVISBU cuenta con el proceso en marcha, con radicación de documentos precontractuales a la Subdirección Jurídica con el fin de iniciar estudios previos y publicación de proceso. Presenta como evidencia el Memorando No. 455 de agosto 10 de 2022 de la Subdirección Administrativa y Financiera, para dar inicio al proceso precontractual.
Durante el primer trimestre de 2023 de acuerdo con información generada por parte de la Subdirección Jurídica se identificó la imposibilidad de realizar los convenios para el manejo de residuos, puesto que estos implicarían una segmentación y limitación de oferentes ante estos procesos, limitando la participación de oferentes y sesgando la participación de posibles oferentes. Sin embargo, es importante mencionar que durante el trimestre evaluado se llevó a cabo la entrega y disposición final de residuos por parte del INVISBU ante las entidades y asociaciones dedicadas a la recolección y transformación final de estos dando cumplimiento al PGIRS.
Evidencia: Certificados de la empresa RECICLEMOS de entrega de material de enero (1 de marzo), febrero (7 de marzo) y marzo (28 de marzo) de 2023.</t>
  </si>
  <si>
    <t>Durante este periodo realizó 3 monitoreos de las condiciones ambientales del archivo del INVISBU de los meses de octubre, noviembre y diciembre de 2022.
Evidencia: Formatos diligenciados de los registros del termo higrómetro de las condiciones ambientales
Durante este trimestre el Instituto realizó 3 monitoreos de las condiciones ambientales del archivo del INVISBU (temperatura y humedad) para los meses de enero, febrero y marzo de 2023.
Evidencia: Formatos diligenciados de los registros del termo higrómetro de las condiciones ambientales de enero a marzo.</t>
  </si>
  <si>
    <t>La OCI elaboró documento del Esquema de Líneas de Defensa el cual socializó mediante correo electrónico el día el día 19 de diciembre de 2022 Queda pendiente para dar cumplimiento a la recomendación del DAFP la formalización del documento en Comité Institucional de Coordinación de Control Interno
La OCI Presentó la socialización del esquema de líneas de defensa en CICCI del 9 de febrero de 2023.
Evidencia: Acta No. 01 de comité</t>
  </si>
  <si>
    <t>La Oficina de Control Interno presenta Informe de Seguimiento a: Peticiones, Reclamos, Quejas, Manifestaciones, Peticiones De Información, Solicitudes y Consultas, recibidas en Ventanilla Única, Página WEB y Buzón de Sugerencias correspondiente al tercer trimestre de la vigencia 2022. Seguimiento realizado del 18 al 21 de Octubre del 2022.
La OCI presenta Informe de seguimiento a las PQRS correspondiente al cuarto trimestre de la vigencia 2022 y seguimiento a la PQRS en estado extemporáneo del 1 de febrero al 3 de febrero del 2023.</t>
  </si>
  <si>
    <t>Presenta Informe de Seguimiento a los Estados Financieros – con corte a noviembre de 2022, realizado el 22 de diciembre de 2022, a fin de establecer si los resultados financieros del Instituto reflejan razonablemente el resultado de sus operaciones, y comprobar que en su elaboración y en las transacciones que los originaron se dio cumplimiento a las normas y principios prescritos.
La OCI presenta Informe de seguimiento a las PQRS correspondiente al cuarto trimestre de la vigencia 2022 y seguimiento a la PQRS en estado extemporáneo del 1 de febrero al 3 de febrero del 2023.</t>
  </si>
  <si>
    <t>La OCI presenta Informe de seguimiento realizado del 22 al 30 de setiembre de 2022 al componente Mapa de Riesgos de Corrupción dentro del PAAC correspondiente al segundo cuatrimestre de la vigencia 2022.
La OCI presenta Informe de seguimiento a las acciones contempladas en el PAAC con corte a diciembre 31 de 2022, realizado del 3 de febrero al 9 de febrero de 2023.</t>
  </si>
  <si>
    <t>Se evidencias las gestiones realizadas para la construccion de la bateria del clima laboral y del respectivo cronograma.Segun las siguientes evidencias:
1.Consentimiento Informando 
2.Cuestionario estrés
3.Cuestionario factores extralaborales
4.Cuestionario factores Intralaborales
5.Cuestionario factores Intralaborales
6.Ficha de datos Generales
7.Plan de Trabajo Dir Transito</t>
  </si>
  <si>
    <t>Mediante la Resolucion Numero 100 del 2023 -Por la cual se modifica y se compila el Manual Especifico de Funciones y Competencias Laborales -Se raliza la respectiva actualizacion  del Manual de Funciones y se socializa -median te correos electronicos de fecha 24/03/2023-Socialización Res. 100 de 2023 | Por la cual se modifica y se compila el Manual Especifico de Funciones yCompetencias Laborales. Con fecha del 15 de marzo de 2023.</t>
  </si>
  <si>
    <t>Se presenta INFORME DE EVALUACIÓN,SOCIALIZACIÓN Y RETROALIMENTACIÓN DE RESULTADOS RELACIONA DOS CON LAS ACTIVIDADES IMPLEMENTADAS SOBRE EL CÓDIGO DE INTEGRIDAD 2023.</t>
  </si>
  <si>
    <t>Mediante la Resolucion Numero 100 del 2023 -Por la cual se modifica y se compila el Manual Especifico de Funciones y Competencias Laborales -Se raliza la respectiva actualizacion   y ajuste del Manual de Funciones y se socializa -mediante correos electronicos de fecha 24/03/2023-Socialización Res. 100 de 2023 | Por la cual se modifica y se compila el Manual Especifico de Funciones yCompetencias Laborales.</t>
  </si>
  <si>
    <t>Dentro del Mapa de Riesgos de Gestion Institucional  para la vigencia 2023 se encuentra incluido el mantenimiento preventivo como correctivo para los bienes y el respectivo cronograma .</t>
  </si>
  <si>
    <t>Se evidencia la POLÍTICA DE SERVICIO AL USUARIO</t>
  </si>
  <si>
    <t xml:space="preserve">
Se observa el reporte PQRS con corte a 31 de Marzo del  2023 en formato excel y informe de gestión.La atención al usuario en el periodo desde enero hasta marzo 2023, se ha desarrollado de la siguiente manera: un total de 8.328 usuarios atendidos en ventanilla de manera presencial; Un total de 1.564 correos electrónicos que se les dio trámite de contestación, que no conformaron PQRS; se realizaron un total de 643 encuestas para medir la satisfacción de los clientes, fueron asignados a la oficina 211 PQRS, las cuales se les dio contestación en los términos establecidos; se recibieron un total de 3.251 solicitudes de PQRS, por último, se atendieron 1.596 llamadas telefónicas. Dando como un gran total en el periodo desde enero hasta marzo 2023 de 15.593 atenciones a los usuarios, en los diferentes canales de atención,</t>
  </si>
  <si>
    <t>Socializacion mediante correo electronico de ACTUALIZACIÓN DOCUMENTAL-OFICINA ATENCIÓN AL CLIENTE DEL PROCEDIMIENTO DE ATENCIÓN AL USUARIO</t>
  </si>
  <si>
    <t>Se presenta el Plan Institucional de capacitacion y formacion y en formato excel se presenta PROGRAMA DE ACCION DE FORMACIÓN Y CAPACITACIÓN.</t>
  </si>
  <si>
    <t>Se tiene el MANUAL DE ESTRATEGIA DE RENDICIÓN DE CUENTAS DIRECCIÓN DE TRÁNSITO DE BUCARAMANGA.Los lineamientos para el despliegue de una información de calidad, compresible, inclusiva y alalcance de todos son:
• Se parte de la caracterización del usuario en grupos de valor para poder expresar las ideas
de una manera más clara y de agrupar grupos de interés que compartan características
similares en el proceso de rendición de cuentas de la Dirección de Tránsito de Bucaramanga.
• Se tiene definido un procedimiento y unos responsables tanto en la Oficina de Sistemas
como en la Oficina de Comunicación y Prensa para la actualización y publicación
permanente de la página Web y Redes Sociales, con información nueva y relevante para los
usuarios o interesados. 
La Oficina de Planeación con el apoyo de la alta Dirección, se encarga de consolidar todos
los elementos según una estructura y según las dependencias y responsables, la
información que se presenta en los informes de Gestión.
Canales de Entrega de Información: Permite disponer información antes, durante y después de
los ejercicios de rendición de cuentas, requiere integrarse con canales de interacción inmediata para que sea participativo. En el caso de la Dirección de Tránsito de Bucaramanga se cuenta con:
• Sitio Web https://transitobucaramanga.gov.co/dtb/
• Videoconferencia
• Facebook live
• Audiencia Pública de Rendición de Cuenta mediante las redes sociales y
transmisión en vivo pagina web de la entidad. 
Se realiza la respeciva actualizacion del manual de rendicion de cuentas para la vigencia 2023-como se evidencia en correo electronico.</t>
  </si>
  <si>
    <t>La carpeta digital se encuentra organizada en el drive de la siguiente forma:
1.Direccionamiento estrategico
2.Direccion de los Sistemas de Gestion
3.Gestion Atencion al Cliente
4.Control Vial
5.Cultura Vial
6,Planeamiento Vial
7.Registro de la Informacion
8.Centro de Diagnostico Automotor
9.Juridica y contratacion
10.Gestion administrativa
11.Gestion Financiera
12.Gestion de las Tics
13Gestion auditoria
Evidencias de Documental</t>
  </si>
  <si>
    <t xml:space="preserve">Se evidencia la actualizacion documental de las siguientes areas:ACTUALIZACIÓN DOCUMENTAL ( CULTURA VIAL)
ACTUALIZACIÓN DOCUMENTAL ( GESTIÓN ADMINISTRATIVA)
ACTUALIZACIÓN DOCUMENTAL-GESTIÓN FINANCIERA
ACTUALIZACIÓN DOCUMENTAL-OFICINA DE SEÑALIZACIÓN
</t>
  </si>
  <si>
    <t>Se evidencia a corte 31 de Marzo del 2023-la elaboracion de cuatro acciones correctivas y oportunidades de mejora elaboradas .</t>
  </si>
  <si>
    <t xml:space="preserve">PRIMER MONITOREO: Se ha inventariado un total de 49,5 metros lineales, que da un cumplimiento del 99% de la tarea pactada al VI trimestre de 2022 de los cuales: 29.75, corresponden a 119 cajas de referencia x200 del proceso de creación de Tablas de Valoración documental; y 19,75 corresponden a 79 cajas X200 asociadas al proceso de eliminación documental.
SEGUNDO MONITOREO: Se ha inventariado un total de 91 metros lineales, que da un cumplimiento del 100% de la tarea pactada al VI trimestre: 51,5 metros lineales correspondientes a 206 cajas de referencia x200 del proceso de creación de Tablas de Valoración documental; y 39,75 correspondientea a 159 cajas X200 asociadas al proceso de eliminación documenal.                                                                                                                                                                                                                                                                                                                                                                                     TERCER MONITOREO: Hasta el IV trimestre se habia consolidado un total de 91 metros lineales y, solo en este trimestre se alcanzó 253 metros lineales inventariados superando la meta inicial proyectada para la vigencia del plan, que al sumarlo con los metros lineales allegados al IV trimestre del 2022 consolida un total de 344 metros lineales, dando por cumplida la meta del plan.  </t>
  </si>
  <si>
    <t xml:space="preserve">PRIMER MONITOREO: Se ha inventariado un total de 49,5 metros lineales, que da un cumplimiento del 99% de la tarea pactada al VI trimestre de 2022 de los cuales: 29.75, corresponden a 119 cajas de referencia x200 del proceso de creación de Tablas de Valoración documental; y 19,75 corresponden a 79 cajas X200 asociadas al proceso de eliminación documenal.
SEGUNDO MONITOREO: Se ha inventariado un total de 91 metros lineales, que da un cumplimiento del 100% de la tarea pactada al VI trimestre: 51,5 metros lineales correspondientes a 206 cajas de referencia x200 del proceso de creación de Tablas de Valoración documental; y 39,75 correspondientea a 159 cajas X200 asociadas al proceso de eliminación documenal.                                                                                                               TERCER MONITOREO: Hasta el IV trimestre se habia consolidado un total de 91 metros lineales y, solo en este trimestre se alcanzó 253 metros lineales inventariados superando la meta inicial proyectada para la vigencia del plan, que al sumarlo con los metros lineales allegados al IV trimestre del 2022 consolida un total de 344 metros lineales, dando por cumplida la meta del plan  </t>
  </si>
  <si>
    <t>PRIMER MONITOREO: Se ha realizado el proyecto en le que se requieren los 12 termohigrometros que se encuentra en proceso de revisión (Jurídica); y han hecho dieciocho (18) visitas técnicas de inspección de mantenimiento de sistemas de almacenamiento e instalaciones físicas sin los equipos.
SEGUNDO MONITOREO: Desde el mes de agosto se radicó el proyecto en le que se requieren los 12 termohigrometros, no obstante el proceso fue declarado desierto segun la Resolución 2092 de 2022 POR MEDIO DEL CUAL SE DECLARA DESIERTO EL PROCESO DE CONTRATACION, MODALIDAD MÍMINA CUANTÍA. Por consiguiente el monitoreo no se puede realizar sin los equipos técnicos.                                             TERCER MONITOREO: En este I trimestre se ha actualizado la información a fin de volver a realizar un nuevo proceso de compra.</t>
  </si>
  <si>
    <t>PRIMER SEGUIMIENTO: Una eliminación ya cuenta con acta de aprobación del Comité Institucional de Gestión y Desempeño del 12 de agosto de 2022.                                                 SEGUNDO SEGUIMIENTO: Se finalizó el proceso de eliinación documental aprobada el pasado 12 de agosto, generada con el Acta de eliminación documental del 07 de octubre de 2022.  Se solicitó al comité nuevos cargues de inventarios y eliminaciones en la seción del 25 de noviembre de 2022.                                                                                                  TERCER SEGUIMIENTO: Se finalizó el proceso de eliminación mediante acta de eliminación aprobada en instancia final el 25 de noviembre de 2022, y generada el 23 de enero de 2023. Se solicitó al comité nuevos cargues de inventarios para la eliminación documental.</t>
  </si>
  <si>
    <t xml:space="preserve">La Secretaría de Planeación, en el marco de las normas y directrices establecidas por el DNP para el seguimiento, el Acuerdo 013 de 2020 del PDM 2020-2023 “Bucaramanga, una Ciudad de Oportunidades” y la Circular Conjunta No. 415 de 2023, realizó la revisión de los documentos que soportan el cumplimiento de las metas del PDM (https://www.bucaramanga.gov.co/transparencia/informes-de-la-oficina-de-control-interno-2/). Adicionalmente, la Sec. de Planeación envió informes de seguimiento para la OCIG y el Concejo Municipal (https://www.concejodebucaramanga.gov.co/descargas.php?categoria=Nw==&amp;subcategoria=MjE4&amp;subsubcategoria=MjA1). Así mismo, se realizó el cargue y publicación del seguimiento al PDM de la vigencia 2022, en la plataforma del KPT habilitada por el DNP (https://portalterritorial.dnp.gov.co/kpt/), dentro de los términos establecidos. </t>
  </si>
  <si>
    <t>Promocionar el trámite Historias Clínicas disponible en línea para su uso.</t>
  </si>
  <si>
    <t>Se realizó el proceso de inducción y reinducción  haciendo uso del modulo de competencias para la gestión del servicio a la ciudadanía.  
La política Publica Ambiental fue aprobada en el Consejo Municipal de Políticas Sociales – COMPOS el 15 de noviembre de 2022  y será presentada ante el Honorable Concejo Municipal de Bucaramanga en el primer semestre de 2023.
Para su construcción, durante los años 2017 a 2022, la Subsecretaría de Ambiente como actor promotor de la Gestión Ambiental Municipal, haciendo uso de espacios de participación principalmente el Consejo Ambiental de Bucaramanga – CAB, logró vincular actores de interés como lo son Secretarías, Descentralizados, Autoridad Ambiental, Representante de las ONGs, Representante de la Academia, y comunidad en general.
Como resultado de estas mesas de trabajo, se logró obtener Documento técnico y Plan Estratégico de implementación de la Política Pública Ambiental de Cambio Climático y Transición Energética para el Municipio de Bucaramanga, el cual contiene 129 metas de producto que le apuntan a aumentar la Calidad Ambiental del Municipio de Bucaramanga.
La Política Pública de Ambiente fue aprobada por el Concejo Municipal mediante Acuerdo 017 del 19 de mayo de 2023 por medio del cual se adopta la política pública ambiental de cambio climático y transición energética en el municipio de Bucaramanga.</t>
  </si>
  <si>
    <t xml:space="preserve">Se cuenta con un Proyecto de acuerdo No. 098 de 2022 DE FECHA 14 DICIEMBRE DE 2022 "POR EL CUAL SE CONCEDEN FACULTADES AL EJECUTIVO PARA LA ENAJENACION DE BIENES MUEBLES DADO DE BAJA".
Se evidencia correo electrónico de fecha 18 de octubre de 2022 con el seguimiento a los lineamientos RAES, de los compromisos establecidos para las deferentes Dependencias. Así mismo se cuenta con el procedimiento par la baja de bienes muebles, inservibles u obsoletos P-INV-8500-170-005.
Se presenta acta de reunión del 17 de mayo con los recorridos realizados para la recolección de residuos tecnológicos del área del Centro de Acopio de Biológicos de la Unidad Materno Infantil Santa Teresita – UIMIST. 
El 24 y 25 de mayo se realizó jornada de recolección de residuos electrónicos acumulados en el laboratorio tecnológico como equipos de cómputo e impresiones., se presenta acta de reunión con registro fotográfico del proceso.
</t>
  </si>
  <si>
    <t>Durante este periodo la Secretaría de Hacienda publicó la mensualmente en la página web de la alcaldía las ejecuciones presupuestales (ingresos, gastos) en el link https://www.bucaramanga.gov.co/transparencia/ejecucion-presupuestal/
Adicional, a cada secretaría ordenadora del gasto remitió oficio mediante correo electrónico con el informe de ejecución presupuestal de reservas, esto con la finalidad de evitar algún tipo de riesgo y la plena ejecución de los recursos asignados de acuerdo con el Decreto 1068 de 2015 en su artículo 2.8.1.7.3.3
Evidencia: Ejecuciones presupuestales de cada secretaría (oct y nov), pantallazos publicación de ejecuciones, link de publicación y oficios (4) ejecución presupuestal remitidos en el  mes de octubre de 2022.
Durante el I Trim 2023 la Secretaría de Hacienda publicó mensualmente en la página web de la alcaldía las ejecuciones presupuestales (ingresos, gastos). Adicionalmente a cada secretaría ordenadora del gasto se remitió correo electrónico del informe de ejecución presupuestal de los meses enero-febrero.
Evidencia: pantallazos publicación de ejecuciones en el link https://www.bucaramanga.gov.co/transparencia/ejecucion-presupuestal/
Ejecuciones presupuestales de cada secretaría (enero-febrero 2023).
A  junio 30 de 2023, la Secretaría de Hacienda publicó mensualmente en la página web de la institucional, las ejecuciones presupuestales (ingresos, gastos). Adicionalmente remitió correo electrónico del informe de ejecución presupuestal de los meses marzo-abril mayo a cada secretaría ordenadora del gasto.
Evidencia: Pantallazos publicación de ejecuciones en el link https://www.bucaramanga.gov.co/transparencia/ejecucion-presupuestal/
Ejecuciones presupuestales de cada secretaría (marzo-abril-mayo 2023).</t>
  </si>
  <si>
    <t>De acuerdo con el seguimiento anterior, el área contable presenta correo de aceptación del reporte en la plataforma CHIP de la Contaduría General - CGN del periodo julio - septiembre reportado 31 de octubre de 2022. Por otra parte, del periodo comprendido de octubre, noviembre y diciembre de 2022, de acuerdo con el artículo 16 de la Resolución 706 de fecha 16 de diciembre de 2016, el cual regula que la fecha límite de presentación será el 15 de febrero de 2023, el cual se presentará en el seguimiento del próximo trimestre.
Evidencia: Correo de aceptación de envío de la información al sistema CHIP de la CGN de julio-septiembre de 2022
I Trim 2023: El área contable de la Secretaría de Hacienda, presenta correo de aceptación del reporte de la información contable publica-convergencia en la plataforma CHIP de la Contaduría General - CGN del periodo octubre - diciembre, presentado el 15 de febrero de 2023, adicionalmente el día 27 de febrero se presentó estados financieros de acuerdo a la normatividad vigente
Evidencia: Correo del 15 de febrero de 2023 aceptación de envío de la información al sistema CHIP de la CGN de octubre-diciembre de 2022 - correo de aceptación de estados financieros del día 27 de febrero de 2023.
Para el segundo Trimestre 2023 el área contable de la Secretaría de Hacienda, presentó correo de aceptación del reporte de la información contable publica-convergencia en la plataforma CHIP de la Contaduría General - CGN del periodo enero - marzo 2023, presentado el 28 de abril de 2023, adicionalmente el día 10 de mayo se presentó estados financieros de acuerdo a la normatividad vigente
Evidencia: Pantallazo de correo del 28 de abril de 2023 aceptación de envío de la información al sistema CHIP de la CGN de enero-marzo de 2023 - correo de aceptación de estados financieros del día 10 de mayo de 2023.</t>
  </si>
  <si>
    <t>El cumplimiento del producto depende de la culminación del desarrollo de los requerimientos asociados a la matriz de cobro coactivo por parte de la OATIC. 
Durante el I Trim 2023 la Secretaría de Hacienda designó un profesional para apoyar a la OATIC en el desarrollo tecnológico de acuerdo con los requerimientos asociados a la matriz de cobro coactivo. Para lo cual se realizó mesa de trabajo entre OATIC y funcionario de la Secretaría de Hacienda el 2 de marzo de 2023 donde se asignan actividades para desarrollo del aplicativo.
Evidencia: pantallazos mesa de trabajo del 2 de marzo de 2023.
En el segundo trimestre 2023, la OATIC estableció como fecha de entrega del aplicativo el dia 28 de julio de 2023, se trabaja en el despliegue de pruebas para realizar pre- entrega. lo anterior dado que el cumplimiento del producto depende de la culminación del desarrollo de los requerimientos asociados a la matriz de cobro coactivo por parte de la OATIC. Por lo tanto, esta Secretaría dará cumplimiento a la implementación y mantenimiento del procedimiento en el segundo semestre 2023, producto que se incluirá en el plan de acción 2023-2024.</t>
  </si>
  <si>
    <t>La Secretaría de Hacienda presenta documento excel  "pasivos exigibles diciembre", con 172 registros originados en compromisos presupuestales pendientes de pago, incluidos y establecidos dentro de las reservas presupuestales con el previo cumplimiento de las normas legales que regulan la materia, pero que no completaron su proceso de cancelación durante la vigencia (2015-2021) legal de dichas reservas, y por tanto deben ser cubiertos con cargo al presupuesto disponible del año fiscal en que se pagan. 
Evidencia: archivo Excel con tabla de pasivos exigibles que se verifica mes a mes y es enviado a contabilidad.
I Trim 2023: La Secretaría de Hacienda presenta documento excel  "pasivos exigibles", con 43 registros originados en compromisos presupuestales pendientes de pago, incluidos y establecidos dentro de las reservas presupuestales con el previo cumplimiento de las normas legales que regulan la materia, pero que no completaron su proceso de cancelación durante la vigencia (2015-2022) y por tanto deben ser cubiertos con cargo al presupuesto disponible del año fiscal en que se pagan. 
Durante este periodo se logró depurar 309 items y se tienen soporte con acta de liquidación, verificados en el SIA y se identificaron 43 items pendientes de respuesta de parte de cada secretaria con su respectiva acta de liquidación.
Evidencia: archivo Excel con tabla de pasivos exigibles y actas de liquidación en el archivo de la Secretaría de Hacienda.
Para el segundo trimestre 2023, la Secretaría de Hacienda presenta documento excel "pasivos exigibles", con 505 registros originados en compromisos presupuestales pendientes de pago, incluidos y establecidos dentro de las reservas presupuestales con el previo cumplimiento de las normas legales que regulan la materia, pero que no completaron su proceso de cancelación durante la vigencia (2015-2022) y por tanto deben ser cubiertos con cargo al presupuesto disponible del año fiscal en que se pagan. 
Durante este periodo se logró depurar 309 ítems primer trimestre y 52 en el segundo trimestre las cuales cuenta con soporte con acta de liquidación, verificados en el SIA.
Evidencia: archivo Excel con tabla de pasivos exigibles y actas de liquidación en el archivo de la Secretaría de Hacienda. link que contiene la información 
https://bucaramangagovco-my.sharepoint.com/:u:/r/personal/ecsantamaria_bucaramanga_gov_co/Documents/Datos%20adjuntos/ACTAS%20DE%20LIQUIDACION%20PASIVOS%20EXIGIBLES%202022.rar?csf=1&amp;web=1&amp;e=akpUXi</t>
  </si>
  <si>
    <t>Durante este periodo, la Secretaría de Planeación realizó seguimiento a los 21 planes de acción de las dependencias de la administración municipal. con corte a noviembre 30 de 2022, se evaluaron en total 290 metas de producto programadas para la vigencia, Como resultado, se obtuvo un desempeño del 92% en cumplimiento de metas físicas y del 72% en ejecución presupuestal, con un total de recursos programados de más de $1.296.081 millones de pesos y recursos comprometidos por más de $933.976 millones de pesos. Por otra parte, la Matriz de Seguimiento al PDM refleja un cumplimiento acumulado con corte a 30 de noviembre de 2022 de metas físicas del 71% y una ejecución presupuestal del 77%, equivalente a $2.422.029.205.180 de los $3.145.006.761.241 de recursos programados, en lo que va corrido el cuatrienio 2020-2023.
Los planes de acción se pueden consultar en el link:  https://www.bucaramanga.gov.co/planes-de-accion/
La Secretaría de Planeación realizó la revisión de ejecución presupuestal y de proyectos de inversión de cada uno de los 21 planes de acción de las dependencias responsables del PDM, con corte a diciembre 31 de 2022 y 28 de febrero de 2023. Adicionalmente, se realiza la publicación del plan de acción municipal 2023 antes del 31 de enero de 2023 (https://www.bucaramanga.gov.co/planes-de-accion/).
Durante el segundo trimestre, la Secretaría de Planeacióne, revisó la ejecución presupuestal y de proyectos de inversión de cada uno de los 21 planes de acción de las dependencias responsables del PDM con corte 31 de marzo de 2023, realizó seguimiento a 285 metas de producto, como resultado se obtuvo un indicador de eficacia del 55% y del 33% en ejecución presupuestal, con recursos comprometidos por $359 mil millones de pesos. La Matriz de Seguimiento al PDM refleja un cumplimiento acumulado con corte a 31 de marzo de la presente vigencia de metas físicas del 81% y una ejecución presupuestal del 71%, en lo que va corrido del cuatrienio 2020-2023. La matriz se encuentra publicada en el link 
https://www.bucaramanga.gov.co/transparencia/seguimiento-al-plan-de-desarrollo/
En el siguiente enlace se encuentra la información relacionada con el PDM:
https://www.bucaramanga.gov.co/sin-categoria/informacion-sobre-ejecucion-de-metas-e-indicadores-de-gestion/</t>
  </si>
  <si>
    <t>La Secretaría de Planeación realizó seguimiento al Plan de Desarrollo 2020 - 2023, con corte a 30 de noviembre de 2022, a través de los planes de acción de las dependencias y evidencias que soportan el cumplimiento de metas y ejecución de recursos. Los planes de acción se pueden consultar en el link:
https://www.bucaramanga.gov.co/planes-de-accion/
La Secretaría de Planeación realizó acompañamiento, asesoría y seguimiento al PDM 2020 - 2023, a través de la consolidación de los planes de acción. A corte a 31 de diciembre de 2022, se evaluaron 290 metas de producto programadas, se obtuvo un indicador de eficacia del 98% y del 89% en ejecución presupuestal, con recursos comprometidos por $1.101 mil millones de pesos.  A corte 28 de febrero de 2023, se evaluaron 285 metas de producto, se obtuvo un indicador de eficacia del 52% y del 25% en ejecución presupuestal, con recursos comprometidos por $271 mil millones de pesos. Adicionalmente, la Sec. de Planeación realizó informes de seguimiento para la OCIG y el Concejo Municipal
(https://www.concejodebucaramanga.gov.co/descargas.php?categoria=Nw==&amp;subcategoria=MjE4&amp;subsubcategoria=MjA1). Así mismo, se realizó la publicación del seguimiento al PDM de la vigencia 2022, en la plataforma del KPT habilitada por el DNP (https://portalterritorial.dnp.gov.co/kpt/), dentro de los términos establecidos. 
La Secretaría de Planeación con corte 31 de marzo de 2023, realizó seguimiento a 285 metas de producto, como resultado se obtuvo un indicador de eficacia del 55% y del 33% en ejecución presupuestal, con recursos comprometidos por $359 mil millones de pesos. La Matriz de Seguimiento al PDM refleja un cumplimiento acumulado con corte a 31 de marzo de la presente vigencia de metas físicas del 81% y una ejecución presupuestal del 71%, en lo que va corrido del cuatrienio 2020-2023. La matriz se encuentra publicada en el link 
https://www.bucaramanga.gov.co/transparencia/seguimiento-al-plan-de-desarrollo/
En el siguiente enlace se encuentra la información relacionada con el PDM:
https://www.bucaramanga.gov.co/sin-categoria/informacion-sobre-ejecucion-de-metas-e-indicadores-de-gestion/</t>
  </si>
  <si>
    <t xml:space="preserve">La Secretaría de Planeación en su rol de segunda línea de defensa en la gestión del riesgo,  realizó un monitoreo al PAAC y Mapa de Riesgos de Corrupción 2022, con corte a 15 de diciembre de 2022 con las 17 dependencias de la administración central.
Evidencia: Actas monitoreo PAAC y MRC 2022 
Durante el segundo trimestre 2023, la Secretaría de Planeación realizó el primer monitoreo cuatrimestral al PAAC y Mapa de Riesgos de Corrupción 2023 por procesos, de acuerdo con el cronograma establecido en la Circular No. 31 del 10 de abril de 2023 con la participación de los enlaces y responsables de las actividades del MRC 2023. 
De igual manera, realizó el informe del primer seguimiento cuatrimestral al proceso de Planeación y Direccionamiento Estratégico con las evidencias del avance de las acciones del Mapa de Riesgos de Corrupción 2023, tal como consta en las actas de visita suscritas del 4 y 8 de mayo de 2023 con la Oficina de Control Interno de Gestión.  </t>
  </si>
  <si>
    <t>En cumplimiento de su rol como segunda línea de defensa el equipo de la Secretaría de Planeación, realizó el monitoreo y cierre con corte a diciembre 31 de 2022 de los 24 Mapas de Riesgos de Gestión por procesos, de acuerdo con el cronograma establecido en la Circular No. 6 del 26 de enero de 2023.
De igual manera, la Secretaría de Planeación presentó a la Oficina de Control Interno de Gestión el Informe de seguimiento al MAPA DE RIESGOS DE GESTIÓN INSTITUCIONAL vigencia 2022 del proceso Planeación y Direccionamiento Estratégico con corte a diciembre 31 de 2022.
Evidencia: Actas de monitoreo y Acta de visita de la OCIG
La Secretaría de Planeación de acuerdo con el cronograma establecido en la Circular No. 39 del 8 de junio de 2023, realizó con las dependencias  en mesas de trabajo del 4 al 7 de julio de 2023 el primer monitoreo del PAAC y MRG 2023 por procesos.
Evidencia: Circular y Actas de monitoreo PAAC y MRC 2023 por procesos.</t>
  </si>
  <si>
    <t>Durante este periodo, la Secretaría de Planeación realizó la actualización de la matriz de cumplimiento del Plan de Desarrollo 2020 - 2023 con corte a noviembre 30 de 2022, se evaluaron en total 290 metas de producto programadas para la vigencia, Como resultado, se obtuvo un desempeño del 92% en cumplimiento de metas físicas y del 72% en ejecución presupuestal, con un total de recursos programados de más de $1.296.081 millones de pesos y recursos comprometidos por más de $933.976 millones de pesos. Por otra parte, la Matriz de Seguimiento al PDM refleja un cumplimiento acumulado con corte a 30 de noviembre de 2022 de metas físicas del 71% y una ejecución presupuestal del 77%, equivalente a $2.422.029.205.180 de los $3.145.006.761.241 de recursos programados, en lo que va corrido el cuatrienio 2020-2023.
Evidencia: Matriz actualizada y publicada en el link:
https://www.bucaramanga.gov.co/transparencia/seguimiento-al-plan-de-desarrollo/
La Secretaría de Planeación realizó la consolidación de los planes de acción en la matríz de cumplimiento del PDM 2020 - 2023, con corte diciembre 31 de 2022 que muestra un indicador de eficacia del 98% y una ejecución presupuestal del 89%. Por su parte, durante el cuatrienio, el cumplimiento acumulado de metas fue del 73% y la ejecución presupuestal del 84%, con recursos comprometidos por $2,589 billones de pesos. En la vigencia 2023, a corte 28 de febrero, se obtuvo un indicador de eficacia del 52% y una ejecución presupuestal del 25%. Esta información se encuentra publicada en la página web institucional (https://www.bucaramanga.gov.co/transparencia/seguimiento-al-plan-de-desarrollo/).
Durante el segundo trimestre 2023 la Secretaría de Planeación realizó la consolidación de los planes de acción en la matríz de cumplimiento del PDM 2020 - 2023, con corte marzo 31 de 2023 que muestra un indicador de eficacia  del 55% y del 33% en ejecución presupuestal, con recursos comprometidos por $359 mil millones de pesos. La Matriz de Seguimiento al PDM refleja un cumplimiento acumulado con corte a 31 de marzo de la presente vigencia de metas físicas del 81% y una ejecución presupuestal del 71%, en lo que va corrido del cuatrienio 2020-2023. La matriz se encuentra publicada en el link 
https://www.bucaramanga.gov.co/transparencia/seguimiento-al-plan-de-desarrollo/
En el siguiente enlace se encuentra la información relacionada con el PDM:
https://www.bucaramanga.gov.co/sin-categoria/informacion-sobre-ejecucion-de-metas-e-indicadores-de-gestion/</t>
  </si>
  <si>
    <t>Se realizó el monitoreo a los trámites inscritos en el componente 2 del PAAC con corte a 15 de diciembre al 2022, en el cual se evidenció el cumplimiento del 94% en la estrategia de racionalización de trámites. De acuerdo con lo anterior, para la vigencia 2023 pasan los trámites no racionalizados: contribución por valorización y Declaración de estampillas para el bienestar del adulto mayor y procultura.
Evidencia: Correo “Informe trámites racionalizados PAAC-2022” y archivo pdf “Racionalizados” del monitoreo 
Durante el I trimestre 2023 la Secretaría de Planeación y la OCIG realizaron seguimiento al reporte estadístico mensual, el cual es registrado por los respectivos enlaces en la plataforma SUIT, se tiene como evidencia pantallazos del módulo gestión de datos de operación plataforma SUIT, así como también, actas de reunión del seguimiento de los avances de los trámites a racionalizar en la vigencia 2023 - Componente 2 del PAAC 2023.
En le segundo trimestre la Secretaría de Planeación y la OCIG realizaron seguimiento al reporte estadístico mensual, el cual es registrado por los respectivos enlaces en la plataforma SUIT, se tiene como resultado a junio 30 de 2023 un cumplimiento del 100% de racionalizacion del trámite "Contribución  por valorización" y los demas trámites continuan con un avance del 20%. 
Evidencia pantallazos del módulo gestión de datos de operación plataforma SUIT del 30 de junio de 2023</t>
  </si>
  <si>
    <t>Se desarrolló a través de la Audiencia Pública virtual de Rendición de Cuentas de la administración municipal en vivo por el Canal TRO y las Redes Sociales institucionales el 28 de noviembre de 2022 y la Feria Institucional de Rendición de Cuentas el 16 de diciembre de 2022, dirigida a todos los grupos de valor de la Alcaldía de Bucaramanga y sus Descentralizados. 
La Secretaría de Planeación consolidó el informe de respuestas a las preguntas realizadas por la Ciudadanía en la Feria de Rendición de Cuentas, junto con el informe de resultados de satisfacción de los participantes de la misma. Estos informes están disponibles en la Página Web Institucional para la consulta ciudadana, a través del siguiente link: https://www.bucaramanga.gov.co/sin-categoria/rendicion-de-cuentas-a-la-ciudadania/
Durante el segundo trimestre 2023, la Secretaría de Planeación - Grupo de Presupuestos Participativos, rindió cuentas al Comité Técnico de Presupuestos Participativos el 27 de junio de 2023. Presentó el estado de financiación de los proyectos de espacio público y equipamiento, de 9 proyectos, dentro de los cuales 7 son para parques y escenarios deportivos. De la misma manera se informó el deficit de $3.081.909.313 para los 9 proyectos mencionados, razon por la cual el comité autorizó asignar de recursos de balance que se encuentran en la Secretaría de Infraestructura la suma de $3.081.909.313 para poder ejecutar dichos proyectos. Por otra parte, se presentó informe de barrios priorizados para la vigencia 2023, asi como informe de acuerdos escolares vigencia 2023.
Evidencia: Acta de Comité No. 03</t>
  </si>
  <si>
    <t xml:space="preserve">La Secretaría del Interior, cuenta con un Centro de Analítica de Datos publicado donde se evidencia una sección de seguridad y convivencia que cuenta con datos actualizados a septiembre de 2022 de los delitos ocurridos en el municipio. El link de acceso es: https://www.bucaramanga.gov.co/datos/ 
Para el primer trimestre de la  vigencia 2023, la Secretaría del Interior, cuenta con un Centro de Analítica de Datos publicado donde se evidencia una sección de seguridad y convivencia que cuenta con datos actualizados a Febrero de 2023 de los delitos ocurridos en el municipio. El link de acceso es: https://www.bucaramanga.gov.co/datos/
Se hace la claridad que el mes de marzo no se ha podido actualizar, debido a problemas técnicos en la plataforma “Sistema de Información Estadístico, Delincuencial, Contravencional y Operativo de la Policía Nacional -  SIEDCO. 
Para el segundo trimestre de la presente vigencia, la Secretaría del Interior, cuenta con el Centro de Analítica de Datos publicado donde se evidencia una sección de seguridad y convivencia que presenta datos actualizados a junio 30 de 2023 de los delitos ocurridos en el municipio. 
El link de acceso es: https://www.bucaramanga.gov.co/datos/
</t>
  </si>
  <si>
    <t>Monitoreo I TRIM 2023:Se avanzó en la realización de la Matriz de identificación y valoración de impactos ambientales el cual es el paso crucial para el desarrollo de la política ambiental, en el próximo trimestre se hará entrega de la Política ambiental
Monitoreo II TRIM 2023: Se aprobó el día 22 de junio de 2023 la Política ambiental y energética del centro administrativo municipal de la alcaldía de Bucaramanga, se anexa como evidencia la política y el acta de aprobación de fecha 31 de mayo de 2023</t>
  </si>
  <si>
    <t>Monitoreo I TRIM 2023: El proceso contractual para dar cumplimiento a este requerimiento se encuentra en este momento en manos del profesional a cargo de la estructuración del estudio del sector. Por lo que dentro del cronograma de los procesos contractuales se tiene proyectado adjudicar en el segundo trimestre de la vigencia actual.
Monitoreo  II TRIM 2023: El proceso contractual para dar cumplimiento a este requerimiento se encuentra en este momento en estudios previos.</t>
  </si>
  <si>
    <t>En la última etapa del laboratorio de simplicidad aplicado, se realiza una encuesta de percepción con usuarios y grupos de interes (ciudadnía) para la validación de la nueva versión de los documentos traducidos a lenguaje claro, se adjunta documento con los resultados de la encuesta aplicada.
Monitereo I TRIM 2023: Actualmente se está definiendo el cronograma de trabajo para aplicar en el próximo trimestre 2023
Monitoreo II TRIM 2023: Se realizó la encuesta de percepción digital y fue enviada por correo  junto con el documento a evaluar, a los ciudadanos que su solicitud  era enviada por competencia a otra entidad.</t>
  </si>
  <si>
    <t xml:space="preserve">Se ha incluido la capacitación dentro del Plan Institucional de capacitaciones 2022, programada para el 26 de octubre de 2022. Se ha cumplido el cronograma y ya se ha realizado una de las dos capacitaciones.                                                                
TERCER MONITOREO: Se ha incluido la capacitación en el Plan Institucional de Capacitaciones - PIC, el cual evidencia que la segunda capacitación está programada para el proximo Miércoles, 24 de mayo de 2023. 2:30 pm – 3:30 pm
 CUARTO MONITOREO:  En este trimestre se sigue apoyando al área de adquisiciones para la creación de un nuevo proceso de compra. Se adjuntan las evidencias de la vigencia a 2023. </t>
  </si>
  <si>
    <t>Culminado. En el I trimestre 2023 se generó el cumplimiento de la actividad a través de la identificación asociada a los Derechos Humanos, Derecho Internacional Humanitario, Memoria Histórica y Conflicto Armado a cargo de la entidad con su posible ficha de valoración documental en el caso del inventario asociado a TVD; y se generó el inventario asociado al proceso de eliminación, que en proceso de revisión surgió su identificación y salvaguarda.
CUARTO MONITOREO: Se entrega nuevos inventarios identificados en el II trimestre del 2023.</t>
  </si>
  <si>
    <t>Se han generado solicitud de información, visitas técnicas y reuniones en busqueda de la identificación de documentos de archivo que incluyan y tramiten información sobre violación de DD.HH., derecho internacional humanitario DIH, y conflicto armado colombiano, que dara como fruto la matriz de identiicación y su correspondiente tabla de control de acceso. Solicitud de fecha de 15 de septiembre de 2022.
 CUARTO MONITOREO: Se crea el listado de posible  información clasificada y reservada para los archivos de Derechos Humanos, Derecho Internacional Humanitario, Memoria Histórica y Conflicto Armado a cargo de la entidad.</t>
  </si>
  <si>
    <t>Se llevó a cabo socialización sobre Derecho de petición el día 28 de junio de 2022 y se realizó cartilla de derecho de petición: https://www.bucaramanga.gov.co/wp-content/uploads/2022/11/CARTILLA-DERECHO-DE-PETICIO%CC%81N-1.pdf se continuarán realizando socializaciones durante el último trimestre de 2022 y segundo de 2023.
Así mismo, se llevó a cabo una socialización virtual sobre derecho de petición el día 30 de noviembre de 2022.
Se anexa como evidencia: correo para la convocatoria 28 de noviembre y capturas de pantalla de la socialización el 30 de noviembre.
II trimestre de 2023: Se dictó una socialización sobre la importancia de la protección del derecho fundamental de petición con enfoque de prevención del daño antijurídico, el día 30 de mayo de 2023.
Se anexa como evidencia Circular No. 26 del 26 de mayo de 2023, diapositivas, socialización de la circular mediante correo institucional interno del 30 de mayo de 2023 y grabación de la reunión virtual.</t>
  </si>
  <si>
    <t>En Comité Institucional de Coordinación de Control Interno de fecha 25 de enero de 2023, se socializó el Plan de acción del comité que incluye el seguimiento a la implementación de la aplicación móvil desarrollada para interactuar de manera virtual con los ciudadanos por parte de OATIC.
Evidencia:  Acta No. 1 de 2023.
Con corte a 30 de junio del 2023, la OCIG mediante COMITÉ INSTITUCIONAL COORDINADOR DE CONTROL INTERNO, adelantó el seguimiento a la implementación de la aplicación móvil desarrollada para interactuar de manera virtual con los ciudadanos.
Evidencia: Acta  No. 7 del  CICCI del 30-06-2023, numeral 5.</t>
  </si>
  <si>
    <t>En Comité Institucional de Coordinación de Control Interno de fecha 25 de enero de 2023, se socializó el Plan de acción del comité que incluye el seguimiento al procedimiento para traducir la información pública que solicita un grupo étnico a su respectiva lengua por parte de la Secretaría Administrativa.
Evidencia:  Acta No. 1 de 2023.
Para el segundo trimestre 2023, la OCIG mediante COMITÉ INSTITUCIONAL COORDINADOR DE CONTROL INTERNO de fecha 31 de mayo del 2023, adelantó  el seguimiento al procedimiento para traducir información.
Evidencia Acta No. 6 del  CICCI  del 31-05-2023, numeral 6.</t>
  </si>
  <si>
    <t>En Comité Institucional de Coordinación de Control Interno de fecha 25 de enero de 2023, se socializó el Plan de acción del comité que incluye elSeguimiento al Plan Operacional de Seguridad y Privacidad de la Información por parte de la Secretaría Administrativa.
Evidencia:  Acta No. 1 de 2023.
Durante el segundo trimestre 2023, la OCIG mediante COMITÉ INSTITUCIONAL COORDINADOR DE CONTROL INTERNO de fecha 30 de junio del 2023, adelantó  el seguimiento al Plan Operacional de Seguridad y Privacidad de la Información- OATIC. 
Vale la pena aclarar que, el producto entregable para este plan se cumple desde la dimensión 7 del MIPG.  Sin embargo, y, conforme a la socialización realizada por el asesor TIC en la reunión del CICCI  se informó "los avances de la aplicación móvil del 30% del plan de acción y un avance del 60% del avance actual del proyecto donde se han realizado las siguientes actividades:
Implementación de modelo Entidad-Relación ER.
Implementación de pantallas genéricas de captura de información.
Implementación de Estándar gov.co
Estos logros indican que han cumplido los requisitos planteados en la etapa de diseño, y estamos preparados para avanzar a la fase de implementación.", lo cual quiere decir que, TIC debe continuar con la etapa de implementación para el cumplimiento total de la aplicación móvil .
Evidencia: Acta No.7 del CICCI  de fecha 30-06-2023, numeral 6.</t>
  </si>
  <si>
    <t>En Comité Institucional de Coordinación de Control Interno del 28 de octubre de 2022, la Secretaría Administrativa reportó el avance respecto del establecimiento de una política o lineamiento en el tema ambiental en la entidad.  
Evidencia:  Acta No. 10 de 28 de octubre de 2022.
La OCIG en el segundo trimestre 2023, en COMITÉ INSTITUCIONAL COORDINADOR DE CONTROL INTERNO del 31 de mayo del 2023, adelantó el seguimiento a la Política  de Gestión Ambiental de la entidad, la encargada de realizar la socialización ante el CICCI fue la Subsecretaría de Ambiente.
Evidencia: Acta No. 6 del CICCI de fecha 31-05-2023, numeral 4.</t>
  </si>
  <si>
    <t>En Comité Institucional de Coordinación de Control Interno del 28 de octubre de 2022, la Secretaría Administrativa reportó el avance respecto del Seguimiento a jornadas de difusión y herramientas pedagógicas del código de integridad a los servidores públicos y/o contratistas. 
Evidencia:  Acta No. 10 de 28 de octubre de 2022.
Con corte a 30 de junio del 2023, la OCIG mediante COMITÉ INSTITUCIONAL COORDINADOR DE CONTROL INTERNO del 28 de abril del 2023, adelantó el Seguimiento a jornadas de difusión y herramientas pedagógicas del código de integridad a los servidores públicos y/o contratistas, la encargada de realizar la socialización ante el CICCI fue la Secretaría Administrativa.
Evidencia:  Acta  No. 6 del  CICCI  de fecha 28-04-2023, numeral 7.</t>
  </si>
  <si>
    <t>En Comité Institucional de Coordinación de Control Interno del 28 de octubre de 2022, la Oficina TIC reportó un avance de 100% respecto de la publicación de todos los conjuntos de datos abiertos estratégicos de la entidad en www.datos.gov.co. La Auditoría Interna realizada al proceso:  "Cumplimiento de la Ley de Transparencia y Acceso a la Información", establece como objetivo:  "Verificar el cumplimiento de la normatividad vigente: Ley 1712 de 2012, Decreto Reglamentario 103 de 2015, Resolución MinTIC 1519 de 2020, circular 018 del 22 de septiembre del 2021, Guía de usabilidad y la Norma NTC5854".  El Informe de Auditoría se socializó al Comité Institucional de Coordinación de Control Interno, el día 28 de octubre de 2022.  
Evidencia: Acta No. 10 de 28 de octubre de 2022.
La OCIG a 30 de junio del 2023, adelantó seguimiento a la publicación de datos abiertos estratégicos en www.datos.gov.co. en COMITÉ INSTITUCIONAL COORDINADOR DE CONTROL INTERNO del 30 de junio del 2023. El encargado de reportar el avance ante el CICCI fue el asesor de la Oficina TIC.
Evidencia: Acta No. 7 del CICCI  de fecha 30-06-2023, numeral 7.</t>
  </si>
  <si>
    <t>La Oficina de Control Interno de Gestión (OCIG) remitió a la Subsecretaría Administrativa al proceso de Talento Humano el 14 de abril de 2023, solicitud  de informacion de los mecanismos implementados en la entidad para verificar que el personal vinculado cuente con las competencias establecidad en el Decreto 815 de 2018.  
Evidencia: Correo electronico de la lider del proceso de auditoria
Durante el segundo trimestre de 2023, la Oficina de Control Interno de Gestión en COMITÉ INSTITUCIONAL COORDINADOR DE CONTROL INTERNO del 30 de junio del 2023, como tema de proposiciones y varios, adelantó el seguimiento a la aplicación de los instrumentos para verificar las competencias relacionadas con la orientación al usuario y al ciudadano de funcionarios a vincular.  La dependencia encargada de realizar el reporte de avance ante el CICCI fue la Secretaría Administrativa.
Evidencia:  Acta No. 7 del CICCI de fecha 30-06-2023, numeral 7.</t>
  </si>
  <si>
    <t>Dando cumplimiento a  la circular conjunta  No. 15 del 2023, emitida por la Secretaría de Planeación y la Oficina de Control Interno de Gestión, se adelantó el seguimiento al avance de las metas programadas en el Plan de Desarrollo 2020-2023 “Bucaramanga, una Ciudad de Oportunidades” al corte 31 de diciembre del 2022, y, de esta actuación se elaboró y publicó en  la página web del municipio el respectivo informe tal como se observa en el siguiente link:https://www.bucaramanga.gov.co/wp-content/uploads/2023/03/INFORME-EVAL-Y-SEGUIMIENTO-PDM-2SEM-2022.pdf</t>
  </si>
  <si>
    <t>En el acta No. 1 del Comité Institucional Coordinador de Control Interno de fecha 25/01/2023 la jefe de la Oficina de Control Interno de Gestión, realizó socializacion de los avances de las auditorías e informes realizados por la OCIG al término de la vigencia 2022, los cuales fueron previamente radicados y divulgados a los líderes de los diferentes procesos:                 
1. Auditoría Cumplimiento NTC 6047 y compendio de Accesibilidad para todos del 21 de diciembre de 2022.
2. Informe a los planes de acción institucionales de fecha 30/11/2022
3. Informe de seguimiento a inventarios fijos de fecha 1/11/2022
4. Informe de seguimiento a la Estrategia de Rendición de Cuentas 2022 de  fecha 20/02/2023
5. Informe de servidores salientes de fecha 21/12/2022
6. Informe de evaluación y seguimiento a los archivos de gestión de la Administración Municipal de fecha 23/11/2022
7. Revisión de la  Ficha Técnica de Negociación allegada sobre el proceso  contractual del servicio de transporte escolar que se adelantará  en la vigencia 2023-Oficio S-OdCId380-2022 de fecha  11/11/2022
Por su parte, en lo que respecta al avance del plan de acción y auditoria de la vigencia 2023 de la OCIG, mediante acta No.2  del CICCI de fecha 28/02/2023, se adelantó la socialización de:
1. Informe de seguimiento al Plan Anticorrupción y Atención al Ciudadano y Mapa de Riesgos de Corrupción, correspondiente al tercer cuatrimestre (septiembre a diciembre) de la vigencia 2022.
2. Informe  de seguimiento al Mapa de Riesgos de Gestión al corte 31 de diciembre del 2022
3. Informe de Evaluación Independiente del Estado del Sistema de Control Interno a 31 de diciembre del 2022
4. Informe de Austeridad del Gasto Público del cuarto trimestre del 2022
5. Informe de Evaluación de Control Interno Contable vigencia 2022
6. Informe de Seguimiento a PQRSD con corte a 31 de diciembre de 2022.
7.Informe de Seguimiento a Planes de Mejoramiento suscritos con la Contraloría General de la República y la Contraloría Municipal de Bucaramanga, con corte a 31 de diciembre del 2022
 8. Informe de Evaluación por Dependencias a 31 de diciembre del 2022
9.  Informe de seguimiento a los Planes de Acción Institucionales 2023 de fecha 13/02/2023
10. Informe de Seguimiento a la Estrategia de Rendición de Cuentas adelantada el 16 de diciembre del 2022.
La Oficina de Control Interno en el 2022, logra el 100% de cumplimiento de las auditorías programadas en el Plan de Acción y Auditoría  y 115% de cumplimiento en la elaboración informes de ley y seguimientos programados.
En la reunión del 29 de marzo del 2023, se presentaron los siguientes avances:
1. Informe seguimiento a legalización de Cajas menores vigencia 2023
2. Informe de Seguimiento a mapa de riesgos de gestión con corte a 31 de diciembre de 2022
3. Informe seguimiento al Plan de Desarrollo Municipal con corte a 31 de diciembre de 2022
4. Informe sobre el uso de Software Legal vigencia 2022. 
Evidencia: Actas del CICCI (3) e Informes publicados en el link https://www.bucaramanga.gov.co/transparencia/informes-de-la-oficina-de-control-interno-2/
La OCIG a junio 30 de 2023 en Comité Institucional de Coordinación de Control Interno, la jefe de la Oficina de Control Interno de Gestión, realizó la socialización de los Informes de auditoría y/o seguimientos adelantados  a los diferentes procesos de la Administración  Central, conforme a lo establecido en el Plan de Acción de la OCIG vigencia 2023. 
Evidencia: Actas de reuniones No. 2,4,5,6 y 7 de la presente vigencia (ACTA 2 CICCI DEL 2 DE FEBRERO DEL 2023, ACTA 4 CICCI  DEL 29 DE MARZO DEL 2023, ACTA 5 CICCI  DEL  28 DE ABRIL DEL 2023, ACTA 6 CICCI DEL  31 DE  MAYO DEL 2023 y ACTA 7 CICCI DEL 30 DE  JUNIO  DEL 2023)</t>
  </si>
  <si>
    <t>La OCIG presentó Informe de Evaluación Independiente del Estado del Sistema de Control Interno con corte a 30 de diciembre del  2022, publicado en la página web institucional el 30 de enero  de 2023 en el link:https://www.bucaramanga.gov.co/oficinas/control-interno-de-gestion/informes-de-evaluacion-independiente-de-control-interno/</t>
  </si>
  <si>
    <t>La OCIG socializó la Evaluación Semestral de Coordinación de del Sistema de Control Interno con corte a junio de 2022 en Comité Institucional de Coordinación de Control Interno del 29 de agosto de 2022, tal como consta en el acta N°08 de 2022. El resultado del informe fue publicado en el link: https://www.bucaramanga.gov.co/oficinas/control-interno-de-gestion/informes-de-evaluacion-independiente-de-control-interno/
Durante el primer semestre 2023, la OCIG en CICCI del 28 de febrero del 2023, en el tema o punto correspondiente a la presentación del avance del plan de acción y auditorías 2023 de la Oficina de Control Interno de Gestión, adelantó por parte de la jefe de la OCIG la socialización del Informe de Evaluación Independiente del estado del Sistema de Control Interno con corte a 31 de diciembre del 2022. El resultado del informe fue publicado en el link: https://www.bucaramanga.gov.co/oficinas/control-interno-de-gestion/informes-de-evaluacion-independiente-de-control-interno/
Evidencia: Acta No.2 del CICCI  de fecha 28/02/2023</t>
  </si>
  <si>
    <t>La  OCIG adelantó el seguimiento al Plan Anticorrupción y  Atención al Ciudadano y Mapa de Riesgos de Corrupción correspondiente al III cuatrimestre (septiembre a diciembre) de la vigencia 2022 y presentó el respectivo informe, el cual fue publicado en la página web del municipio en el link: https://www.bucaramanga.gov.co/transparencia/plan-anticorrupcion-y-de-atencion-al-ciudadano-2/
En el segundo trimestre 2023, la OCIG adelantó el seguimiento al Plan Anticorrupción y Atención al Ciudadano y Mapa de Riesgos de Corrupción correspondiente al I cuatrimestre (enero a abril) de la vigencia 2023 y presentó el respectivo informe, el cual fue publicado en la página web del municipio en el link: https://www.bucaramanga.gov.co/transparencia/plan-anticorrupcion-y-de-atencion-al-ciudadano-2/</t>
  </si>
  <si>
    <t>La  OCIG  realizó el seguimiento al Mapa de Riesgos de Gestión por Procesos con corte a 31 de diciembre del  2022, publicado en la página web en el link 
https://www.bucaramanga.gov.co/transparencia/mapa-de-riesgos-de-gestion-institucional/</t>
  </si>
  <si>
    <t>La OCIG realizó seguimiento e informe de avance al cumplimiento de  planes de mejoramiento suscritos con la Contraloría Municipal de Bucaramanga y la Contraloría General de la República, así mismo, se realizó el reporte de estos seguimientos ante la plataformas Sistema Integral de Auditoría-SIA   y SIRECI de  los Entes de Control respectivamente; también se  hizo su divulgación en la página web del municipio a través del siguiente enlace:https://www.bucaramanga.gov.co/sin-categoria/planes-de-mejoramiento/                                                                                                                                            
1. Seguimiento Plan de Mejoramiento Contraloría Municipal Diciembre 31 de 2022, se publicó el día  7 de febrero, 2023
2. Seguimiento Plan de Mejoramiento Contraloría General de la República con corte a 31 de diciembre de 2022, se público  23 de enero, 2023</t>
  </si>
  <si>
    <t xml:space="preserve">De julio a diciembre la Secretaría Jurídica se lleva el registro de los contratos en los cuales son obligatorios los pliegos tipo y se ha evidenciado que el 100% de los procesos adelantados los están aplicando.
Se adjunta como evidencia relación en Excel con los procesos y link del SECOP.
Durante el trimestre de 2023, no se adelantaron Procesos de contratación por la administración central municipal que requiera documentos tipo.
Se adjunta como soporte correo electrónico enviado desde el subproceso de contratación.
II trimestre de 2023: Se adelantaron dos procesos de contratación por la Administración Central Municipal con documentos tipo - en los sectores que a la fecha son obligatorios según la Agencia Nacional de Contratación Pública Colombia Compra Eficiente.
Se anexa como soporte correo electrónico del subproceso de contratación de fecha 07 de julio de 2023 con el reporte a 30 de junio de 2023.
</t>
  </si>
  <si>
    <t>Entre julio y diciembre de 2022, se realizaron actividades de promoción de la asignación de cupo estudiantil en las instituciones oficiales de Bucaramanga, así: 12 notas escritas en página web, conceptualización y creación de 1 paquete gráfico, creación de 1 video instructivo, 13 publicaciones en Twitter, espacio en 5 informativos institucionales, 15 publicaciones en Facebook y 1 transmisión en vivo.
Se anexa como evidencia un archivo en PDF donde se relaciona las publicaciones realizadas de las OPAS
Entre enero y marzo de 2023, se realizaron actividades de promoción de la asignación de cupo estudiantil en las instituciones oficiales de Bucaramanga, así: 8 notas escritas en página web; subsidios educativos para programas de educación superior formal del nivel técnico, tecnológico y profesional, así: 3 notas escritas en página web; atención, orientación y asesoría a los usuarios y suscriptores frente a la prestación de servicios públicos domiciliarios, así: 1 paquete gráfico y 1 publicación en Twitter.
Se anexa como evidencia un archivo en PDF donde se relaciona las publicaciones realizadas de las OPAS.
Entre abril y junio de 2023, se realizaron actividades de convocatorias para becas de educación superior, pagos de ingreso solidarios, cupos para curso de alturas y trámites para afiliación a salud, se publicaron 14 notas en la página web.
Se presenta como evidencia un archivo en PDF donde se relaciona las publicaciones realizadas de las OPAS.</t>
  </si>
  <si>
    <t>Entre julio y septiembre de 2022 se publicó una nota escrita en la página web institucional para invitar a participar en la construcción de la Estrategia de Rendición de Cuentas 2022. Dicha nota fue compartida en la cuenta de Facebook y Twitter de la Alcaldía de Bucaramanga.
Así mismo, el tema se incluyó en el informativo institucional publicado el viernes 15 de julio de 2022; y se creó una pieza gráfica tipo banner para apoyar la comunicación a través del home de la página web www.bucaramanga.gov.co. 
Entre septiembre y diciembre de 2022, como parte de la estrategia de comunicación de Rendición de Cuentas 2022, se realizaron 52 publicaciones en la red social Facebook, y 72 en Twitter de la Alcaldía de Bucaramanga.
Se anexa como evidencia un archivo en PDF donde se relaciona las publicaciones
Entre enero y marzo de 2023, se publicaron 34 ‘informativos diarios’ en la red social Twitter de la Alcaldía de Bucaramanga.
Se anexa como evidencia un archivo en PDF donde se relaciona las publicaciones.
Entre abril y junio de 2023, se publicaron 5 "informativos diarios" en la red social Twitter y 31 “Informativos diarios” en el sitio web YouTube, de la Alcaldía de Bucaramanga.
Se presenta como evidencia un archivo en PDF donde se relaciona las publicaciones y matriz en Excel con los respectivos links.</t>
  </si>
  <si>
    <t>Entre julio y diciembre de 2022 se crearon y publicaron contenidos para visibilizar las siguientes acciones de racionalización de trámites implementadas: *Pago en línea de comparendos policivos del Código de Seguridad y Convivencia (conceptualización y creación de 1 pieza gráfica, 1 publicación en Facebook y 1 publicación en Twitter). *Autorización de la Certificación de Discapacidad (1 nota escrita en página web, 1 publicación en Facebook, 1 publicación en Twitter y 1 promoción en informativo institucional). *Pago en línea de impuesto al degüello de ganado menor, impuesto de espectáculos públicos e impuesto a la publicidad visual exterior (1 nota escrita en página web). *Resumen de trámites en línea inscritos en el SUIT (1 nota escrita en página web). *Buenos resultados en interacciones de trámites digitales (1 nota escrita en página web).
Se anexa como evidencia un archivo en PDF donde se relaciona las publicaciones realizadas en página web y redes sociales institucionales
Entre enero y marzo de 2023, se crearon y publicaron las siguientes acciones de racionalización de trámites implementadas: *Impuesto de industria y comercio y su complementario de avisos y tableros (3 notas escritas en página web). *Impuesto predial unificado (3 notas escritas en página web).
Se anexa como evidencia un archivo en PDF donde se relaciona las publicaciones realizadas en página web y redes sociales institucionales.
Entre abril y junio de 2023, se crearon y publicaron 132 publicaciones entre las redes sociales Twitter y Facebook de la Alcaldía de Bucaramanga, las siguientes acciones de racionalización de tramites: Renta Ciudadana – Familias en acción, Acceso al sistema de salud, Acceso a la atención de los servicios públicos domiciliaros, Atención en el Sisbén, jornadas de vacunación Nacional, entre otros. 
Se presenta como evidencia un archivo en PDF donde se relaciona las publicaciones realizadas en página web y redes sociales institucionales.</t>
  </si>
  <si>
    <t>Entre julio y diciembre de 2022, se publicaron 824 noticias escritas en la página web institucional www.bucaramanga.gov.co.
Se relaciona muestra de publicaciones en el documento de evidencias en archivo PDF.
Entre enero y marzo de 2023, se publicaron 286 noticias escritas en la página web institucional www.bucaramanga.gov.co. 
Se relaciona muestra de publicaciones en el documento de evidencias en archivo PDF.
Entre abril y junio de 2023, se publicaron 338 noticias escritas en la página web institucional www.bucaramanga.gov.co. 
Se relaciona muestra de publicaciones en el documento de evidencias en archivo PDF.</t>
  </si>
  <si>
    <t>Trimestre de julio a sept 2022: 
Etapa de licitación proceso “Optimización de los acueductos la Malaña y Vereda Rosa Blanca en el municipio de Bucaramanga: SI-SI-SAMC-003-2022, viabilizado por el ejercicio de presupuestos participativos vigencia 2020.
Etapa de licitación proceso “mantenimiento de puentes peatonales en el municipio de Bucaramanga: SI-SI-SAMC-002-2022, viabilizado por el ejercicio de presupuestos participativos vigencia 2019 y 2021.
Trimestre de octubre a diciembre 2022: 
Etapa de licitación proceso “Mejoramiento de la red vial terciaria en los corregimientos 1,2 y 3 del municipio de Bucaramanga": SI-SI-LP-020-2022 de vigencia 2020, 2021 y 2022.
Etapa de licitación proceso “Mejoramiento y mantenimiento de la red vial urbana del municipio de Bucaramanga, Santander”: SI-SI-LP-017-2022 de la vigencia 2019, 2020 y 2021.
Etapa de licitación Proceso “Adecuación de andenes, escaleras y pasamanos del municipio de Bucaramanga: SI-SI-LP-014-2022 vigencia 2020 y 2021. 
Etapa de licitación Proceso “Adecuación del equipamiento urbano del municipio de Bucaramanga”: SI-SI-LP-013-2022 de vigencia 2020.
Cabe resaltar que la Secretaría de Infraestructura, una vez licitados los proyectos de presupuestos participativos se adjudicaron a los proponentes, logrando así, que al cierre de la vigencia 2022, se logrará el cumplimento del 100% de la meta del Plan de Acción 2022-2023. Se anexa como evidencia: Pantallazos en archivo PDF de los 6 procesos licitados y adjudicados en la plataforma de SECOP II.
Enero a junio de 2023: Etapa de ejecución de los 6 procesos viabilizados por el ejercicio de presupuestos participativos así: 
Acueductos la Malaña y Vereda Rosa Blanca: Contrato Interadministrativo No. 250-2023, con fecha de inicio del 24 de octubre de 2022 y fecha de finalización del 17 de marzo de 2022. Cumpliendo con el 100% de la ejecución de contrato. Evidencia: Informe Técnico del contratista.  
Mantenimiento de puentes peatonales: Contrato de obra No. 297-2022 Consorcio La Esperanza R, con un avance de ejecución del 56%. A la fecha el contrato está suspendido por rediseño del puente la Jabonera y del puente Centro calle 37. Evidencia informe Técnico del contratista. 
Mejoramiento de la red vial terciaria en los corregimientos 1,2 y 3: Contratos de obra No. 418-2022 Consorcio JASC, con un avance de ejecución del 39%. No. 419-2022 Rural Bucaramanga, con un avance de ejecución del 26%.  No. 433-2022 Consorcio Graviru. con un avance de ejecución del 15%. Evidencia informe técnico del contrato de Interventoría No. 429-2023 Consorcio Autovial IMGA. A la fecha se evidencia que se encuentran en inicio de las obras de los referidos contratos.
Mejoramiento y mantenimiento de la red vial urbana: Contratos de obra No. 405-2022 Consorcio AM, con un avance de ejecución del 60.52% y No. 406-2022 Consorcio Obras PA-PEI con un avance de ejecución del 68.98%. Evidencia informe técnico del contrato de Interventoría No. 452-2022 Consorcio Provenza.
Adecuación de andenes, escaleras y pasamanos: Contratos de obra No.22-2023 Consorcio Santander, con un avance de ejecución del 26.65%.  No. 28-2023 Consorcio Adecuaciones Santander G2, con un avance de ejecución del 24.17%. No.417-2022 7G7 SAS, con un avance de ejecución del 12.03%. Evidencia informe técnico del contrato de Interventoría No. 429-2022 JESAK SAS. A la fecha se evidencia que se encuentran en inicio de las obras de los referidos contratos.
Adecuación del equipamiento urbano: Contratos de obra No. 408-2022 Consorcio Adecuaciones JGV, con un avance de ejecución del 26.33%. Evidencia informe técnico del contrato de Interventoría No. 446-2022 Consorcio Intersantander. No. 409-2022 Consorcio Deportivos SM, con un avance de ejecución del 2.85%. Evidencia informe técnico del contrato de Interventoría No. 012-2023 Consorcio Kalroy Bucaramanga.  No. 410-2022 Consorcio Parques Urbanísticos, con un avance de ejecución del 8.02%. Evidencia informe técnico del contrato de Interventoría No. 447-2022 Consorcio Intervias RS.  A la fecha se evidencia que se encuentran en inicio de las obras de los referidos contratos.</t>
  </si>
  <si>
    <t>Se realizó jornada de inducción a gerentes públicos con la ESAP, por parte de la Subsecretaría de Talento Humano, el día 27 de junio de 2023. Se deja como evidencia control de asistencia al evento, con una particiáción de 11 personas aproximadamente.</t>
  </si>
  <si>
    <t>En el III trimestre del 2022 se avanzó en la implementación y desarrollo de los requerimientos asociados a la matriz de cobro coactivo en un 60%.
Así mismo en el  IV trimestre del 2022 no se presenta avance,  debido a que no se ha contado con personas que apoyen de forma constante este desarrollo y para culminar con este es necesario validar la disponibilidad de los desarrolladores, se prevé poder asignar un desarrollador y poder finalizar dicho desarrollo a finales de este primer trimestre (30 marzo de 2023).
Para el trimestre enero-marzo 2023:
Se coordino con el equipo de trabajo de la Oficina TIC y el Ing. de la secretaria de hacienda y se hizo entrega de los avances que se tienen con el fin de seguir avanzando de manera conjunta y finalizar dicho desarrollo, se prevé la finalización del mismo para mediados del mes de mayo, esto teniendo en cuenta los alcances planteados.
No se registra cumplimiento en el trimestre debido a que esta meta esta programada para semestres anteriores. 
Para el 30 de junio 2023 el equipo adscrito al proceso de gestión de las TIC informa que el desarrollo ya se encuentra en un 90%, se han finalizado todas las funcionalidades correspondientes a los requerimientos solicitados, queda pendiente el desarrollo de la integración con el directorio activo de la entidad (Login) y realizar la entrega formal para pruebas lo cual se tiene previsto realizar finalizando el mes de julio. 
Se presenta como evidencia informe de avance.</t>
  </si>
  <si>
    <t>Durante el periodo del III trimestre de 2022, se mantuvieron y actualizaron los trámites que actualmente se encuentran en línea, por otra parte, no hubo solicitudes por parte de las diferentes áreas y secretarías para automatizar nuevos trámites.
Evidencia: Documento diagnóstico de 4 tramites.
La OATIC durante el periodo del IV trimestre de 2022 de acuerdo con diferentes solicitudes desarrollo e implemento en línea seis  (6) tramites distribuidos de la siguiente manera :Trámites de Hacienda (registro contribuyente, Espectáculos públicos, Publicidad exterior y degüello ganado menor, acta registro contribuyentes), trámite oferta institucional (DADEP), trámite de certificado de riesgos (Planeación).
Se presenta como evidencia 4 actas de entrega de estos.
Evidencia: Acta de aceptación con las dependencias de Hacienda, Interior, Salud y Planeación.
La OATIC durante el periodo del  I trimestre de 2023 de acuerdo con diferentes solicitudes inicio el desarrollo de los 5  tramites a ser dispuestos en línea y que fueron incluidos en el PAAC.
La OATIC durante el periodo del II trimestre de 2023 de acuerdo con diferentes solicitudes inicio el desarrollo de los 5 trámites a ser dispuestos en línea y que fueron incluidos en el PAAC. 
Presenta como evidencia actas de reunión (8) relacionadas con los tramites dispuestos en el PAAC.</t>
  </si>
  <si>
    <t xml:space="preserve">En el III trimestre de 2022 se encontró que con base en el diagnóstico al Modelo de Seguridad y Privacidad se elaboró un plan de cierre de brechas que se encuentra en ejecución y tiene un avance del 15% a corte 30 de agosto el cual ha tenido avances relacionados con los documentos de gestión de medios removibles, procedimientos de control de cambios, Gestión de Vulnerabilidades y Gestión de usuarios y acceso a las plataformas.
Evidencia: Documentos Procedimiento Solicitud de Habilitación de puertos USB y CD-DVD V.F; Procedimiento gestión de acceso a usuarios; Procedimiento control de cambios y Encuesta levantamiento de Activos de Información.
En el IV trimestre 2022 se tiene que con base en el diagnóstico al Modelo de Seguridad y Privacidad se siguió avanzando en la ejecución de actividades para el cierre  de brechas  los documentos de gestión de medios removibles, procedimientos de control de cambios, Gestión de Vulnerabilidades y Gestión de usuarios y acceso a las plataformas,  adicionalmente se actualizó la política de seguridad y privacidad de la información y se creó el  documento  del alcance del Sistema de Gestión de Seguridad de la Información (SGSI), los cuales fueron aprobados  en los comités de Control Interno y MIPG. Adicionalmente se creó y aprobó la matriz de riesgos de seguridad de la información de la entidad y se asoció a la política de riesgos
Se presenta como evidencias el documento de alcance, las actas de comité y el documento del mapa de riesgos de seguridad de la información.
Durante el I trimestre del 2023, se continuaron realizando actividades enfocadas en el plan operacional, especialmente las relacionadas con controles lógicos y sensibilización de los usuarios, para lo cual se estableció un cronograma de capacitaciones y se dio inicio a las mismas durante dicho trimestre.
Se presenta como evidencia la circular Nº 4 del 8 de marzo relacionada con capacitaciones de seguridad de la información y la circular Nº 6 del 27 de marzo para convocar capacitación relacionada con el plan operacional. 
Durante el II trimestre del 2023, se continuaron realizando actividades enfocadas en el plan operacional, especialmente las relacionadas con controles lógicos y sensibilización de los usuarios, y aplicación de análisis de vulnerabilidades a los sistemas de informacion e infraestructura de la entidad. 
Se presenta como evidencia el informe de vulnerabilidades realizado en conjunto con el CSIRT (Mintic), informe de revisión de diccionario de datos de los sistemas de información, Informe sobre GAP de desarrollo de software del primer semestre de 2023.
Informe de PHISHING simulado. 
Durante el II trimestre del 2023, se continuaron realizando actividades enfocadas en el plan operacional, especialmente las relacionadas con controles lógicos y sensibilización de los usuarios, y aplicación de análisis de vulnerabilidades a los sistemas de informacion e infraestructura de la entidad. 
Se presenta como evidencia el informe de vulnerabilidades realizado en conjunto con el CSIRT (Mintic), informe de revisión de diccionario de datos de los sistemas de información, Informe sobre GAP de desarrollo de software del primer semestre de 2023.
Informe de PHISHING simulado. </t>
  </si>
  <si>
    <t>El informe de activación de politicas de seguridad esta en fase de elaboracion, el mismo se tendra para el 15 de mayo de 2023.
El proceso de Gestión de las TIC informa que durante el II trimestre de 2023 ya se finalizó el proceso de Implementación de IPv6 y con el registro ante el micrositio del MINTIC se dio informe de la activación del mismo y las políticas asociadas.
Se presenta como evidencia acta de finalización y pantallazos de informe de reporte ante el micrositio del MINTIC. y el documento de recomendaciones y políticas</t>
  </si>
  <si>
    <t>Una vez de realice y entregue el  Informe de activación de políticas relacionadas con la implementación de IPv6 se realizara la respetiva acta de cumplimiento.
El proceso de gestión de las TIC informa que el proceso se finalizó en el II Trimestre de 2023. Se anexa acta de finalización, la cual no pudo ser realizada con anterioridad a que para el día 30 de junio no se contaba con Asesor TIC 
Se anexa acta de finalización realizada.</t>
  </si>
  <si>
    <t xml:space="preserve">
La OATIC durante el periodo del III trimestre de 2022, como parte del mantenimiento y revisión de la información correspondiente al estado de otros procedimientos administrativos validó el estado de los mismos y su correcto funcionamiento y realizó un comparativo entre la información del CAME y el SUIT, de lo cual se generó un plan de acción para determinar si existen funcionalidades adicionales a implementar.
Evidencia: Archivo Excel “Trabajo-Validación-Tramites-SUIT-CAME” y Correo_ Seguimiento-Tramites-OPAS del MINTIC.
La OATIC durante el periodo del IV trimestre de 2022, como parte del mantenimiento y revisión de la información correspondiente al estado de otros procedimientos administrativos, para este periodo de tiempo no hubo solicitudes de actualización que correspondieran a la oficina TIC.
La OATIC durante el periodo del II trimestre de 2023, como parte del mantenimiento y revisión de la información correspondiente al estado de otros procedimientos administrativos, para este periodo de tiempo no hubo solicitudes de actualización que correspondieran a la oficina TIC.
La OATIC informa que durante el periodo del II trimestre de 2023, como parte del mantenimiento y revisión de la información correspondiente al estado de otros procedimientos administrativos, para este periodo de tiempo no hubo solicitudes de actualización que correspondieran a la oficina TIC.</t>
  </si>
  <si>
    <t xml:space="preserve">Durante el periodo del III trimestre de 2022, realizaron ajustes a los tramites incluidos dentro del Plan de Integración de trámites en apoyo con el MINTIC.
Evidencia: Correo_ Seguimiento-Tramites-OPAS del MINTIC e Informe Diagnostico fecha Febrero vs junio presentado en julio.
La OATIC durante el periodo del IV trimestre de 2022, como parte del mantenimiento y revisión de la información correspondiente y de acuerdo a diferentes solicitudes implemento ajustes a de los trámites de Hacienda (registro contribuyente, Espectáculos públicos, Publicidad exterior y degüello ganado menor, acta registro contribuyentes), trámite oferta institucional (DADEP), trámite de certificado de riesgos y solicitud de ajuste a trámite de concepto uso de suelo (Planeación) solicitud STS para cambio de nombre de trámites de DADEP,  solicitud STS para añadir colegios en el subsidio de Metrolínea, Solicitud STS para brindar soporte a presupuesto participativo. 
Se presenta como evidencia 6 actas de reunión y 3 solicitudes de STS.
La OATIC durante el periodo del I trimestre de 2023, como parte del mantenimiento y revisión de la información correspondiente y de acuerdo a diferentes solicitudes implemento ajustes a de los trámites  de : 
 1. Ajustes tramite en línea de conceptos de Uso Suelo
 2. Ajustes sistema PGIRH.
 3. Ajustes sistemas de empleo-joven.
 4. Ajustes y Despliegue aplicación nueva de ingresos de funcionarios
 5. ajustes Registro de contribuyentes.
 La OATIC durante el periodo del II trimestre de 2023, como parte del mantenimiento y revisión de la información correspondiente y de acuerdo con diferentes solicitudes se continuó avanzando en los ajustes a   los trámites solicitados. 
Se presenta como evidencia actas (5) de reunión de las respectivas mesas de trabajo. </t>
  </si>
  <si>
    <t>Como parte del proceso de publicación y actualización de la información de la entidad en el portal de datos.gov.co, la OATIC para el III trimestre del año 2022, actualizó un total de 18 series de datos y publicó 7 nuevas, las cuales están en proceso de autorización por parte de la entidad nacional.
Evidencia: Archivo en Excel “Series publicadas_Jul_sept2022_CAD”
Como parte del proceso de publicación y actualización de la información de la entidad en el portal de datos.gov.co y en la página web del centro de analítica datos de la entidad, la OATIC para el IV trimestre del año 2022, actualizó y publicó un total de 36 series de datos distribuidas en 15 en Octubre , 16 en Noviembre y 5 en Diciembre.
Se presenta como evidencia los archivos en Excel de las series correspondientes a los meses de octubre, noviembre y diciembre de 2022.
Como parte del proceso de publicación y actualización de la información de la entidad en el portal de datos.gov.co y en la página web del centro de analítica datos de la entidad, la OATIC para el I  trimestre del año 2023, actualizó y publicó un total de 13  series de datos distribuidas en 8 en marzo  y 5 en el mes de febrero Se presenta como evidencia los archivos en Excel de las series correspondientes a los meses de febrero y marzo de 2023.
Como parte del proceso de publicación y actualización de la información de la entidad en el portal de datos.gov.co y en la página web del centro de analítica datos de la entidad, la OATIC informa que para el segundo semestre de 2023 se continuo con el mantenimiento y actualización de las series de datos de la entidad, llegando a un total de 19 series de datos.
Se presenta como evidencia archivo en Excel de las series correspondientes al avance a junio de 2023.</t>
  </si>
  <si>
    <t>La OATIC como parte de proceso relacionado con la actividad ha dado cumplimiento a las publicaciones de informes y noticias de acuerdo con las solicitudes que realizan la secretarías y áreas responsables de dicha difusión. 
Se presenta como evidencia archivo de  las noticias referentes a la rendición de cuentas 2022 publicadas en el portal web www.bucaramanga.gov.co .
La OATIC como parte de proceso relacionado con la actividad ha dado apoyo a las diferentes solicitudes realizadas para la publicación de información relacionada con rendición de cuentas de acuerdo con las solicitudes que realizan la secretarías y áreas responsables de dicha difusión. 
Se presenta como evidencia archivos de información generada para las diferentes sesiones que realiza el alcalde en el municipio además se incluye publicación del PAAC y del Mapa de Riesgos de Gestión e información resumida de diversas publicaciones realizadas en el portal web que se genera de manera independiente solicitadas por el alcalde.
 La OATIC como parte de proceso relacionado con la actividad ha dado apoyo a los diferentes requerimientos asociados a la publicación de información relacionadas con rendición de cuentas de acuerdo con las solicitudes que realizan la secretarías y áreas responsables de dicha difusión. 
Se presenta como evidencia tres (3) solicitudes realizadas, las cuales fueron atendidas de acuerdo con el procedimiento establecido.</t>
  </si>
  <si>
    <t>En el III trimestre de 2022 la OATIC dentro de las actividades que se han enmarcado para al SGSI elaboró la primera versión del alcance.
Evidencia: Alcance del Modelo de Seguridad y Privacidad en PDF.
En el IV trimestre la OATIC presento en los respectivos comités (control interno y MIPG) el alcance del Sistema de Gestión de Seguridad de la Información (SGSI), el cual fue aprobado.
Se presenta como evidencia el acta del comité de control interno del 21 de diciembre de 2022 donde se aprobó el alcance, el acta #5 del comité de MIPG donde de igual forma se aprobó dicho documento y el documento de alcance SGSI aprobado.
Para el segundo trimestre 2023 la OATIC reporta que el informe de alcance SGSI fue aprobado en el Comité Institucional de Gestión y Desempeño de la Administración central de Bucaramanga realizado el 26 de enero de 2023. 
Se presenta como evidencia documento de Informe de alcance del SGSI y acta del Comité Institucional de Gestión y Desempeño de la Administración central de Bucaramanga</t>
  </si>
  <si>
    <t>Durante el IV trimestre se realizó una primera versión alfa de la solución, la misma será complementada para lo cual se ajustó un documento con los requerimientos adicionales y se realizó la primera versión del modelo E-R de la solución.
Se presenta como evidencia archivo .apk (instalador versión Alfa), pantallas de la versión Alfa instalada e Imagen del Modelo Entidad Relación Inicial. 
Durante el segundo semestre de 2023 y de acuerdo a las requerimientos ajustados se modificaron los opciones de la app ciudadana y se procedió al desarrollo de la misma. Se tiene previsto que la versión de pruebas se finalice el 15 de agosto de 2023. 
Se anexan como evidencias modelo E-R ajustado, pantallas de versión inicial de implementación y menú de opciones que tendrá la aplicación.</t>
  </si>
  <si>
    <t>II TRIM 2023: No se ejecutó la actividad porque la entidad tiene proyectado realizar un estudio técnico de formalización laboral y actualización de actos administrativos. Cabe aclarar que esta actividad se incluirá en el plan de acción de MIPG 2023-2024</t>
  </si>
  <si>
    <t xml:space="preserve">II TRIM 2023:  La oficina de Talento Humano realizó informe de seguimiento del programa de entorno saludable del primer semestre de 2023, se programaron 22 actividades las cuales fueron ejecutadas al 100%, donde se realizó actividades de prevención y promoción como:
-Pausas activas e higiene postural.
-Inspección de puestos de trabajo para evaluación y fortalecimiento de condiciones.
-Actividades de promoción y prevención de desórdenes osteo-muscular, técnicas de relajación muscular, fortalecimiento muscular para el trabajo, rumba terapia.
-Actividades de promoción y prevención de riesgo cardiovascular. 
-Actividades de promoción y prevención de estilos de vida saludable, nutrición taller de estilos de vida saludable. 
Se presenta evidencia: Informe de seguimiento del primer semestre del Plan de entorno saludable. </t>
  </si>
  <si>
    <t xml:space="preserve">II TRIM 2023: Se realizó informe de seguimiento al cumplimiento del Plan de trabajo de implementación del código de integridad del periodo de enero al 30 de junio de 2023, donde se programó 4 actividades y las cuales fueron: Actualizó el Plan de trabajo para la vigencia 2022, Realización del cronograma de actividades, Socialización del plan del código de integridad, elaboración de plantilla sobre los valores que contenga la información del código de integridad especificando de acuerdo con cada valor, lo que hago y no hago, socializado por correo electrónico a todo el personal de la entidad el 30 de mayo de 2023.
Se presenta evidencia: Informe de seguimiento Código de Integridad I semestre de 2023, del 30 de junio de 2023
</t>
  </si>
  <si>
    <t>Durante el III trimestre 2022, se realizó seguimiento al Plan de Acción del Plan de Desarrollo 2020-2023 con corte 30 de junio de 2022, evidenciándose un cumplimiento del 82,75%
5 metas no alcanzadas: - Asignación de citas web de consulta de medicina general y odontología de la ESE ISABU a través de diferentes herramientas tecnológicas: esta actividad debe continuar reforzando las estrategias para lograr que la asignación de citas por medios tecnológicos aumente. -Determinación de mecanismos que aseguren un volumen de ingresos, disminuyendo el riesgo de subfacturación y que cubra los gastos de operación de la entidad (equilibrio operacional con ingresos reconocidos y gastos comprometidos). -Generación de un proceso de racionalización del gasto implementando un sistema de costos hospitalario y la definición de puntos de control que permitan su monitorización. -Mejorar el flujo de caja a través de un programa de recuperación de cartera que garantice el pago de las obligaciones adquiridas para su operación. -Autoevaluación en habilitación: en esta actividad se reprogramaron las 3 actividades faltantes para dar cumplimiento con lo programado.
Es importante aclarar que se realizó ajuste al nombre de la Dimensión, dado que por error estaba como Talento Humano, y es de la Dimensión de Direccionamiento Estratégico y Planeación.
Se presenta evidencia: Matriz de seguimiento al plan de acción del Plan de Desarrollo Institucional- Presentación.
De acuerdo al seguimiento realizado en el IV trimestre al Plan de Desarrollo, se evidencio que, con corte a 30 de septiembre de 2022, un cumplimiento del 86,20%, teniendo en cuenta que 4 mestas no tuvieron cumplimiento.
-Asignación de citas web de consulta de medicina general y odontología de la ESE ISABU. -Determinación de mecanismos que aseguren un volumen de ingresos
-Generación de un proceso de racionalización del gasto implementando.-Mejorar el flujo de caja.
Se presenta evidencia: Matriz de seguimiento al plan de acción del Plan de Desarrollo Institucional - Presentación.
I TRIM 2023: De acuerdo al seguimiento realizado en el I trimestre de 2023 al Plan  de acción del Desarrollo, se evidenció, un cumplimiento del 96,55%, con corte a 31 de diciembre de 2022, cumpliendo con el estándar definido para este indicador de Gestión, el cual debe ser &gt;= a 90%. Ya que de 29 metas propuestas se logró el cumplimiento de 28 metas.
Se presenta evidencia: Matriz de seguimiento al Plan de Acción del Plan de Desarrollo Institucional - Presentación, Ficha del indicador de seguimiento, informe con fecha del 21 de marzo de 2023.
II TRIM 2023: En el segundo trimestre de 2023 se realizó seguimiento al cumplimiento del Plan de Acción del Plan de Desarrollo del primer trimestre de la vigencia 2023, se evidencia un resultado del 92,30%. En donde de 26 metas programadas, 24 cumplieron los objetivos y 2 metas no se encuentran programadas aún.
Los 2 proyectos no programados en el primer trimestre: • Formulación y ejecución del PAAC y • Fortalecimiento Institucional a través de MIPG.
Los proyectos que no lograron los resultados propuestos son: -Determinación de mecanismos que aseguren un volumen de ingresos, disminuyendo el riesgo de subfacturación y que cubra los gastos de operación de la entidad. indicador porcentaje de radicación de facturación. meta: &gt;=90%. resultado: 87,8%. -Generación de un proceso de racionalización del gasto implementando un sistema de costos hospitalario y la definición de puntos de control que permitan su monitorización. indicador: evolución del gasto por unidad de valor relativo (UVR) producida. meta: entre 1.0 y 1.15. resultado: 0,9066.
Se concluye que el plan de acción del plan de desarrollo en su primer seguimiento trimestral, presenta un buen nivel de cumplimiento del 92,30%.
Se presenta evidencia: Matriz de seguimiento al Plan de Acción del Plan de Desarrollo Institucional del primer trimestre de 2023, Presentación, Ficha del indicador de seguimiento.</t>
  </si>
  <si>
    <t xml:space="preserve">II TRIM 2023: La oficina de Calidad lideró la construcción del PAMEC vigencia 2023 realizado en el primer trimestre del 2023, en el cual se priorizaron 57 oportunidades de mejora de las cuales se generaron de acuerdo al ciclo PHVA 247 acciones para ejecutar en la vigencia 2023 a partir del segundo trimestre de 2023.
Se presenta  evidencia: Documente PAMEC con fecha del 31 de marzo de 2023, 8 matrices de seguimiento de cada uno de los estándares de acreditación, cronograma PAMEC 2023, informe del PAMEC I trimestre de 2023 del 14 de abril de la presente vigencia </t>
  </si>
  <si>
    <t>Durante el III trimestre de 2022, el Área de Presupuesto realizó informe de la ejecución presupuestal definitiva de ingresos con corte a junio de la vigencia 2022 es de $57.277.213.071 de los cuales se reconocido $35.774.771.762 esto es el 62,5% de una meta esperada de 50% es decir un incremento del 12.5% en los ingresos. En relación con el presupuesto de gastos, se observa una ejecución del 68,5% con corte a junio de la vigencia 2022.
Se presenta evidencia: Informe trimestral
El Área de Presupuesto realizó informe de la ejecución presupuestal definitiva de ingresos, con corte a septiembre de la vigencia 2022 es de $64.649.318.714 de los cuales se reconocido $ 51.756.321.591 esto es el 80,1% de una meta esperada de 75% es decir un incremento del 5.1% en los ingresos. En relación con el presupuesto de gastos, se observa una ejecución del 81,3% con corte a septiembre de la vigencia 2022. Lo anterior en razón a que se incluyen los compromisos necesarios para cubrir la adquisición de bienes y servicios como son los servicios personales administrativos, facturación, vigilancia, aseo y otros hasta el mes de noviembre y diciembre de 2022. Con respecto a los gastos de comercialización y producción el monto de los compromisos incluye la contratación de los servicios personales operativos, alimentación, medicamentos entre otros.
Se presenta evidencia: Informe del III trimestral, del Durante el III trimestre de 2022, el Área de Presupuesto realizó informe de la ejecución presupuestal definitiva de ingresos con corte a junio de la vigencia 2022 es de $57.277.213.071 de los cuales se reconocido $35.774.771.762 esto es el 62,5% de una meta esperada de 50% es decir un incremento del 12.5% en los ingresos. En relación con el presupuesto de gastos, se observa una ejecución del 68,5% con corte a junio de la vigencia 2022.
Se presenta evidencia: Informe trimestral
El Área de Presupuesto realizó informe de la ejecución presupuestal definitiva de ingresos, con corte a septiembre de la vigencia 2022 es de $64.649.318.714 de los cuales se reconocido $ 51.756.321.591 esto es el 80,1% de una meta esperada de 75% es decir un incremento del 5.1% en los ingresos. En relación con el presupuesto de gastos, se observa una ejecución del 81,3% con corte a septiembre de la vigencia 2022. Lo anterior en razón a que se incluyen los compromisos necesarios para cubrir la adquisición de bienes y servicios como son los servicios personales administrativos, facturación, vigilancia, aseo y otros hasta el mes de noviembre y diciembre de 2022. Con respecto a los gastos de comercialización y producción el monto de los compromisos incluye la contratación de los servicios personales operativos, alimentación, medicamentos entre otros.
Se presenta evidencia: Informe del III trimestral, del 25 de octubre de 2022.
I TRIM 2023: El Área de Presupuesto realizó informe de la ejecución presupuestal definitiva de ingresos, con corte a diciembre de la vigencia 2022 es de $71.092.487.938 de los cuales reconocido $ 69.307.798.973 esto es el 97,5% de una meta esperada de 100% en los ingresos. En relación con el presupuesto de gastos, se observa una ejecución del 86,6% con corte a diciembre de la vigencia 2022. Lo anterior en razón a que se incluyen los compromisos necesarios para cubrir la adquisición de bienes y servicios como son los servicios personales administrativos, facturación, vigilancia, aseo y otros durante la vigencia fiscal 2022. Con respecto a los gastos de comercialización y producción el monto de los compromisos incluye la contratación de los servicios personales operativos, alimentación, medicamentos entre otros.
Se presenta evidencia: Informe del IV trimestral de 2022, presentado el 28 de febrero de 2023.
II TRIM 2023: El Área de Presupuesto realizó informe de la ejecución presupuestal definitivo de ingresos con corte al I trimestre de 2023 (enero a marzo) es de $64.293.362.540 de los cuales se reconocido $ 34.493.478.002 esto es el 53,7% de una meta esperada según presupuesto definitivo del 25% en los ingresos a marzo del 2023.
En relación con el presupuesto de gastos, se observa una ejecución del 50,1%, de una meta esperada según presupuesto definitivo del 25% en los gastos a marzo 2023. Sin embargo, es importante recordar que por efectos de contratación la ejecución presupuestal de gastos incluye compromisos necesarios para cubrir la adquisición de bienes y servicios como son los servicios personales administrativos, facturación, vigilancia, aseo y otros con un periodo mayor al trimestre en análisis; así mismo gastos de comercialización y producción el monto de los compromisos incluye la contratación de los servicios personales operativos, alimentación, medicamentos entre otros tienen el mismo comportamiento.
Se presenta evidencia: Informe del I trimestre de 2023, del 24 de abril de 2023.</t>
  </si>
  <si>
    <t xml:space="preserve">Durante el III trimestre de 2022, el Área Financiera emitió informes mensuales de los estados financieros de los meses de: junio (publicado 26 de julio de 2022), julio (publicado el 25 de agosto 2022) agosto (publicado 19 de septiembre de 2022), dando cumplimiento con lo establecido por la norma en el reporte y publicación en página web.
Link: https://isabu.gov.co/transparencia/informe-de-rendicion-de-cuentas-ante-la-contraloria-general-de-la-republica/
El Área Financiera emitió informes mensuales de los estados financieros de los meses de: septiembre (publicado 27 de octubre de 2022), octubre (publicado el 29 de noviembre 2022) noviembre (publicado el 24 de diciembre de 2022), dando cumplimiento con lo establecido por la norma en el reporte y publicación en página web.
Link: https://isabu.gov.co/transparencia/informe-de-rendicion-de-cuentas-ante-la-contraloria-general-de-la-republica/
I TRIM 2023: La Subgerente Administrativo solicitó ajuste de la meta a través del oficio Rad. 00000830 del 1 de marzo de 2023, solicitud presentada en el comité CIGD el 30 de marzo de 2023 , quedando aprobado el ajuste (meta: 12 a  8), lo anterior se debe a que la Contaduría General de la Nación, derogó la Resolución 182 de 2017 en la cual establecía que los estados financieros o información contable se debía publicar mensualmente: La Resolución 356 de 2022 en su artículo 1 nos obliga a presentar y publicar la información contables trimestralmente correspondiente a los trimestres de marzo, junio, septiembre, cuya publicación deberá ser el 30 de abril, 31 de julio y 31 de octubre respectivamente.
De acuerdo a lo anterior, se ajusta la meta del I y II trimestre de este Plan a una (1) meta por trimestre.
En el Primer trimestre de 2023 se publicó los estados financieros del mes de diciembre de 2022 (publicado el 28 marzo de 2023).
Se presenta evidencia: Oficio Rad. 00000830, Acta CIGD No. 4 del 30 de marzo de 2023, link de publicación: https://isabu.gov.co/transparencia/informe-de-rendicion-de-cuentas-ante-la-contraloria-general-de-la-republica/
II TRIM 2023: En el Segundo trimestre de 2023 se publicó los estados financieros del primer trimestre de 2023 con corte al 31 de marzo, publicados el 27 de abril de 2023: 
Se presenta evidencia link de publicación: https://isabu.gov.co/transparencia/informe-de-rendicion-de-cuentas-ante-la-contraloria-general-de-la-republica/
</t>
  </si>
  <si>
    <t>Durante el III trimestre 2022, de acuerdo al análisis del Fortalecimiento Financiero y Equilibrio Presupuestal en su indicador de Evolución del Gasto por Unidad de Valor Relativo (UVR) Producida, se realizó el análisis a corte del 30 de junio de 2022 indicado: El indicador presenta resultados desfavorables mayor a 1,15 (resultado 1,18), El valor referente al año corriente se actualiza según el coeficiente del índice acumulado del IPC junio 2021- mayo 2022.
Los costos-gastos promedios mensuales en el semestre comparativos se presentan menores en el año 2022, actualizando precio de 2021.
Se presenta evidencia: Matriz de costos - Informe de costos.
En el periodo de octubre a diciembre, de acuerdo al análisis del Fortalecimiento Financiero y Equilibrio Presupuestal en su indicador de Evolución del Gasto por Unidad de Valor Relativo (UVR) Producida, se realizó el análisis a corte del 30 de septiembre de 2022 indicado: La entidad presenta un saldo favorable en su utilidad del ejercicio para el periodo acumulado de septiembre de 2022. Comparativamente el resultado es negativo para al relativo 2021. En la utilidad operacional existe una disminución de 1.532 millones comparativamente al 2021, a razón que en ese año se recibió por subvenciones en la disponibilidad de camas UCIM y UCI y otras subvenciones que llegaron a los 1.711 millones.
Se presenta evidencia: Matriz de costos - Informe de costos del III trimestre de 2022, realizado el 26 de octubre. 
I TRIM 2023: De acuerdo al análisis del Fortalecimiento Financiero y Equilibrio Presupuestal en su indicador de Evolución del Gasto por Unidad de Valor Relativo (UVR) Producida, se realizó el análisis a corte del 31 de diciembre de 2022 indicado: 
El indicador presenta resultados desfavorables mayor a 1,5 (resultado 1,21), el valor referente al año corriente se realiza según el coeficiente del índice acumulado del IPC diciembre 2021 - diciembre 2022, en una tasa anual de inflación de 13,12%. 
Los costos-gastos promedios mensuales en el periodo comparativos se presentan mayores en el año 2022 sin ninguna actualización por inflación del año 2021. En forma neta la variación nominal es de 0,88%, si se cuenta con la inflación del 13,12%, la entidad tuvo costos de forma actualizada (descontada la inflación) menores que los del año 2021. Los costos representativos ahorrados en el 2022, se pueden considerar por la reducción de las actividades en áreas como las UCIM y UCI. 
Se presenta evidencia: Informe de costos del IV trimestre de 2022, presentando el 31 de enero de 2023.
II TRIM 2023: De acuerdo al análisis del Fortalecimiento Financiero y Equilibrio Presupuestal en su indicador de Evolución del Gasto por Unidad de Valor Relativo (UVR) Producida, se realizó el análisis a corte del 31 de marzo de 2023 indicado: 
El indicador presenta resultados favorables en el periodo siendo menor a 1,15 (resultado 0,89), El valor referente al año corriente se actualiza según el coeficiente del índice acumulado del IPC marzo 2022- marzo 2023. Los costos-gastos promedios mensuales en el periodo comparativos se presentan mayores en el año 2023 sin ninguna actualización por inflación al comparativo de 2022.
La producción comparativa entre periodos (acumulado marzo 2023 vs acumulado marzo 2022) según lo reportado en el informe SIHO 2193/2004, presenta un aumento en 28 mil UVT, un aumento comparativo del 4%. Existe una producción importante que no se realiza en este año por un proceso de habilitación y por pandemia relacionado en atención en camas UCI y UCIM que para el año 2022 tenía una producción en UVR de 28.398. Aunque el indicador arroja resultados positivos tanto en la variable costos y producción, se presenta la producción que este periodo fue menor al del año pasado en el mismo periodo.
Se presenta evidencia: Informe de costos del I trimestre de 2023, presentando el 7 de junio de 2023.</t>
  </si>
  <si>
    <t>II TRIM 2023: El 17 de abril de 2023 se realizó informe de seguimiento al cumplimiento de la estrategia de rendición donde se cumplió a cabalidad cada de las etapas de la estrategia:1. alistamiento institucional, 2. Identificación de interlocutres,3. Divulgación y capacitación, 4. Organización Logística, 5. Convocatoria, 6. Inscripción y radicación de propuestas, 7. Análisis y clasificación de las propuestas y/o evaluaciones recibidas, 8. Realización de la Audiencia, 9. Evaluación de la Audiencia. 
La Oficina Asesora de Planeación, aplicó el día 31 de marzo de 2023, durante la audiencia pública de rendición de cuentas, una encuesta para evaluar la percepción que tuvo la comunidad, sobre el desarrollo de la misma. Se contó con la participación de ciento setenta y cuatro (174) personas en la encuesta de percepción de rendición de cuentas encontrando que el 61.8% corresponde a participación de funcionarios, seguido del 30,6% participación personal, y el 7.6% corresponde a empresa y otros.
El 98.8% de los participantes de la encuesta creen que la Audiencia pública se desarrolló de manera bien organizada y el 1.2 regularmente organizada.
El 84.4% de los participantes opinaron que el tema de la Audiencia pública fue discutido de manera profunda, para el 15.6% fue medianamente profunda.
Se presenta evidencia: Informe de resultados de la rendición de cuentas realizado el 17 de abril de 2023.</t>
  </si>
  <si>
    <t xml:space="preserve">IV TRIM 2022: Se realizó seguimiento e informe de las actividades priorizadas en la matriz de impactos ambientales encontrando que las 56 actividades de control programadas en las unidades operativas y hospitalarias (Servicios: Consulta externa y especializada), Servicio de ambulancia, Laboratorio Clínico, Farmacia, Radiología, Urgencias, Sala de Partos, Cirugía, Hospitalización) se cumplieron al 100%.
Se presenta evidencia: Informe de seguimiento de la Matriz de aspectos ambientales y los soportes por servicios de las actividades ejecutadas, del 21 de diciembre de 2022.
II TRIM 2023: Se realizó seguimiento e informe de las actividades priorizadas en la matriz de impactos ambientales encontrando que las 43 actividades de control programadas en las unidades operativas y hospitalarias (Servicios: Consulta externa y especializada), Servicio de ambulancia, Laboratorio Clínico, Farmacia, Radiología, Urgencias, Sala de Partos, Cirugía, Hospitalización, UCIM) se cumplieron al 100% con un acumulado para el año del 70,5%. 
Se presenta evidencia: Informe de seguimiento de la Matriz de aspectos ambientales y los soportes por servicios de las actividades ejecutadas, del 30 de junio de 2023. </t>
  </si>
  <si>
    <t>II TRIM 2023: Se implementó el trámite de solicitud de Historia Clínica como un trámite totalmente en línea con usabilidad web, el cual empezó a funcionar a partir del mes de junio de 2023.
Se presenta evidencia: Link: https://isabu.gov.co/transparencia/atencion-y-servicio-a-la-ciudadania/historia-clinicas/</t>
  </si>
  <si>
    <t xml:space="preserve">En el cuarto trimestre de 2022, se realizó la medición de los indicadores de eficiencia y eficacia del Sistema de Gestión de Seguridad de la Información arrojando un cumplimiento del 80% para el III trimestre de 2022 donde se realizó:
-Revisión y actualización de roles y competencias del equipo interno de Protección de Datos. -Validación de Medios de recolección de datos y Bases de Datos Consolidadas, dentro de los diferentes procesos de la ESE ISABU. -Reforzamiento de la sensibilización del personal del ISABU que trata datos personales. -Gestión y configuraciones en los Contra fuegos del Instituto – (Firewall) – activando licencias y configurando las diferentes políticas de seguridad. -Inventario de activos que almacenan información sensible y datos personales. -Mantenimiento Preventivo de equipos, Gestión, Ejecución y respaldo de las Copias de Seguridad de la base de Datos principal.
Se presenta evidencia: Excel con la medición y análisis de los indicadores y acta No. 12 comité CIGD del 15 de diciembre de 2022.
I TRIM 2023: Los indicadores de eficiencia y eficacia del Sistema de Gestión de Seguridad de la Información logró cumplimiento del 100% para el IV trimestre de 2022. En la vigencia se realizó un total de 20 actividades programadas para la implementación y el seguimiento de gestión de seguridad y privacidad de la información.
Se presenta evidencia: Excel con la medición y análisis de los indicadores y acta No. 4 comité CIGD del 30 de marzo de 2023.
II TRIM 2023: para la vigencia 2023 se realizó ajuste de los indicadores de eficiencia y eficacia del Sistema de Gestión de Seguridad de la Información, pasando de la matriz de medición  a un solo indicador llamado índice de cumplimiento al Plan de Acción de los planes Estratégicos de TI, en el primer trimestre programaron 4 actividades y el segundo 7 actividades las cuales fueron ejecutadas en el 100%. 
Se presenta evidencia: Excel con la medición y análisis del indicador. </t>
  </si>
  <si>
    <t>II TRIM 2023: Se realizó informe del Simulacro de seguridad digital realizado el 9 de junio de 2023, aplicado a 47 correos electrónicos donde se realizó como ataque de Phishing, de los correos seleccionados un solo correo respondió con ataque cibernético, en el cual reveló información confidencial. También se realizó simulacro prueba de ingeniería social por medio de línea telefónica, realizado los días 16 y 20 de junio de 2023, se realizó un total de 8 llamadas de las cuales dos de ellas arrojaron resultado de vulnerabilidad frente al ataque en un 25% en riesgo. 
Recomendación: en las próximas sesiones de capacitación y concientización en seguridad de la información para todos los empleados, se enfatizará en los riesgos asociados con la ingeniería social y se brindará ejemplos prácticos de técnicas comunes utilizadas por los atacantes.
Se presenta evidencia: Informe simulacro seguridad digital, Planeación y diseño del simulacro de seguridad digital y Presentación del simulacro, del 22 de junio 2023.</t>
  </si>
  <si>
    <t xml:space="preserve">I TRIM 2023:  Se documentó el procedimiento de identificación, gestión y clasificación de activos de información e infraestructura crítica de TI, se creó la Matriz de identificación, gestión y clasificación de activos de información e infraestructura crítica de TI.
En el segundo trimestre se realizará el levantamiento del inventario. 
Se presenta evidencia: Procedimiento de identificación, gestión y clasificación de activos de información e infraestructura crítica de TI, Cód.GIF-P-007 y Matriz de identificación, gestión y clasificación de activos de información e infraestructura crítica de TI. Cód. GIF-F-022
II TRIM 2023: En el segundo trimestre de 2023 se realizó el levantamiento del inventario de clasificación y de activos de información e infraestructura crítica de TI de la ESE ISABU, en el cual se identificaron 144 activos de registro clasificados por procesos, de estos el 31% fue identificado con criticidad alta, 50% criticidad media y un 19% criticidad baja, de este inventario se dejó observaciones y recomendaciones para aplicar.   Cabe aclarar que en este trimestre se logró el cumplimiento del 100% de la actividad
Se presenta evidencia: Informe de la matriz de clasificación y matriz de identificación con el inventario, del 22 de junio de 2023. </t>
  </si>
  <si>
    <t>I TRIM 2023: El Plan de acción para la gestión sistemática y cíclica de riesgos de seguridad digital, sus actividades están programadas para los siguientes trimestres de la presente vigencia
Se presenta evidencia: Plan de acción para la gestión sistemática y cíclica de riesgos de seguridad digital 2023.
II TRIM 2023: Se realizó informe de monitoreo y seguimiento de seguridad de la información con corte al primer semestre de 2023 arrojando la siguiente medición: 
Controles organizacionales: 35%
Controles personales: 36%
Controles físicos: 46%
Controles tecnológicos: 67%
De cada control se resaltó los aspectos de cumplimiento y también las observaciones con sus riesgos y oportunidades de mejora a implementar.  
Se presenta evidencia: Informe de monitoreo y seguimiento de seguridad de la información - análisis de riesgos, del 22 de junio de 2023.</t>
  </si>
  <si>
    <t>Durante el III trimestre de 2022, la Oficina Jurídica realizó actualización y publicación en página web de los procesos Judiciales, actualizado con fecha del 7 de septiembre de 2022.
Link: https://isabu.gov.co/transparencia/informe-sobre-defensa-publica-y-prevencion-del-dano-antijuridico/
La Oficina Jurídica realizó actualización y publicación en página web de los procesos Judiciales, actualizado con fecha de diciembre de 2022 y el cual será publicado los primeros días de enero de 2023.
Link: https://isabu.gov.co/transparencia/informe-sobre-defensa-publica-y-prevencion-del-dano-antijuridico/
I TRIM 2023:  La Oficina Jurídica realizó actualización y publicación en página web de los procesos Judiciales, actualizado con fecha de marzo de 2023 y el cual fue publicado el 30 de marzo de 2023.
Link: https://isabu.gov.co/transparencia/informe-sobre-defensa-publica-y-prevencion-del-dano-antijuridico/
II TRIM 2023: La Oficina Jurídica realizó actualización y publicación en página web de los procesos Judiciales, actualizado y publicado con fecha del 30 de junio de 2023. 
Se presenta evidencia: Link: https://isabu.gov.co/transparencia/informe-sobre-defensa-publica-y-prevencion-del-dano-antijuridico/</t>
  </si>
  <si>
    <t>Se realizó ajustes a la encuesta de transparencia y acceso a la información de la entidad, encuesta publicada en la página web link: https://isabu.gov.co/transparencia/encuesta-de-transparencia/
En el segundo semestre de 2022 se registraron 111 usuarios que respondiendo la encuesta encontrando como resultado que el 49% de los encuestados frecuenta la página de forma ocasional, el 23% semanalmente, el 21% diariamente y el 8% mensualmente; frente a la sencillez de búsqueda de la información en la página el 32% considera que es sencilla, el 5% considera que es muy difícil. Frente a la calidad y claridad de la información el 61% considera que es buena, el 26% que es muy buena, el 4% muy mala. Los usuarios encuestados usan la información en un 92% no tiene nada en particular, el 3% por información de citas médicas, el 2% por solicitudes de citas y también un 2% por búsqueda de empleo. Se concluye que el 92% de los usuarios que usan la página argumentan que ingresaron sin ningún objetivo en particular y el 87% les parece que es una página con información clara y de calidad.
Se presenta evidencia: Informe de análisis de los resultados de la encuesta de Transparencia del 28 de diciembre de 2022.
II TRIM 2023: En el primer semestre de 2023 se registraron 613 usuarios que respondieron la encuesta publicada en la página web link: https://isabu.gov.co/transparencia/encuesta-de-transparencia/
Resultados: el 58% de los encuestados frecuenta la página de forma ocasional, el 16,8% semanalmente, el 16,15% diariamente y el 8,97% mensualmente; frente a la sencillez de búsqueda de la información en la página el 45,84% considera que es sencilla, el 1% considera que es muy difícil. Frente a la calidad y claridad de la información el 68,52% considera que es buena, el 24,80% que es muy buena, Regular 5,06% y el 1,63% mala y muy mala. Los usuarios encuestados usan la información en un 85,5% la información que más buscan son solicitudes de citas médicas. Se concluye que el 93% de los encuestados les parece que es una página con información clara y de calidad.
Se presenta evidencia: Informe de análisis de los resultados de la encuesta de Transparencia del 30 de junio de 2023.</t>
  </si>
  <si>
    <t xml:space="preserve">II TRIM 2023: En el mes de junio de 2023 se realizó promoción del trámite de Solicitud de Historia Clínica como trámite totalmente en línea a través de usabilidad web en la página web institucional, fue socializado a través de Banner en la página web, Instagram con un alcance de 484 personas, Facebook con un alcance de 466 personas y en carteleras físicas de las sedes de la ESE ISABU.
Se presenta evidencia: Informe de socialización del trámite Historia Clínicas, del 28 de junio de 2023. </t>
  </si>
  <si>
    <t>IV TRIM 2022: Se realizó actualización del normograma en página web institucional (última actualización 30 de diciembre de 2022).
Link: https://isabu.gov.co/transparencia/normativa-de-la-entidad-o-autoridad/
II TRIM 2023: Se realizó actualización del normograma en página web institucional (última actualización 30 de junio de 2023).
Link: https://isabu.gov.co/transparencia/normativa-de-la-entidad-o-autoridad/</t>
  </si>
  <si>
    <t>II TRIM 2023: La oficina de Calidad realiza seguimiento y consolidación de los indicadores por cada uno de los procesos, a corte del 30 de junio se tiene matriz y ficha de indicadores con medición de 106 indicadores con medición y en cuadro de mando de los 17 indicadores correspondientes al Plan de Gestión gerencial, esto ha permitido llevar un seguimiento permanente del avance de cada uno de los procesos de la entidad y tomar acciones pertinentes.
Se presenta evidencia: Excel con el consolidado de fichas técnicas con medición y análisis, Excel Matriz de indicadores año 2022 y 2023, Excel Matriz de indicadores de gestión y Cuadro de mando Indicadores de gestión I trimestre de 2023.
link del cuadro de mando indicadores de gestión: https://app.powerbi.com/view?r=eyJrIjoiMjQ2NzgwZjMtM2JkZi00ZjA1LWI2NGMtODZjMGM1OGY4ODhiIiwidCI6IjIzMWI5M2QyLTlhZGYtNDMxYy1iYWUwLTQzNGNjOTAyN2IwZiJ9</t>
  </si>
  <si>
    <t xml:space="preserve">II TRIM 2023: la Oficina de Gestión Documental realizó informe de seguimiento al Plan de Preservación Digital a largo plazo del primer semestre de 2023, se programaron 6 actividades las cuales fueron ejecutadas en el 100% y se ejecutó una acción correspondiente del mes de julio, dando cumplimiento a los 5 programas del plan, donde se ejecutó: 
1. Se elaboró los inventarios de:  series, subseries y tipologías documentales en soporte electrónico, inventario de medios y/o dispositivos de almacenamiento de documentos electrónicos.
2. Se elaboró el diagnóstico de documentos electrónicos de archivo.
3. Se actualizó el PINAR.
4. Se creó un grupo interno de trabajo entre Gestión Documental y Gestión de las Tics. 
5. Se elaboró el Plan de acción del Sistema de Gestión de documentos Electrónicos de Archivo - SGDEA. 
Se presenta evidencia: Informe de seguimiento al Plan de Conservación digital correspondiente al primer semestre de 2023 y matriz en excel con el seguimiento de cumplimiento de las actividades del Plan de Conservación Digital a largo Plazo, del 30 de junio de 2023. </t>
  </si>
  <si>
    <t xml:space="preserve">II TRIM 2023: La Oficina de Gestión Documental realizó diagnóstico con corte al 31 de enero de 2023, en este diagnóstico se revisó: 
1. Revisión de instrumentos archivísticos.
2. Identificación de series documentales en soporte físico y en soporte electrónico realizado en cada uno de los procesos.
3. Revisión de plataformas y aplicativos tecnológicos soportes a la gestión de la entidad.
4. Plataformas tecnológicas externas. 
5. Plataformas y aplicativos tecnológicos internos.
6. Análisis del proceso de gestión documental en relación a los documentos electrónicos de archivo. 
7. Identificación de necesidades y falencias en la gestión de los documentos electrónicos a preservar la ESE ISABU. 
Se presenta evidencia: Documento diagnóstico de documentos electrónicos, del 30 de junio de 2023. </t>
  </si>
  <si>
    <t xml:space="preserve">II TRIM 2023: Desde el área de comunicaciones se realizó informe de Marketing con enfoque en la Rendición de cuentas de la vigencia 2022 realizada en el primer trimestre de 2023, donde se comparó los dos planes de medio con referente a la rendición de cuentas vigencia 2022 con respecto a la vigencia 2021. En el primer plan de medios se utilizaron los canales tradicionales de comunicación local como medios impresos y radio. Se publicaron piezas para redes sociales y correos institucionales. SI bien estos medios tienen un alcance significativo y pueden llegar un público diverso, también presentan limitaciones en términos de segmentación y retroalimentación directa. En la segunda vigencia a comparar se implementó una estrategia más centrada en las plataformas digitales y redes sociales; publicando en los diferentes perfiles de la institución. Al comparar ambos planes, se observa que el segundo enfoque digital ha demostrado ser más efectivo en términos de alcance, interacción, retroalimentación y participación tanto de usuarios como de personal.
En el informe de participación ciudadana se ejecutó la actividad participación ciudadana en la Rendición de cuentas de la vigencia 2022, donde se comparó las dos vigencias 2022 y 2021, encontrando que en la Rendición de cuenta de la vigencia 2022 se realizó inclusión del lenguaje de señas, acción que eliminó barreras de acceso a la información. 
Se presenta evidencia: Informe de marketing del 21 de junio de 2023, Informe de participación Ciudadana de abril de 2023.   </t>
  </si>
  <si>
    <t xml:space="preserve">En el segundo semestre de 2022 se logró que 56.103 observaran el contenido de la página o relacionado con esta, incluidas publicaciones, historias, anuncios, información social. Asimismo, se evidencio que tanto en Facebook como en Instagram la mayoría de los consumidores del contenido son mujeres, entre edades de 25 a 34, lo que equivale a un 75%. A nivel interno aquellas piezas gráficas relevantes e información de interés público, son replicados a través del grupo de WhatsApp denominado “Administrativos HLN” allí actualmente hay 48 participantes, a quienes se les invita a interactuar y compartir información institucional. También se hace uso de las carteleras informativas, las cuales se encuentran ubicadas en los centros de salud una por cada sala de espera, aproximadamente 30 entre los 22 centros de salud, más las ubicadas en las unidades hospitalarias, UIMIST y Hospital Local del Norte. En dichas carteleras se publica información institucional y de interés para los grupos de valor.
Se entrega como evidencia: informe de las publicaciones de interés a la ciudadanía con los soportes de julio a diciembre de 2022.
II TRIM 2023: en el primer semestre de 2023 se logró un alcance de 48.706 personas que vieron el contenido publicado en el fan page (historias, post, reels).  De igual forma, se evidenció que tanto en Facebook como en Instagram la mayoría de los consumidores del contenido de los perfiles son mujeres de edades entre los 25 y 34 años. La ciudad con mayor consumo de información institucional es Bucaramanga con un 57.8%, pero resulta satisfactorio saber que a pesar de ser una institución prestadora de salud del nororiente colombiano la información resulta atractiva en otras regiones como Bogotá, Medellín, Cúcuta, San Gil y Rionegro. En cuanto a información de nivel interno se comparten piezas gráficas relevantes con temas de interés público que son replicadas a través del grupo de WhatsApp denominado “Administrativos HLN” en el que se cuenta con 51 participantes que se les invita a interactuar y compartir información institucional. Adicional, se cuenta con otro grupo llamado “Grupos redes ESE ISABU” en el que se encuentran los diferentes líderes de áreas aprobando las piezas y compartiendo de la misma forma que el otro grupo. En cuanto las publicaciones en página web para el primer semestre del año en curso se recibieron un total de 51 solicitudes.
Se presenta evidencia: informe de las publicaciones de interés a la ciudadanía del primer semestre 2023, del 30 de junio 2023. </t>
  </si>
  <si>
    <t>Durante el tercer trimestre 2022, se realizaron 126 publicaciones a través de redes sociales, logrando así dar a conocer la gestión realizada desde las diferentes áreas a través de piezas graficas que, con sus diseños y colores llamativos logren entregar de manera amena y clara los mensajes.
Es de precisar que dentro de estos diseños se realizan piezas gráficas de convocatorias públicas, las cuales permiten continuar mostrando transparencia en la gestión de contratación.
En página web se realizó 21 publicaciones de la sección de transparencia cumpliendo con lo dispuesto en la  ley de transparencia y acceso a la información pública.
Se presenta evidencia: Pantallazos de las publicaciones de redes sociales y Link: https://isabu.gov.co/
Se realizaron 112 publicaciones a través de la página web, de 26 solicitudes realizadas entre los meses de octubre, noviembre y diciembre de 2022.
Se presenta evidencia: Informe de publicaciones de la Página web institucional del IV trimestre de 2022 y soporte de publicaciones.
I TRIM 2023: Desde el área de comunicaciones se realizaron diversas actividades tales como: publicaciones en redes sociales, publicación de documentos normativos en página web, sección de transparencia y acceso a la información pública.
En cuanto a las publicaciones en redes sociales, estas evidencian el desarrollo de las diversas actividades realizadas al interior y fuera de la institución; asimismo, muestran la gestión realizada desde las diferentes áreas y el compromiso de mantener informados a nuestros públicos objetivos.
Se presenta evidencia: Informe de publicaciones de la Página web institucional del I trimestre de 2023 y soporte de publicaciones.
II TRIM 2023: Desde el área de comunicaciones realizó 63 publicaciones en diversas actividades tales como: publicaciones en redes sociales, publicación de documentos normativos en página web, sección de transparencia y acceso a la información pública. En cuanto a las publicaciones en redes sociales, estas evidencian el desarrollo de las diversas actividades realizadas al interior y fuera de la institución.
Se presenta evidencia: Informe de publicaciones de la Página web institucional del II trimestre de 2023.</t>
  </si>
  <si>
    <t xml:space="preserve">Se realizará, Socialización de la estrategia de Transparencia y Acceso a la Información Pública a los servidores públicos y contratistas en el segundo trimestre de 2023.
II TRIM 2023: El 26 de junio de 2023 se realizó socialización presencial a las jefes de enfermería de los 22 centros de salud sobre Estrategia de Transparencia y Acceso a la Información Pública donde se capacitó en la información publicada en página web institucional, forma de búsqueda y la realización de solicitudes cuando se requiera publicar en la página web institucional, socialización realizada a 22 jefes y las directoras técnicas de los centros de salud. 
 Se presenta evidencia: Acta de socialización del 26 de junio de 2023. </t>
  </si>
  <si>
    <t xml:space="preserve">Se realizó medición del indicador de Proporción de Satisfacción del ciudadano sobre Transparencia y Acceso a la Información pública de la ESE ISABU del III y IV trimestre 2022 con los siguientes resultados:
III Trimestre: Se evidencia que de los 7 ciudadanos 3 respondieron buena mientras que los 4 restantes respondieron regular y muy mala respecto a la calidad de la información encontrada en la página web con una satisfacción del 43%.
Durante este trimestre se evidenció que de los 102 ciudadanos que respondieron la encuesta, 29 respondieron muy buena, 64 buena y los 9 restantes respondieron regular, mala y muy mala, respecto a la calidad de la información, con una satisfacción del 91%.
Se presenta como evidencia: Ficha técnica con medición y análisis, en el mes de diciembre 2022. 
II TRIM 2023: En el primer semestre de 2023 se aplicaron 616 encuestas a los grupos de valor de la ESE ISABU, encontrando una satisfacción con respecto a la calidad y claridad del 93% estando por encima del estándar meta. 
Se presenta evidencia: Ficha técnica del indicador con la medición y análisis. </t>
  </si>
  <si>
    <t xml:space="preserve">Se realizará la Encuesta e informe de los resultados en el primer trimestre de 2023.
I TRIM 2023:  Se diseñó encuesta por formulario de Google para la identificación del conocimiento tácito de la entidad y se aplicó encuestas en el mes de febrero de 2023.
Se presenta evidencia: Encuesta diseñada, Documento Excel con los resultados de la encuesta aplicada. 
II TRIM 2023: Se presenta Informe de la Identificación y Clasificación del conocimiento tácito, la ESE ISABU capta y documenta la información tácita a través de las diferentes herramientas institucionales como son: grupos primarios, comités institucionales, capacitaciones, convenios docencia servicio, informes de gestión. 
Información identificada: Experiencias de éxito y logros de cada uno de los procesos a través de los grupos primarios, experiencias exitosas del PAMEC, experiencias exitosas de participación ciudadana, capacitaciones en humanización, procesos y procedimientos, seguridad del paciente, gestión ambiental, seguridad digital, políticas institucionales, entre otros.
Se presenta evidencia: documento con la clasificación e identificación del conocimiento tácito, del 27 de junio de 2023. </t>
  </si>
  <si>
    <t xml:space="preserve">Durante la vigencia 2022, se realizaron 10 reuniones del Comité de Ética en la Investigación de la ESE ISABU, asegurando el espacio para la generación de conocimiento enmarcado en los objetivos de la relación docencia servicio; en las reuniones se presentaron 27 proyectos de investigación y se otorgó el concepto favorable para su ejecución en las diferentes unidades operativas de la institución a 16 proyectos de investigación; también se realizó la socialización de avances de 4 proyectos de investigación, 3 de la UNAB y 1 de la UDES y la socialización de resultados de 1 proyecto de investigación de la FCV y otro de la UMB.
Se presenta evidencia: Excel con la relación de proyectos y el seguimiento de cada proyecto de la vigencia 2022
II TRIM 2023: Durante el primer semestre de la vigencia 2023 se ha realizado el seguimiento al desarrollo de los proyectos de investigación presentados ante el comité de investigaciones de la ESE ISABU, asegurando el espacio para la generación de conocimiento enmarcado en los objetivos de la relación docencia servicio; se presentaron 6 propuestas de investigación en el primer semestre, otorgándose el concepto favorable para su ejecución en las diferentes unidades operativas de la institución a 2 proyectos; en el mes de abril se realizó la socialización de avances del proyecto de investigación denominado "IMPLEMENTACIÓN INTEGRACIÓN E INSTITUCIONALIZACIÓN DE UN PROGRAMA DE ATENCIÓN BASADO EN LA COMUNIDAD PARA DISMINUIR EL RIESGO DE ENFERMEDAD CARDIOVASCULAR EN SANTANDER" por parte de la UDES
Se presenta evidencia: Excel Matriz con la relación y el seguimiento de los proyectos de investigación correspondientes al I semestre de 2023 e informe, del 30 de junio de 2023. </t>
  </si>
  <si>
    <t xml:space="preserve">Se realizó campañas a través de redes sociales y pagina web institucional:  En el mes de octubre el día del niño, día rosa, líneas de atención, convocatorias médicas y pública, lávate las manos, día del odontólogo, la osteoporosis, simulacro de evacuación. En noviembre: No violencia contra la mujer, no a la pólvora, Campaña diabético, ISABU cuida tu salud, Convocatorias contratación, Convocatorias médicas, eucaristía, pruebas de embarazo. En diciembre: Jornada de vacunación, navidad, año nuevo, horario centros de salud, día de la fisioterapéutica y día de VIH. Por otra parte, se logró convocar a la comunidad a las diferentes ferias de salud, ISABU cuida tu salud, donde asistieron mamitas y papitos para aprender de los cuidados que se deben tener en cuenta durante toda la etapa.
Se entrega como evidencia: Informe de las campañas realizadas y la medición de las solicitudes realizadas a comunicaciones.
II TRIM 2023: en el segundo trimestre de 2023, se realizó campañas a través de redes sociales y pagina web institucional: día del bacteriología, día del niño, día mundial de la higiene de manos, día internacional de la enfermería,  día de la madre, semana de la maternidad segura, día del dengue,  día mundial de la hipertensión, día mundial del reciclaje, jornada de vacunación Covid, evento ISBU cuida tu salud, día mundial sin tabaco, jornada vacunación influencia, día mundial del medio ambiente, día del higienista oral, día del padre, día del abogado, evento prisma pride festival. Por otra parte, se logró convocar a la comunidad a las diferentes ferias de salud, ISABU cuida tu salud, donde asistieron mamitas y papitos para aprender de los cuidados que se deben tener en cuenta durante toda la etapa y población en general, evento día mundial del tabaco realizado en la cancha Cristo Rey del barrio Comuneros.  
Se entrega como evidencia: Informe de las campañas realizadas y la medición de las solicitudes realizadas a comunicaciones, del 30 de junio de 2023. </t>
  </si>
  <si>
    <t xml:space="preserve">I TRIM 2023: Se realizó actualización de la Intranet: http://192.168.10.90/wordpress/, la cual quedó lista en el mes de diciembre de 2022 y se realizó la primera socialización con todo el personal de la entidad a través de salvapantalla de los computadores institucionales desde el mes de diciembre de 2022 para que el personal de la entidad pueda acceder a ella en cualquier momento.
Se presenta evidencia: Informe de implementación de la intranet, el 14 de diciembre de 2022 y soporte se la socialización a través de salvapantallas.
II TRIM 2023:  El 23 de junio de 2023 la oficina de Gestión de las TIC realizó la implementación de la Intranet con las siguientes actividades: 
- Alimentación de los diferentes videos de capacitación.
- Creación de páginas (secciones para la organización y presentación de la información).
- Creación de tablas (para mejorar la presentación de la información en las diferentes o páginas) manteniendo el estándar y los link correspondientes a los videos integrados de las diferentes capacitaciones. 
- Capacitación realizada a las áreas de calidad y talento humano para la administración de los contenidos a subir en los diferentes módulos de contenido de las secciones planteadas en la intranet.
Se presenta evidencia: informe de implementación de la Intranet del 23 de junio de 2023. </t>
  </si>
  <si>
    <t>Durante el III trimestre de 2022, la Oficina de Control Interno realizó seguimiento a la totalidad de Riesgos de Corrupción de los cuales se evidenció que en el Riesgo No. 30 del proceso Gestión Disciplinario Interno no se llevó a cabo el cumplimiento del control por cambios normativos, Se debe ejecutar el control correspondiente con el fin de que el riesgo no se materialice.
Link seguimiento mapa de corrupción: https://isabu.gov.co/transparencia/seguimiento-estrategias-del-plan-anticorrupcion-y-atencion-al-ciudadano/
La Oficina de Control Interno realizó seguimiento a la totalidad de Riesgos de Gestión, evidenciando que el control del Riesgo No. 82 de la Oficina Jurídica, su aplicación no mitiga ni el impacto ni la materialización del Riesgo. Al aplicarse el control de manera posterior a la publicación en las diferentes plataformas, se detectaría la debilidad cuando el riesgo ya se encuentre materializado.
Link seguimiento mapa de gestión: https://isabu.gov.co/transparencia/informe-de-seguimiento-mapa-de-riesgos-de-gestion/
La Oficina de Control Interno realizó seguimiento del III Trimestre de 2022 a la totalidad de Riesgos de gestión donde concluye que es necesario continuar con el monitoreo constante de los riesgos, ya que estos pueden presentar variaciones que afecten la entidad; así mismo, fortalecer la cultura del reporte de cambio o materialización de los riesgos, con el fin de priorizar riesgos y construir controles mucho más efectivos y eficaces, además realizó a recomendaciones a los líderes con el fin que sean tenidas en cuenta para la construcción de controles mucho más eficaces y riesgos que realmente apliquen para cada área. (Informe publicado el 2 de diciembre de 2022).
Se presenta como evidencia:
Link seguimiento mapa de gestión, https://isabu.gov.co/transparencia/informe-de-seguimiento-mapa-de-riesgos-de-gestion/ E informe de gestión el 4 de noviembre y publicado el día 2 de diciembre.
I TRIM 2023: La Oficina de Control Interno realizó seguimiento a la totalidad de Riesgos de Corrupción de los cuales se evidenció un cumplimiento del 100% de sus controles, informe radicado y publicado el 16 de enero de 2023. 
Link seguimiento mapa de corrupción: https://isabu.gov.co/transparencia/seguimiento-estrategias-del-plan-anticorrupcion-y-atencion-al-ciudadano/
La Oficina de Control Interno realizó seguimiento a la totalidad de Riesgos de Gestión de la vigencia 2022, dejando recomendaciones para la construcción de los nuevos riesgos, informe radicado y publicado el 23 de enero de 2023.  
Link seguimiento mapa de gestión: https://isabu.gov.co/transparencia/informe-de-seguimiento-mapa-de-riesgos-de-gestion/
II TRIM 2023: La Oficina de Control Interno realizó seguimiento a la totalidad de Riesgos de Corrupción vigencia 2023, se detectó:
1. Riesgo 4 Gestión de Internación se detectó materialización del riesgo, haciéndose necesario establecer el plan de acción a ejecutar. 2. Riesgo 22 Proceso Atención Ambulatoria, no se anexaron los soportes, por lo tanto, no fue posible realizar el seguimiento. 3. De manera general en el mapa de riesgos se recomienda fortalecer la redacción del control establecido; si bien tienen definido un responsable y la acción a realizar, no se detalla claramente cuál es el objeto del control. Igualmente, tener en cuenta la Periodicidad, los soportes a entregar y el indicador, informe radicado y publicado el 15 de mayo de 2023. 
Link seguimiento mapa de corrupción: https://isabu.gov.co/transparencia/seguimiento-estrategias-del-plan-anticorrupcion-y-atencion-al-ciudadano/
La Oficina de Control Interno realizó seguimiento a la totalidad de Riesgos de Gestión de la vigencia 2023, donde se detectó: En el riesgo No. 26 de la oficina de Planeación, para los meses de febrero y marzo, no se aplicaron los controles establecidos, sin que se haya materializado el riesgo. Sin embargo, esto genera una revisión de los controles, efectividad y diseño de estos. b) Materialización del riesgo No. 88 de la oficina asesora jurídica, informe radicado 5 de mayo de 2023 y publicado el 8 de mayo de 2023.  
Link seguimiento mapa de gestión: https://isabu.gov.co/transparencia/informe-de-seguimiento-mapa-de-riesgos-de-gestion/</t>
  </si>
  <si>
    <t xml:space="preserve">La Oficina de Control Interno realizó seguimiento mensual de la implementación de la plataforma SECOP II en la entidad concluyendo y recomendando en el informe del 27 de diciembre de 2022 que:
En términos generales la publicación en el SECOP II se llevó de manera satisfactoria, aunque en el proceso de adaptación a la implementación de la nueva plataforma, se evidenciaron algunas debilidades, estas fueron solucionadas de manera rápida tanto por la oficina jurídica como los supervisores, la inclusión de los acuerdos marco de precios en la contratación de la ESE ISABU, ha sido igualmente satisfactoria, ya que en cada proceso de adquisición de bienes y servicios la entidad consulta la disponibilidad en la tienda virtual determinando esto la posibilidad de
comprar o no por este medio. Sin embargo, como se anotó en apartes anteriores de este seguimiento, las compras han sido pocas, debido a situaciones propias del mercado y el seguimiento al SECOP II se continuará realizando por parte de la oficina de control interno a la totalidad de la contratación adelantada en la ESE ISABU.
Se presenta evidencia: Informe de seguimiento al SECOP II, del 27 de diciembre de 2022.
II TRIM 2023: La oficina de control Interno en el mes de mayo emitió informe de seguimiento a la inclusión de los acuerdos marco de precios vigencia 2023, A pesar de no haber realizado hasta la fecha una compra por Acuerdos Marco de Precios,
la ESE ISABU aplica lo dispuesto en su manual de contratación, dejando la constancia de la verificación de los bienes y servicios a adquirir en cada uno de los acuerdos marco de precios vigentes, analizando la conveniencia o no de la adquisición por este instrumento de agregación de demanda.
El 26 de junio se presentó informe de seguimiento al SIA OBSERVA y SECOP II, dejando conclusiones y recomendaciones en tomar acciones inmediatas en depurar las modalidades que ya no son utilizadas por la entidad, tomar acciones efectivas con el fin de concientizar a los responsables de la publicación en las diferentes plataformas sobre la importancia de publicar con calidad y precisión.  
Se presenta evidencia: Informe de seguimiento a la inclusión de los acuerdos marco de precios vigencia2023, del 23 de mayo de 2023 e Informe de seguimiento SIA OBSERVA y SECOP del mes de mayo, radicado el 26 de junio de 2023. 
</t>
  </si>
  <si>
    <t>III TRIM 2022: Se realizó seguimiento al plan de acción MIPG vigencia 2021-2022 y se  evidenció un avance satisfactorio en la implementación del Modelo Integrado de Planeación y Gestión en la entidad.
Se presenta evidencia: Informe de seguimiento del 23 de septiembre de 2022.
Se realizó seguimiento al plan de acción MIPG vigencia 2022-2023 y se evidenció un avance satisfactorio de acuerdo a lo programado con corte del 30 de septiembre del Plan de Acción en la implementación del Modelo Integrado de Planeación y Gestión en la entidad. Se recomienda continuar con las socializaciones a los líderes de procesos y sus equipos de trabajo sobre Modelo Integrado de Planeación y Gestión MIPG, con el fin de dar cumplimiento con las actividades programadas.
Se presenta evidencia: Informe de seguimiento del 21 de diciembre de 2022.
II TRIM 2023: La oficina de control interno el 22 de junio radicó informe de seguimiento de MIPG vigencia2023, encontrado que con respecto a los resultados del plan de acción MIPG 2022-2023, se observó que de acuerdo con el cumplimiento del 99,04% con corte a 31 de marzo de 2023, la primera y segunda línea de defensa, han realizado una adecuada gestión asegurando el cumplimiento de las políticas, objetivos, procedimientos, establecidos por la E.S.E ISABU.
Se presenta evidencia: Informe de seguimiento del 22 de junio de 2023.</t>
  </si>
  <si>
    <t>Durante el III trimestre 2022, la Oficina de Control Interno realizó seguimiento al PAAC de la E.S.E ISABU vigencia 2022, las actividades programadas para el segundo cuatrimestre de la vigencia, se cumplieron en un 100%.
Link: https://isabu.gov.co/transparencia/seguimiento-estrategias-del-plan-anticorrupcion-y-atencion-al-ciudadano/
I TRIM 2023: La Oficina de Control Interno realizó seguimiento al PAAC de la E.S.E ISABU vigencia 2022, las actividades programadas para el tercer cuatrimestre de la vigencia, se cumplieron en un 100%. (Publicado en página web el 16 de enero de 2023)
Link: https://isabu.gov.co/transparencia/seguimiento-estrategias-del-plan-anticorrupcion-y-atencion-al-ciudadano/
II TRIM 2023: La Oficina de Control Interno realizó seguimiento al PAAC de la E.S.E ISABU vigencia 2023, las actividades programadas para el primer cuatrimestre de la vigencia, se cumplieron en un 100%. (Publicado en página web el 15 de mayo de 2023)
Link: https://isabu.gov.co/transparencia/seguimiento-estrategias-del-plan-anticorrupcion-y-atencion-al-ciudadano/</t>
  </si>
  <si>
    <t xml:space="preserve">
La oficina de Control Interno realizó seguimiento al proceso de PQRSD del primer semestre de 2022 (26 de julio de 2022) concluyendo: - Se resalta el proceso de mejoramiento continuo del área de PQRSF, para que el usuario cada vez se encuentre más satisfecho y reciba todos los servicios de manera oportuna y eficaz de parte de la E.S.E ISABU. - La oficina de atención al usuario responde a los usuarios sus requerimientos, traslada las manifestaciones presentadas por ellos y realiza seguimiento a la trazabilidad dentro de los plazos establecidos por la ley. - Respecto al informe presentado de las PQRSF, por parte del profesional del proceso SIAU, se evidencia en este semestre el funcionamiento del sistema de acuerdo con las normas vigentes.  Se recomienda: - Adelantar acciones de mejora con el fin de mitigar desde la oficina de información y atención al usuario, el impacto por la demora en la asignación de citas por medicina general y/o especializada y demora en la atención de cita por medicina general. -  Seguir realizando capacitación en asignación de citas web a los usuarios que se encuentran en filas de los centros de salud para que puedan solicitar la cita por medio de la página web. - Continuar con las acciones tendientes a educar al usuario en los servicios prestados por la ESE ISABU.
Es importante aclarar que la entidad realiza seguimiento semestral a las PQRSD y realiza su publicación en la página web.
Se presenta evidencia: Informe de seguimiento del 26 de julio de 2022
II TRIM 2023:  La oficina de Control Interno realizó seguimiento al proceso de PQRSD del primer semestre de 2023 (07 de julio de 2023) concluyendo: Se resalta el proceso de mejoramiento continuo del área de PQRSF, evidenciándose los resultados en
los porcentajes de satisfacción que evidencian las encuestas que diligencian los usuarios de la E.S.E ISABU.
La oficina de atención al usuario responde a los ciudadanos de manera oportuna a sus requerimientos, traslada las manifestaciones presentadas por ellos y realiza seguimiento a la trazabilidad dentro de los plazos establecidos por la ley, mejorando el nivel de satisfacción de los usuarios.
Del análisis de los dos (2) informes presentados por la oficina de PQRS, se evidencia que en la vigencia 2022, la oficina del SIAU, presta la asesoría y cumple de manera satisfactoria con las disposiciones de las normas vigentes en el cumplimiento de sus funciones.
Se presenta evidencia: Informe de seguimiento del 07 de julio de 2023.
Link:https://isabu.gov.co/wp- content/uploads/2023/07/Informe-de-seguimiento-a-PQRS-primer-semestre-vigencia-2023.pdf
</t>
  </si>
  <si>
    <t>Las acciones del plan de Intervención se ejecutaron mediante capacitaciones,comité de conviencia laboral,autocuidado,manejo de estrés,Evaluacion de clima laboral DTB.</t>
  </si>
  <si>
    <t>Se realizo la respectiva aplicación y construccion de plan de intervencion mediante la aplicación de Bateria de riesgo psicosocial y clima laboral como evidencia se tiene listado de asistencia del 31 de mayo y 16 de junio con Encuentro de Equipos HSE y SST y Comité de Convivencia, registro fotografico .
Se tiene el Informe de la evaluación de los factores de riesgo psicosocial y sus efectos en la salud e marzo de 2023.
Se cuenta con Informe para la evaluación de clima laboral en la dirección de Transito de Bucaramanga - DTB.</t>
  </si>
  <si>
    <t>Desde la Dirección de Tránsito se cuenta con un cronograma y un plan de acción para  caracterización de usuarios con el fin de focalizar necesidades en cuanto a la atención de usuarios y mejoramientos de servicios a través de difierentes herramientas. Se formuló una encuesta de satisfacción al usuario, la cual será aplicada en el segundo semestre de 2023, con la cual se formulará el diagnóstico.</t>
  </si>
  <si>
    <t>Se diseña  y / formula una matriz de indicadres que permite la medición de la  calidad del servicio permietiendo - obtener información, desde el punto de vista de los  grupos de valor y de interés, sobre la primera atención brindada a través de los: Canal Presencial  (medios alternos de atención), Canal Telefónico, Canal Virtual y respuestas PQRS.</t>
  </si>
  <si>
    <t xml:space="preserve">Se cuenta con el   informe de gestión de atención al usuario formato de FT-ATCL-005 tabulación encuestas correspondiente al mes de enero-junio del 2023. Informe de gestión de atención al usuario publicado en el link: 
https://transitobucaramanga.gov.co/dtb/transparencia/planeacion-presupuesto-e-informes/informes-trimestrales-sobre-acceso-a-informacion-quejas-y-reclamos/
</t>
  </si>
  <si>
    <t>Se evidencia  comunicación emanada por la Oficina Asesora de Sistemas informando sobre el funcionamiento del responsive, de fecha  17 de mayo de 2023.</t>
  </si>
  <si>
    <t>Se elabora la  Estrategia de racionalización de trámites se  establecen  actividades , que busca disminuir costos, tiempos, requisitos, pasos, procedimientos y procesos, mejorar canales de atención . Y se presenta el  primer avance bajo el  marco del SUIT con corte a abril de 2023 y acta de seguimiento del 13 de junio de 2023.</t>
  </si>
  <si>
    <t>Ver archivo de evidencia "Matriz.mapa.riesgos_2023_V2-</t>
  </si>
  <si>
    <t>A corte de Junio 30 se cuenta con el PROGRAMA DE DISPOSICIÓN FINAL DE RESIDUOS TECNOLOGICOS RAEE vigencia 2023, documento contiene las iniciativas para que de acuerdo a la normatividad vigente se realice una correcta disposición de los RAEES en la Dirección de Transito de Bucaramanga.</t>
  </si>
  <si>
    <t>A junio 30 se cuenta con un diagnóstico de seguridad y privacidad de la información de la Dirección de Tránsito en formato excel.</t>
  </si>
  <si>
    <t>A junio 30 se cuenta con un inventario de activos de seguridad y privacidad de la información en formato Excel que contiene el hardware, software, aplicaciones y faltantes.</t>
  </si>
  <si>
    <t xml:space="preserve">
Desde la Dirección de Transito de Bucaramanga, se ha venido implementando una serie de cambios en las dinámicas mismas de su funcionamiento, con el fin de poder tener una mejora continua en la implementación de los procesos y actividades propias de la Institución. Es por esto que, desde la Dirección, se evidencia la necesidad de ampliar el espectro en cuanto a la interacción e información suministrada por la ciudadanía en los procesos y servicios que giran entorno de la misma.
Se realiza la contratación Numero de contrato CPS-DTB-274-2023-PRESTAR SERVICIOS DE APOYO A LA GESTION EN LA OFICINA ASESORA DE SISTEMAS DE LA DIRECCION DE TRANSITO DE BUCARAMANGA PARA LA ADMINISTRACION DE LAS BASES
DEDATOS DEL SISTEMA DE INFORMACION MISIONAL, ASI COMO LA GESTION Y APOYO PARA GARANTIZAR EL CORRECTO
FUNCIONAMIENTO DE LA PLATAFORMA MOVILIZA EN LA ENTIDAD</t>
  </si>
  <si>
    <t xml:space="preserve">A junio 30 se cuenta con un procedimiento de GESTION DE SEGURIDAD DE LA INFORMACIÓN y un formato Excel con la MATRIZ OPERATIVA DE INCIDENTES DE SEGURIDAD. </t>
  </si>
  <si>
    <t xml:space="preserve">A junio 30 se cuenta con el procedimiento de "ANALISIS DE VULNEARBILIDADES O PENTEST" con fecha de 23 de enero 2023  y un formato Excel con la MATRIZ OPERATIVA DE INCIDENTES DE SEGURIDAD. </t>
  </si>
  <si>
    <t>A junio 30 se cuenta con Formulario visita en Sitio Políticas de Seguridad de la Información.</t>
  </si>
  <si>
    <t xml:space="preserve">
Se realiza  informe  de las acciones de  la Direccion de Transito de Bucarmanga con corte a Junio 30 del 2023.-En documento pdf que contienen 33 folios .Se adjunta el Plan Anual de capacitaciones y asistencia a capacitaciones.
</t>
  </si>
  <si>
    <t>Se presenta proyecto de la política de prevención de daño antijurídico y la evidencia de radicación ante el Procurador Dr. Carlos Delgado Tarazona, toda vez que la política tuvo que ser actualizada y modificada atendiendo indicaciones y observaciones realizadas por dicho Procurador. Una vez se cuente con aprobación por parte de dicha autoridad, se procederá a presentar ante el Comité de Defensa Judicial, Repetición y Conciliación de la entidad para una segunda aprobación, posteriormente se adoptará mediante acto administrativo para finalizar con la socialización con los funcionarios de la entidad.
Se adjunta correo  de PRESTANCIÓN POLÍTICA DE DAÑO ANTIJURÍDICO DTB - PARA REVISIÓN YAPROBACIÓN</t>
  </si>
  <si>
    <t xml:space="preserve">El día 24 de agosto del año 2022, con el apoyo de la función pública se llevo a cabo la capacitación en participación ciudadana, transparencia y lucha contra la corrupción.
El día 22 de septiembre del año 2022, los contratistas de gestión técnica Andrés Ariza y Maria Fernanda Navarro, realizaron la capacitación en gestión del riesgo, dirigida a los líderes de los procesos. En el primer trimestre del 2023 la Contraloria Municipal realizo una capacitacion correspondienta a la rendicion de cuentas a la cual asistieron funcionarios del IMCT </t>
  </si>
  <si>
    <t xml:space="preserve">Se cuenta con ficha de indicadores con el número de servidores retirados actualizado hasta el mes de junio de 2023, que evidencia el retiro de 3 funcionarios por retiro voluntario en la anualidad.
Se evidencia documento "estadística de retiro de servidores". Se encuentra en la carpeta de calidad. </t>
  </si>
  <si>
    <t>En la carpeta de calidad se evidencia documento de Acta de entrega de puesto de trabajo del tesorero, de la jefe de la oficina jurídica y del subdirector técnico; adicional se creo el formato GAF-F-37 Acta de entrega de puesto de trabajo del 30 de agosto de 2022. Fechas de entrega: 1 de febrero de 2023 por el subdirector técnico, 21 de marzo de 2023 del Jefe Oficina Asesora Juídica y 27 de junio de 2023 Subdirector de turismo.</t>
  </si>
  <si>
    <t>Se realizó socialización del codigo de integridad y la importancia de declarar conflictos de interés, con la participación de todos los funcionarios. Mediante actividad lúdica se le entregó a cada funcionario una botella de agua con un valor cada una, la cual debian leer con todos los compañeros y decir a que se comprometian con ese valor. Se deja como evidencia lista de asistencia y registro fotografico de la actividad.
Convocatoria a socialixación del 27 de junio de 2023. Socialización realizada el 28 de junio en el IMCT donde se deja registro de asistencia.</t>
  </si>
  <si>
    <t>El seguimiento al Plan de Desrrollo se realiza de manera mensual y se publica en la página web https://imct.gov.co/transparencia/planeacion/plan-de-accion
Se evidencia la publicación de los meses de abril, mayo y junio de 2023.</t>
  </si>
  <si>
    <t>Se evidencia mapa de riesgos de gestión de la vigencia 2022 actualizado en el mes de noviembre de 2022 según se evidencia en acta de reunión de fecha 23 de septiembre de 2022 donde se realizó la aprobación del Mapa de Riesgos de Gestión Versión 01 por parte del Comité Institucional de Gestión y Desempeño.</t>
  </si>
  <si>
    <t>El seguimiento al PAC se realiza de manera mensual y se cuenta con la evidencia de los planes de abril y mayo, y está en proceso de conciliacion el mes de junio.</t>
  </si>
  <si>
    <t>Se evidencia el documento GAF-O-08 "plan de mantenimiento preventivo y correctivo de equipos, tecnología de la información y la computación", del 24 de octubre de 2022 y soportes de los mantenimientos ejecutados en el segundo semestre de 2022 y primer y segundo trimestre de 2023, en la bitacora de mantenimientos GLPI.</t>
  </si>
  <si>
    <t>Se evidencia el documento de Plan de implementación de protocolo IPV4 a IPV6, con el cual se está desarrollando la implementación.</t>
  </si>
  <si>
    <t>En el documento Plan de implementación de protocolo IPV4 a IPV6, se encuentra un apartado que describe las pruebas de funcionalidad en la implementacion para pruebas del protocolo IPV6.</t>
  </si>
  <si>
    <t>Se encuentra el documento de catálogo de software, donde está descrita la arquitectura de los desarrollos de software de la entidad. Formaro de caracterización de software IMCT, que incluye los sistemas de caracterización, módulos, descripción, área, platafomra, lenguaje y base de datos.</t>
  </si>
  <si>
    <t>Se evidencia en el Plan anual de capacitaciones con charlas de concientización sobre seguridad de la información, que incluyeron tema de ingeniería social, Phishing, Smishing, entre otros, de fechas octubre 25 de 2022 y diciembre de 2022.</t>
  </si>
  <si>
    <t>Desde finales del mes de septiembre, se evidencian dentro de las obligaciones del contratista, las clausulas para realizar la transferencia de derechos de autor a favor de la entidad. Clausula 23 - Contrato de compraventa 0509-2022. CONVENIO INTERADMINISTRATIVO No 0530-30, clausula 25. En los contratos suscritos en el primer trimestre de 2023, se evidenció  la siguiente clausula: "no disponer del material audiovisual que pueda llegar a crearse en virtud del presente contrato, para fines distintos a los señalados en el objeto contractual y para usos no autorizados por el IMCT; toda vez que dichos elementos se entienden en propiedad intelectual del IMCT...". En el segundo trimestre 2023 no se suscribieron contratos de desarrollo de los sistemas de información.</t>
  </si>
  <si>
    <t>Hasta el momento, se ha observado un avance del 99% en el diligenciamiento del formulario en la plataforma. Sin embargo, aún queda pendiente verificar que los responsables diligencien completamente el formulario. Una vez que esto ocurra, será necesario generar el certificado y enviarlo a la oficina de planeación (subdirección técnica) y a la oficina asesora de control interno.</t>
  </si>
  <si>
    <t>Las TRD y TVD del imct fueron aprobadas a paritr del año 2009, por el contrario, la inscripción en el registro único de series documentalesse creó a partir de la del Acuerdo 004 de 2013 del AGN, en revisión de este documento no se aplica una transitoriedad u obligación de registro para entidades que ya tienen convalidadas sus tablas previo a la norma, por lo tanto no aplica esta actividad. Así mismo se radicó consulta al AGN que confirme el análisis jurídico.</t>
  </si>
  <si>
    <t>El cuadro de clasificación documental (CCD) se encuentra publicado en la página web del Instituto en la sección de transparencia, datos abiertos, instrumentos de gestión de la información. 
https://imct.gov.co/wp-content/uploads/2017/08/CCD-IMCUT.pdf</t>
  </si>
  <si>
    <t>Se presenta concepto técnico del 3 de agosto de 2023 en el que se señala "En relación con estas normas es importante mencionar que las mismas no son retroactivas y que aplican para los tiempos en los cuales se encontraban vigentes. Por tal razón, de acuerdo con lo señalado por ustedes para las Tablas elaboradas en 2009, el marco normativo aplicable corresponde al establecido en el Acuerdo 039 de 2002, el cual no estipulaba llevar a cabo el trámite de Registro Único de Series Documentales ante el Archivo General de la Nación".</t>
  </si>
  <si>
    <t>El cuadro de clasificación documental refleja la organización de la entidad (https://imct.gov.co/wp-content/uploads/2017/08/CCD-IMCUT.pdf)  en armonía con las tablas de retención documental aprobadas (https://imct.gov.co/wp-content/uploads/2017/08/Tablas-de-retencion-documental.pdf) siguiendo la estructura de la entidad dispuesta en el manual de funciones (https://imct.gov.co/wp-content/uploads/2022/05/MANUAL-FUNCIONES-2018-8-FEB-1.pdf)</t>
  </si>
  <si>
    <t>Dentro del Manual del Sistema Integrado de Conservación (SIC) del Instituto se incluye el plan de preservación digital a largo plazo, se evidencia publicación en la sección de transparencia, datos abiertos, instrumentos de gestión de la información. https://imct.gov.co/wp-content/uploads/2022/10/GAF-O-03-SISTEMA-INTEGRADO-DE-CONSERVACION.pdf
Se presenta acta de reunión del día 18 de mayo de 2023 con la socialización de actividades del Plan de Preservación Digital del SIC.</t>
  </si>
  <si>
    <t>En las publicaciones de la página web, desde comunicaciones se tienen en cuenta los lineamientos de la guía de lenguaje claro del PNSC-DNP. Se evidencia análisis de muestra de publicaciones web. Adicionalmente 25 funcionarios imct realizaron y se certificaron en el curso de Leguaje Claro, cuyo certificado reposa en cada una de sus hojas de vida.</t>
  </si>
  <si>
    <t>Se evidencian los seguimientos al plan anticorrupción y de atención al ciudadano, los cuales incluyen la evaluación a la matriz de riesgos de corrupción con corte a abril de 2023.</t>
  </si>
  <si>
    <t>Se realiza ajuste en la pagina web institucional seccion de PQRSD donde se incluye la opción de Reporte de Conflictos de Intereses 
Se presenta como evidencia el link: 
https://www.cpsmbga.gov.co/pqrwebcpsm/registro/RegistroPqr.php</t>
  </si>
  <si>
    <t>La CPSM durante eel segundo trimestre aplicó la ENCUESTA DE SATISFACCIÓN - RENDICIÓN DE CUENTAS CAJA DE PREVISIÓN SOCIAL MUNICIPAL BUCARAMANGA -AÑO 2023 a los afiliadosy presenta con corte a junio 2023  Informe de seguimiento de la rendicion de cuentas del 27 de abril de 2023. Se encuentra en archivo del DRIVE INSTITUCIONAL.</t>
  </si>
  <si>
    <t>En el IV trimestre se realiza 1 Capacitación en habilidades blandas TEMA: ACTITUD 100%, donde participaron los afiliados y funcionarios de la CPSM.  
Se presenta como evidencia: Acta No. 026 2022-MPG del 29 de noviembre de 2022.</t>
  </si>
  <si>
    <t>Durante este periodo la entidad actualizó la Página Web según los requerimientos de Ley y Normatividad.
Evidencia: link de consulta https://www.portalgov.cpsmbga.gov.co/
Para el II trimestre 2023, la CPSM actualizó la Página Web según los requerimientos de Ley y Normatividad. Se puede evidenciar en el link: https://www.portalgov.cpsmbga.gov.co/</t>
  </si>
  <si>
    <t>La CPSM a junio 30 de 2023, realizo el Tablero de indicadores para  el seguimiento y control del PETI
Link de acceso en pagina web: Tablero de indicadores PETI: 
https://www.portalgov.cpsmbga.gov.co/wp-content/uploads/2023/02/TABLERO%20DE%20INDICADORES%20PARA%20EL%20SEGUIMENTO%20DEL%20PETI%202022-2025.pdf</t>
  </si>
  <si>
    <t xml:space="preserve">Durante el II trimestre 2023, la entidad realizo la actualizacion del Manual de Contratación de la CPSM mediante RES 126 del 20/06/2023 </t>
  </si>
  <si>
    <t>Durante el primer trimestre 2023 la entidad actualizó la Página Web según los requerimientos de Ley y Normatividad.
Evidencia: link de consulta https://www.portalgov.cpsmbga.gov.co/</t>
  </si>
  <si>
    <t>Durante el segundo trimestre 2023 la CPSM realizó el documento "Instructivo para auditoria de bases de datos SI".
La evidencia se encuentra en archivo del DRIVE INSTITUCIONAL</t>
  </si>
  <si>
    <t>Para el II trimestre 2023, la CPSM elaboró e implementó la Guia para la identificacion de Infraestructura Critica Cibernetica 
Presenta Guia y archivo en excel en DRIVE INSTITUCIONAL</t>
  </si>
  <si>
    <t xml:space="preserve">Durante este trimestre se asiste de manera remota a la mesa de sensibilización del modelo nacional de Gestión de Riesgos de la seguridad Digital. TICS. 
Evidencia: Pantallazos asistencia mesa de sensibilización del Modelo Nacional de Gestión de Riesgos de Seguridad Digital y/o MINTIC de marzo de 2023. 
Con corte a junio 30 de 2023, la entidad asistió el 27 de junio de la resente vigencia de manera remota a la mesa de sensibilización del Modelo Nacional de Gestión de Riesgos de la Seguridad Digital. Tema: Seguridad y privacidad en las regiones -TICS
Evidencia: Archivo en PDF con pantallazos de la mesa de trabajo. </t>
  </si>
  <si>
    <t>La CPSM mantiene en funcionamiento el sistema desarrollado para la gestion del trámite de pago de cesantías onlinepor parte de los afiliados. Se verificó el funcionamiento en la URL
https://www.cpsmbga.gov.co/cesantias/solicitudes/login.php
Evidencia: video tutorial de cómo gestionar las cesantías de los afiliados online</t>
  </si>
  <si>
    <t>Para el primer trimestre se publicó en la página web institucional el Informe Acumulado de Gestión CPSM con corte a diciembre 31 de 2022 - Informe presentado al Concejo de Bucaramanga en enero 10 de 2023. 
https://www.portalgov.cpsmbga.gov.co/wp-content/uploads/2023/01/INFORMEACUMULADODEGESTION2022CPSM.pdf
La CPSM en el II trimestre  2023, publicó en la página web institucional el segundo Informe de Gestión CPSM a junio 30 de 2023 - Informe presentado al Concejo de Bucaramanga
Link de Acceso: https://www.portalgov.cpsmbga.gov.co/wp-content/uploads/2023/07/CPSM%20Segundo%20Trimestre%20Vigencia%202023.pdf</t>
  </si>
  <si>
    <t>La entidad presenta acta de eliminacion documental publicada en página web, aprobada en Comité Institucional de MIPG en ACTA No.014 de 2023.
Link de acceso: https://www.portalgov.cpsmbga.gov.co/wp-content/uploads/2023/06/Acta%20No%20001-2023%20Eliminacin%20Documental.pdf</t>
  </si>
  <si>
    <t>Para el IV trimestre se realizaron 2  transferencias documentales al archivo central de todas las dependencias.
Se presenta como evidencia: Acta  N° 19 del 20 de septiembre de 2022 y Acta N° 20 del 28 de septiembre de 2022 MIPG.</t>
  </si>
  <si>
    <t>La CPSM presenta documento con la información pertinente al almacenamiento y realmacenamiento en unidades del 1 de junio de 2023, en el cual presentan actividades a realizar en los depósitos de archivo a los diferentes expedientes que conforman todo el acervo documental de la Caja de Previsión Social Municipal de Bucaramanga.
Evidencia: Informe</t>
  </si>
  <si>
    <t>El sistema de gestión de peticiones, quejas, reclamos, solicitudes y denuncias (PQRSD) desarrollado se encuentra en funcionamiento. 
Durante el I Trimestre 2023 se agregaron nuevas opciones de tipos de solicitud, como Denuncia Anticorrupción o conflicto de intereses.
Se puede consultar en el link: 
https://www.cpsmbga.gov.co/pqrwebcpsm/registro/RegistroPqr.php
Para el II trimestre 2023, la CPSM realizó los mantenimientos correspondientes a la pagina web para sostener adecuadamente su funcionamiento.
Evidencia: link de consulta https://www.cpsmbga.gov.co/pqrwebcpsm/registro/RegistroPqr.php</t>
  </si>
  <si>
    <t>Se realizo reunión de socialización sobre temas institucionales de conocimiento explícito: Capacitación en seguridad informática y seguridad de la información, archivo y gestión documental, servicio al ciudadano, rendición de cuentas, control social, integridad y lucha contra la corrupción. 
Presenta como evidencia ACTA 024-2022 del 24 de noviembre de 2022 MIPG del comité institucional de gestión y desempeño.
Para el II Trimestre 2023 la entidad realizó la socializacion del conocimiento explicito, segun soporta el Acta No.015 del 29/06/2023 de Comite Institucional de MIPG</t>
  </si>
  <si>
    <t>Se realiza tercer seguimiento cuatrimestral al Plan anticorrupción y atención al ciudadano PAAC 2022. Se encuentra publicación del informe en la página web Institucional: 
https://www.portalgov.cpsmbga.gov.co/wp-content/uploads/2023/01/TERCERSEGUIMIENTOPLANANTICORRUPCIONYDEATENCIONALCIUDADANO-CPSM%202022DICIEMBRE.pdf
Para el II trimestre 2023, la Oficina de Control Interno de Gestión presenta Informe de  seguimiento al PACC 2023 primer cuatrimestre. Se encuentra publicado en el Link de acceso: 
https://www.portalgov.cpsmbga.gov.co/wp-content/uploads/2023/05/PRIMER%20MONITOREO%20PLAN%20ANTICORRUPCION%20Y%20DE%20ATENCION%20AL%20CIUDADANO-CPSM%202023.pdf</t>
  </si>
  <si>
    <t>Se realizo informe de seguimiento trimestral a plan de acción institucional al corte el 31 de diciembre 2022. Se presenta como evidencia: Documento del informe del cuarto seguimiento.
La CPSM presenta Informe de seguimiento Trimestral del Plan de Acción Institucional con corte a 30 de Junio del 2023.
Se encuentra publicado en el Link de acceso: https://www.portalgov.cpsmbga.gov.co/wp-content/uploads/2023/07/-Segundo%20Seguimiento%20al%20Plan%20de%20Accio%CC%81n%202023.pdf</t>
  </si>
  <si>
    <t>En el plan anual de auditoria se encuentra incluida la auditoría interna de accesibilidad web conforme a los criterios de accesibilidad web del anexo 1 de la Resolución 1519 de 2020. Para el mes de noviembre de 2022. 
Se presenta como evidencia el plan anual de auditoria 2022.</t>
  </si>
  <si>
    <t>Para el II Trimestre 2023, la OCIG realizo Informe de seguimiento a la rendicion de cuentas. Se encuentra publicado en el Link de acceso:
https://www.portalgov.cpsmbga.gov.co/wp-content/uploads/2023/05/Seguimiento%20rendicin%20de%20cuentas%202023.pdf</t>
  </si>
  <si>
    <t xml:space="preserve">El instituto presenta informe de actividades desarrolladas durante el tercer trimestre de 2022, las cuales fueron programadas en el Plan de SST.
Para el IV trimestre el instituto presenta informe de actividades desarrolladas las cuales fueron programadas en el Plan de SST.
Se presenta como evidencia: Informe del Plan de SST y actividades realizadas. a diciembre 2022. 
Para el primer trimestre de la vigencia 2023, el IMEBU presenta como evidencia el Informe del Plan de SST de las actividades ejecutadas en los meses de enero, febrero y marzo.
Para el segundo trimestre de la vigencia 2023, El Instituto presenta la evidencia del Informe del Plan de SST de las actividades ejecutadas en los meses de abril, mayo y junio. </t>
  </si>
  <si>
    <t xml:space="preserve">Presenta informe de actividades desarrolladas durante el tercer trimestre de 2022, las cuales fueron programadas en el PIC.
Para el IV trimestre el instituto presenta informe de actividades desarrolladas durante el cuarto trimestre de 2022, las cuales fueron programadas en el PIC.
Para el primer trimestre de la vigencia 2023, el Instituto presenta informe de las actividades programas en el PIC, las cuales fueron ejecutadas en los meses de enero, febrero y marzo.
Para el segundo trimestre de la vigencia 2023, el Instituto presenta como evidencia Informe del PIC con las actividades ejecutadas en los meses de abril, mayo y junio. </t>
  </si>
  <si>
    <t>El Instituto presenta informe de actividades desarrolladas durante el tercer trimestre de 2022, las cuales fueron programadas en el Plan Institucional de Bienestar e Incentivos.
Para el IV trimestre el Instituto presenta informe de actividades desarrolladas durante el cuarto trimestre de 2022, las cuales fueron programadas en el Plan Institucional de Bienestar e Incentivos.
Para el primer trimestre de la vigencia 2023, el Instituto presenta informe de las actividades establecidas en el Plan de Bienestar e Incentivos 2023, durante los meses de enero, febrero y marzo.
Para el segundo trimestre de la vigencia, Para el segundo trimestre de la vigencia 2023, el Instituto presenta informe de las actividades programas en el PIC, las cuales fueron ejecutadas en los meses de abril, mayo y junio.</t>
  </si>
  <si>
    <t>Para el IV trimestre el Instituto presenta informe de Plan de Retiros Prepensionados a Dic de 2022.
Para el segundo trimestre de la vigencia 2023, el Instituto presenta informe de Plan de retiros Prepensionados de abril, mayo y junio.</t>
  </si>
  <si>
    <t>En el III trimestre se presenta el formato creado para identificar y documentar las razones del retiro de los servidores de la entidad, el cual fue socializado en el Comité de Gestión y Desempeño de la entidad realizado el 29 de septiembre, como consta el Acta N0. 008, numeral 4.</t>
  </si>
  <si>
    <t>Para el IV trimestre el instituto presenta formato de A-GTH-052 Entrevista de Retiro y el análisis correspondiente de la causa de retiro con fecha del 2 de diciembre de 2022. 
Para el segundo trimestre de la vigencia 2023, el Instituto presenta formato de A-GTH-052 Entrevista de Retiro y el análisis correspondiente de la causa de retiro con fecha del 30 de junio de 2023.</t>
  </si>
  <si>
    <t>En el tercer trimestre el IMEBU presenta informe en el cual se evidencian 2 actividades para la promoción y apropiación de la integridad en el ejercicio de las funciones de los servidores públicos en el Instituto, realizadas durante el tercer trimestre de 2022.
Se ajusta la meta del producto a 4 informes dado que por error se digitó 1 y está programado entrega de un informe trimestralmente.
El IMEBU presenta informe en el cual se evidencian 3 actividades para la promoción y apropiación de la integridad en el ejercicio de las funciones de los servidores públicos en el Instituto, realizadas durante el cuarto trimestre de 2022. Informe realizado el mes de diciembre de 2022.
Para el primer trimestre de la vigencia 2023, el IMEBU presenta informe de las actividades llevadas a cabo durante los meses de enero, febrero y marzo, para la promoción y apropiación de la integridad en el ejercicio de las funciones de los servidores públicos.
Para el segundo trimestre de la vigencia 2023, el IMEBU presenta informe de las actividades llevadas a cabo en los meses de abril, mayo y junio.</t>
  </si>
  <si>
    <t xml:space="preserve"> En el III trimestre 2022 se evidencia acciones de difusión como la publicación de la circular No. 007 "Diligenciamiento del Formulario Único de Declaración de Bienes y Rentas" en la cartelera Institucional desde el 6 de Julio de 2022 y constantes recordatorios de diligenciamiento por el chat institucional; también se hicieron acciones de seguimiento personal y por medio de correo electrónico en el cual se compartieron formato de diligenciamiento debido a errores en la plataforma.
Evidencia: Circular y correos.
Para el primer trimestre de la vigencia 2023, el IMEBU tiene establecido como requisito de contratación la presentación de declaración de bienes y rentas de los servidores públicos y contratistas, mediante el Formato Lista de Chequeo para los Contratos de Prestación de Servicios (Persona Natural) A-GJU-FO07.</t>
  </si>
  <si>
    <t xml:space="preserve">El Instituto presenta carpeta física de los Planes de Mejoramiento formulados vigentes que contienen las evidencias de implementación de acuerdo con las observaciones de auditorías internas y externas. Igualmente, la oficina de Control Interno tiene el archivo digital del contenido mencionado del cual realiza el seguimiento correspondiente con las respectivas evidencias.
Para el IV trimestre el Instituto presenta archivo de corrección al Plan de Mejoramiento de la contraloría y el plan de mejoramiento corregido suscrito con la contraloría con fecha del 23 de noviembre de 2022.
Para el primer trimestre de la vigencia 2023, el Instituto presenta seguimiento al plan de mejoramiento de auditoría interna, realizado por la Oficina de Control Interno.
Para el segundo trimestre de la vigencia 2023, el Instituto presenta al plan de mejoramiento vigente de la Auditoria Interna realizado por la Oficina de Control Interno al SSGT. </t>
  </si>
  <si>
    <t>Para el primer trimestre de la vigencia 2023, El IMEBU presenta monitoreo consolidado de la Matriz de Indicadores, objetivos y metas correspondiente a los meses de enero, febrero y marzo de la presente vigencia.
Para el segundo trimestre de la vigencia 2023, el Instituto presenta monitoreo consolidado de la Matriz de Indicadores, objetivos y metas correspondiente a los meses de abril, mayo y junio.</t>
  </si>
  <si>
    <t xml:space="preserve">El instituto presenta oficio dirigido a la EMAB solicitando la disposición final de los bienes muebles de carácter devolutivo, y la comunicación externa N° 140 donde se relacionan los bienes muebles por destruir. El instituto está en espera de programación para el primer semestre del 2023 para la disposición final de dichos muebles por parte de la EMAB. 
Para el segundo trimestre de la vigencia 2023, el Instituto gestionó con el operador RECICLIN el proceso de disposición final y cuenta la certificación correspondiente, quien certifica la entrega de los elementos para el aprovechamiento y disposición final correspondiente. </t>
  </si>
  <si>
    <t>Se presenta Inventario de bienes muebles y equipos tecnológicos del IMEBU actualizado a diciembre de 2022. 
Para el segundo trimestre de la vigencia 2023, el Instituto presenta Inventario de bienes, muebles y equipos tecnológicos del IMEBU actualizado.</t>
  </si>
  <si>
    <t xml:space="preserve">La entidad durante el IV trimestre actualizó documentación del Sistema Integrado de gestión de calidad como consta en las resoluciones: 
Resolución 059 del 1 de septiembre de 2022
Resolución 082 de 30 de noviembre de 2022
Resolución 092 de 30 de diciembre de 2022
Para el segundo trimestre de la vigencia 2023, el Instituto presenta Informe de actualización de 10 Formatos y 1 Política, por el SIGC, documentados en el Registro de Novedad de Información Documentada. </t>
  </si>
  <si>
    <t>En el III trimestre el IMEBU realizó el informe del uso de técnicas de analítica de Datos. La técnica utilizada en el instituto a 30 de septiembre de 2022 fue de tipo descriptivo para identificar estrategias u oportunidades de mejora en el ejercicio misional.
Evidencia: Informe tercer trimestre
El Instituto presenta informe del uso de técnicas de analítica de Datos utilizada con fecha del 30 de diciembre de 2022 la cual identifica estrategias y oportunidades de mejora en el ejercicio misional.
Para el primer trimestre de la vigencia 2023, El IMEBU presenta informe del uso de técnicas de analítica de Datos utilizada, correspondiente en los meses de enero, febrero y marzo de la presente vigencia. 
Para el segundo trimestre de la vigencia 2023, el Instituto presenta informe del uso de técnicas de analítica de Datos con fecha del 30 de junio.</t>
  </si>
  <si>
    <t>En el III trimestre el IMEBU actualizó a versión 5 la página Web Institucional en cumplimiento de la Resolución 1519 de 2020 del MINTIC, en cuanto a criterios de accesibilidad. Se puede consultar en el link https://imebu.gov.co/web5/
Se recomienda continuar con el desarrollo del Menú PARTICIPA.
En el IV trimestre la entidad mantuvo actualizada la página web. Se puede consultar en el link https://imebu.gov.co/web5/
Durante el primer trimestre de la vigencia 2023, el IMEBU tiene en cuenta la recomendación de continuar con el desarrollo del Menú PARTICIPA, el cual se encuentra en implementación.
Durante el segundo trimestre de la vigencia 2023, el IMEBU mantiene actualizado la página web en cuanto a criterios de accesibilidad. Se puede consultar en el link https://imebu.gov.co/web5/</t>
  </si>
  <si>
    <t>En el IIII trimestre el l IMEBU actualizó a versión 5 la página Web Institucional en cumplimiento de la Resolución 1519 de 2020 del MINTIC, en cuanto a criterios de usabilidad. Se puede consultar en el link https://imebu.gov.co/web5/
Para el IV trimestre la entidad mantuvo actualizada la página web cumpliendo con los criterios de usabilidad. Se puede consultar en el link: https://imebu.gov.co/web5/
Para el primer trimestre de la vigencia 2023, el IMEBU evidencia el cumplimiento con los criterios de usabilidad establecidos, en su página web institucional: https://imebu.gov.co/web5/
Durante el segundo trimestre de la vigencia 2023, el IMEBU mantiene actualizado la página web en cuanto a criterios de usabilidad. Se puede consultar en el link https://imebu.gov.co/web5/</t>
  </si>
  <si>
    <t>El instituto presenta el Plan Estratégico de las Tecnologías de la Información PETI actualizado y la proyección presupuestal 2023, este fue socializado en el comité de gestión y desempeño institucional MIPG de 29 diciembre de 2022.</t>
  </si>
  <si>
    <t>Para el primer trimestre de la vigencia 2023, el IMEBU presenta informe de avances del PETI 2023 a 31 de marzo de 2023.
Para el segundo trimestre de la vigencia 2023, el IMEBU presenta informe avances del PETI 2023 a 30 de Junio.</t>
  </si>
  <si>
    <t>En el IV trimestre la entidad actualizó el Catálogo de servicios TI IMEBU con fecha de diciembre de 2022.
Para el segundo trimestre de la vigencia 2023, el IMEBU presenta el Catálogo de Servicios TI actualizado.</t>
  </si>
  <si>
    <t>Para el IV trimestre el Instituto presenta el Catálogo de componentes de información actualizado con fecha de diciembre de 2022 de acuerdo con los lineamientos de la política de gobierno digital del MINTIC el cual hace parte del PETI.
Para el segundo trimestre de la vigencia 2023, el IMEBU presenta el Catálogo de componentes de información actualizado a Junio 30.</t>
  </si>
  <si>
    <t>Para el III trimestre el Instituto presenta el manual de usuario “Ventanilla única de correspondencia” actualizado y socializado por el proveedor GD, así mismo soporta con la planilla de asistencia.
Para el IV trimestre se mantiene Manual Ventanilla Única de Correspondencia del proveedor GD (Proveedor del Sistema de información que usa el instituto).
Para el primer trimestre de la vigencia 2023, se mantiene Manual Ventanilla Única de Correspondencia del proveedor GD (Proveedor del Sistema de información que usa el instituto).
Para el segundo trimestre de la vigencia 2023, se mantiene Manual Ventanilla Única de Correspondencia del proveedor GD (Proveedor del Sistema de información que usa el instituto).</t>
  </si>
  <si>
    <t>Para el segundo trimestre de la vigencia 2023, el IMEBU presenta evidencias de implementación del plan de competencias requeridas en TI.</t>
  </si>
  <si>
    <t>En el III trimestre 2022 el IMEBU actualizó a versión 5 la página Web Institucional en cumplimiento de la Resolución 1519 de 2020 del MINTIC. Se evidencia la sección "Transparencia y acceso a la información pública" en el link https://imebu.gov.co/web5/transparencia-y-acceso-a-la-informacion/
Para el IV trimestre se evidencia la sección "Transparencia y acceso a la información pública" en el link:
https://imebu.gov.co/web5/transparencia-y-acceso-a-la-informacion/
Para el primer trimestre de la vigencia 2023, el IMEBU evidencia la actualización en el contenido de la sección Transparencia y Acceso a la Información en el link:
https://imebu.gov.co/web5/transparencia-y-acceso-a-la-informacion/
Para el segundo trimestre de la vigencia 2023, el IMEBU evidencia la actualización en el contenido de la sección Transparencia y Acceso a la Información en el link:
https://imebu.gov.co/web5/transparencia-y-acceso-a-la-informacion/</t>
  </si>
  <si>
    <t>Para el III trimestre el IMEBU presenta informe donde se evidencia la asistencia a dos jornadas de capacitación convocadas a través del micrositio del MINTIC sobre Seguridad en la transformación digital el 12 de julio de 2022 y Autenticación digital el 29 de septiembre de 2022.
En el IV trimestre el IMEBU presenta las evidencias de la asistencia por parte del personal a la jornada convocada por MINTIC “Concientización y capacitación en ciberseguridad de Fortinet” del 8 de noviembre de 2022 y a la capacitación “Protege tu información de los ciber atacantes” del 27 de octubre de 2022. 
Para el primer trimestre de la vigencia 2023, no hubo convocatorias por parte del MINTIC, referente a jornadas de socialización y promoción del uso del modelo de gestión de riesgos de seguridad digital y del uso del entorno digital.
Para el segundo trimestre de la vigencia 2023, el IMEBU presenta la asistencia correspondiente a capacitaciones de Seguridad Informática, realizada por Función Pública y MINTIC el 15 de junio.</t>
  </si>
  <si>
    <t>Para el IV trimestre se presenta el informe de evaluación de vulnerabilidades informáticas en el Instituto con fecha de diciembre de 2022. 
Para el segundo trimestre de la vigencia 2023, el IMEBU presenta informe de evaluación de vulnerabilidades informáticas a 30 de junio.</t>
  </si>
  <si>
    <t>Para el III trimestre se evidencia el reporte en la plataforma OneDrive donde se registra las cuentas activas, archivos y almacenamiento usado del plan de copias de seguridad
Para el IV trimestre se evidencia el reporte en la plataforma OneDrive donde se registra las cuentas activas, archivos y almacenamiento usado del plan de copias de seguridad a Dic 2022.
Para el primer trimestre de la vigencia 2023, el IMEBU presenta el informe de reporte en la plataforma OneDrive donde se registra las cuentas activas, archivos y almacenamiento usado del plan de copias de seguridad a marzo de 2023.
Para el segundo trimestre de la vigencia 2023, se evidencia el reporte en la plataforma OneDrive donde se registra las cuentas activas, archivos y almacenamiento usado del plan de copias de seguridad a Junio 30.</t>
  </si>
  <si>
    <t>III trimestre el Instituto presenta archivo Excel del Listado de “Datos personales de SP y contratistas por entidad” actualizada en el SIGEP II a septiembre 30 de 2022
El Instituto presenta archivo Excel del Listado de “Datos personales de SP y contratistas por entidad” actualizada en el SIGEP II a diciembre 30 de 2022. 
Para el primer trimestre de la vigencia 2023, el Instituto presenta archivo Excel del Listado de “Datos personales de SP y contratistas por entidad” actualizada en el SIGEP II a 31 de marzo 2023.
Para el segundo trimestre de la vigencia 2023, se presenta archivo Excel del Listado de “Datos personales de SP y contratistas por entidad” actualizada en el SIGEP II a 30 de junio.</t>
  </si>
  <si>
    <t xml:space="preserve">Para el III trimestre se presenta documento “Modelo y Protocolo de Servicio de Atención al Ciudadano” E-GED-DT18, adoptando el protocolo de servicio al ciudadano para los distintos canales de servicio dispuestos por el Municipio. Actualizado el 22 de septiembre de 2022 en cuanto atención incluyente.
Para el IV trimestre se presenta documento “Modelo de Servicio de Atención al Ciudadano “el cual contiene el protocolo de atención preferente e incluyente; este modelo fue aprobado en Comité de Gestión y Desempeño y adoptado mediante Res.082 de nov 30 de 2022.
Para el primer trimestre de la vigencia 2023, el IMEBU presenta los documentos:  E-GPE-GU01 Protocolo de Atención al Ciudadano, en su emisión inicial y E-GPE-DT19 Modelo de servicio al ciudadano, actualizado a versión 3,  al cual se le integra el apartado de atención a población migrante y retornada, los cuales fueron aprobados en Comité MIPG y adoptado mediante Res.028 de marzo 27 de 2023.  Se presenta Acta de comité 002 y Resolución mencionada.
Para el segundo trimestre de la vigencia 2023, se presenta documento “Modelo de Servicio de Atención al Ciudadano“ el cual contiene el protocolo de atención preferente e incluyente;  y se encuentra implementado en la Entidad. </t>
  </si>
  <si>
    <t xml:space="preserve">Para el primer trimestre de la vigencia 2023, el IMEBU cuenta con sistema de señalización q dentro de sus instalaciones, tales como: Rampas, señalética de ubicación, sistema braille, lengua de señas en página web y piezas publicitarias, uso pictogramas correctos con contraste cromático optimo que informa y orienta al usuario sin discriminación. Así mismo, se contó con la visita de verificación del programa de Discapacidad el 22 de marzo de la presente vigencia.
Se presenta como evidencias las señalizaciones instaladas y acta de visita. 
Para el segundo trimestre de la vigencia 2023, se realizó seguimiento al cumplimiento de la Norma 6047 de 2013, en el cual se verificó el estado de la señalización inclusiva instalada. </t>
  </si>
  <si>
    <t xml:space="preserve">El Instituto presenta Informe de PQRSD con los Resultados de PQRSD a septiembre 2022 en la diapositiva 77 del Informe de Gestión del IMEBU III trimestre 2022.
Para el IV trimestre el Instituto presenta Informe de PQRSD con los resultados a diciembre 2022.
Para el primer trimestre de la vigencia 2023, el IMEBU presenta Informe de PQRSD con los resultados al mes de marzo. 
Para el segundo trimestre de la vigencia 2023, el IMEBU presenta Informe de PQRSD con los resultados al mes de junio, en el cual refleja que en el trimestre se recibió 154 PQRSD de las cuales 96,1% se encuentran cerradas y/o respondidas y el 3,9% restante, aún están en proceso de respuesta dentro de los términos permitidos. </t>
  </si>
  <si>
    <t xml:space="preserve">Se presenta informe de capacitaciones dirigidas a los grupos de valor realizadas en el cuarto trimestre de 2022.
Para el segundo trimestre de la vigencia 2023, el IMEBU presenta Informe de 6 talleres dirigidos a los grupos de valor, realizados durante los meses de abril, mayo y junio.  </t>
  </si>
  <si>
    <t>Para el III trimestre el instituto presenta evidencia de la existencia de las Bases de Datos de los 4 programas del Instituto: Banca ciudadana, CDE, Coworking LABS y Agencia de empleo, recolectadas por el IMEBU con su respectiva información de interés para cada programa y su actualización mensual.
Para el IV trimestre se presentan las Bases de Datos actualizadas de los programas del Instituto, recolectadas por el IMEBU con su respectiva información de interés para cada programa y su actualización a 30 dic de 2022.
Para el primer trimestre de la vigencia 2023, el IMEBU presenta las Bases de Datos de la información de interés de los programas institucionales al mes de marzo.  Se presenta como evidencia las bases de datos. 
Para el segundo trimestre de la vigencia 2023, el IMEBU las bases de datos actualizadas de los programas institucionales a corte junio 30.</t>
  </si>
  <si>
    <t xml:space="preserve">En el III tercer trimestre se presenta el informe de Gestión trimestral Julio - septiembre 2022, se presenta el Plan de Acción con las Estrategias de Generación de empleos y Empleos sostenibles según la caracterización de los grupos de valor.  
Se presenta el informe de gestión del IV trimestre de 2022 donde están las Estrategias diseñadas para los grupos de valor según su caracterización.
Para el primer trimestre de la vigencia 2023, el IMEBU presenta el informe de gestión con las Estrategias diseñadas para los grupos de valor según su caracterización.
Para el segundo trimestre de la vigencia 2023, se presenta el informe de gestión con las Estrategias diseñadas para los grupos de valor según su caracterización, por programas del instituto. </t>
  </si>
  <si>
    <t xml:space="preserve">  El Instituto creó el Formulario "Registro de rendición de Informe de Gestión IMEBU” el cual se difunde a través de redes sociales y se envía el link https://forms.gle/Q4rBVKqMMdPS1yN2A a los grupos de valor registrados en las bases de datos de cada programa para su diligenciamiento.
Se modifica la redacción del producto a Formulario de "Registro de rendición de Informe de Gestión IMEBU” creado, para convocar a los grupos de valor.</t>
  </si>
  <si>
    <t xml:space="preserve">Para el IV trimestre la entidad realizó la convocatoria a los grupos de valor para rendición de cuentas en la jornada de socialización de los resultados de la gestión del Instituto, la presentación cuenta con la invitación a la rendición.
Igualmente se cuenta con el registro de la convocatoria generada mediante el link: https://forms.gle/fRDLPrAfLCxHio9C6
Para el segundo trimestre de la vigencia 2023, se realizó la convocatoria a la primer Rendición de Cuentas del Instituto a realizar el 31 de julio, por medio de piezas gráficas y divulgación en Redes sociales y reuniones con los diferentes grupos de valor. </t>
  </si>
  <si>
    <t>Para el primer trimestre de la vigencia 2023, el IMEBU evidencia la publicación del Informe de Gestión corte 31 de marzo, en la Web del instituto en el link:
https://imebu.gov.co/web5/informe-de-gestion/</t>
  </si>
  <si>
    <t xml:space="preserve">Para el primer trimestre de la vigencia 2023, el Instituto presenta Cronograma de las actividades programadas y ejecutadas durante los meses de enero, febrero y marzo.
Para el segundo trimestre de la vigencia 2023, el Instituto presenta el cumplimiento del cronograma de actividades implementadas del PINAR por medio de Informe, durante los meses de abril, mayo y junio. </t>
  </si>
  <si>
    <t>Para el primer trimestre de la vigencia 2023, el Instituto presenta el cronograma y el informe de actividades implementadas del Sistema Integrado de Conservación Documental 2023 durante los meses de enero, febrero y marzo.
Para el segundo trimestre de la vigencia 2023, el Instituto presenta el cronograma y el informe de actividades implementadas del Sistema Integrado de Conservación Documental 2023 durante los meses de abril, mayo y junio.</t>
  </si>
  <si>
    <t>El Instituto presenta Informe de gestión documental IMEBU del avance de las actividades implementadas del Plan de preservación digital a largo plazo del SIC, de julio a septiembre de 2022 de acuerdo con cronograma establecido.
El Instituto presenta cronograma de gestión documental IMEBU,  así mismo,  presenta el avance de las actividades implementada, de Octubre a Diciembre de 2022.
Para el primer trimestre de la vigencia 2023, el Instituto presenta cronograma de gestión documental,  junto con el avance de las actividades implementas en los meses de enero, febrero y marzo. 
Para el segundo trimestre de la vigencia 2023, el IMEBU presenta cronograma de gestión documental junto con el avance de actividades implementadas en los meses abril, mayo y junio.</t>
  </si>
  <si>
    <t>Se presenta correo enviado al Archivo General de la Nación para inscripción del registro único de series documentales y la respuesta generada. 
Se recomienda continuar con el proceso de convalidación con la gobernación para proceder al proceso de registro Único de series documentales
Para el primer trimestre de la vigencia 2023, el IMEBU realizó la solicitud de convalidación de las TRD a la Gobernación de Santander, para proceder al proceso de registro Único de series documentales tan pronto haya respuesta.
Se presenta como evidencia el oficio enviado. 
Durante el segundo trimestre de la vigencia 2023, el IMEBU sigue a la espera de la respuesta de la solicitud de convalidación por parte de la Gobernación de Santander.</t>
  </si>
  <si>
    <t xml:space="preserve">Presenta la planilla de registro termo hidrómetro como informe de monitoreo de las condiciones ambientales del archivo central del IMEBU de los meses de julio, agosto y septiembre de 2022.
Presenta la planilla de registro termo hidrómetro como informe de monitoreo de las condiciones ambientales del archivo central del IMEBU de los meses de octubre, noviembre y diciembre de 2022.
Para el primer trimestre de la vigencia 2023, el IMEBU presenta la planilla de registro termo hidrómetro como informe de monitoreo de las condiciones ambientales del archivo central del IMEBU de los meses de enero, febrero y marzo.
En el segundo trimestre de la vigencia 2023, el IMEBU presenta la planilla de registro Termohigrómetro como informe de monitoreo de las condiciones ambientales del archivo central. </t>
  </si>
  <si>
    <t xml:space="preserve">Durante el mes de septiembre de 2022 la líder del proceso de Gestión Documental realizó Socialización de “Uso de documentos electrónicos” Se evidencia la presentación y planillas de asistencia.
En el IV trimestre se continuó con la socialización de estrategias de buenas prácticas.  Se presentan evidencias de las actividades realizadas "Uso de Documentos Electrónicos" y "Aplicación de TRD" 
Durante el segundo trimestre de la vigencia 2023, el IMEBU presenta evidencias de la socialización de buenas prácticas del Uso de Documentos Electrónicos, dirigida a los Servidores Públicos y Contratistas de la Entidad. </t>
  </si>
  <si>
    <t>Para el primer trimestre de la vigencia 2023, el instituto presenta la transferencia documental según cronograma establecido lo cual garantiza la entrega de archivos de obligaciones contractuales.
Para el segundo trimestre de la vigencia 2023, el Instituto presenta como evidencia las transferencias documentales realizadas y soporte de las socializaciones realizadas al respecto durante los meses de abril, mayo y junio.</t>
  </si>
  <si>
    <t>Se presentan las TRD actualizadas y organizadas  por oficina.
En el segunto trimestre de la vigencia 2023, las TRD se encuentran actualizadas.</t>
  </si>
  <si>
    <t>Para el tercer trimestre se evidencia en el formato Entrega y/o préstamo de información documentada la trazabilidad de las solicitudes del archivo central, el cual se consolida en el Informe de flujo de información mensual y por dependencias.
Para el IV trimestre se evidencia en el formato A-GDC-FO03 “ Entrega y/o préstamo de información documentada” la trazabilidad de las solicitudes del archivo central, el cual se consolida en el Informe de flujo de información mensual y por dependencias. 
Para el primer trimestre de la vigencia 2023, el IMEBU evidencia en el formato A-GDC-FO03 “Entrega y/o préstamo de información documentada” la trazabilidad de las solicitudes del archivo central, el cual se consolida en el Informe de flujo de información mensual y por dependencias, en los meses de enero, febrero y marzo.
En el segundo trimestre de la vigencia 2023, el IMEBU por medio del formato A-GDC-FO03 “Entrega y/o préstamo de información documentada” realiza la trazabilidad de las solicitudes del archivo central, el cual se consolida en el Informe de flujo de información mensual y por dependencias, en los meses de abril, mayo y junio.</t>
  </si>
  <si>
    <t xml:space="preserve">  Presenta encuesta actualizada que permite identificar las necesidades y expectativas de los grupos de valor del Instituto (Partes interesadas) versión 2.0.
Se modifica el producto la palabra requerimientos por REQUISITOS.</t>
  </si>
  <si>
    <t>Se presenta el informe de encuestas para identificación de requisitos de partes interesadas del segundo semestre 2022.
Durante el segundo trimestre de la vigencia 2023, el IMEBU presenta Informe de encuestas para identificación de requisitos de partes interesadas del primer semestre.</t>
  </si>
  <si>
    <t>Se evidencia la publicación de la información del proceso de rendición de cuentas como la estrategia, el cronograma y el informe.
https://imebu.gov.co/web5/transparencia/informes/
Para el segundo trimestre de la vigencia 2023, el IMEBU evidencia la publicación del información del proceso de Rendición de Cuentas como la estrategia, Plan de Comunicaciones y el cronograma, en el siguiente link: https://imebu.gov.co/web5/transparencia/informes/rendicion_cuentas/2022</t>
  </si>
  <si>
    <t>El IMEBU presenta "Informe de Encuesta de Satisfacción al Usuario" E-GPE-FO08 correspondiente al tercer trimestre de 2022.
El IMEBU presenta "Informe de Encuesta de Satisfacción al Usuario" E-GPE-FO08 correspondiente al cuarto trimestre de 2022. 
Para el primer trimestre de la vigencia 2023, el IMEBU presenta "Informe de Encuesta de Satisfacción al Usuario" E-GPE-FO08, correspondiente a los meses de enero, febrero y marzo. 
Para el segundo trimestre de la vigencia 2023, el IMEBU presenta "Informe de Encuesta de Satisfacción al Usuario" E-GPE-FO08, correspondiente a los meses de abril, mayo y junio.</t>
  </si>
  <si>
    <t xml:space="preserve">El instituto no contó con el personal idóneo para el cumplimiento de la meta. Se tiene programada para el primer trimestre 2023.  
Para el primer trimestre de la vigencia 2023, IMEBU presenta "Inventario conocimiento tácito de la entidad".
Para el segundo trimestre de la vigencia 2023, el IMEBU presenta "Inventario conocimiento tácito de la entidad" a junio 30. </t>
  </si>
  <si>
    <t xml:space="preserve"> El instituto no contó con el personal idóneo para el cumplimiento de la meta. Se tiene programada para el primer trimestre 2023.  
Para el primer trimestre de la vigencia 2023, el IMEBU presenta "Inventario conocimiento explícito de la entidad".
Para el segundo trimestre de la vigencia 2023, el IMEBU presenta "Inventario conocimiento explícito de la entidad" a junio 30.</t>
  </si>
  <si>
    <t>Para el tercer trimestre se presenta Plan de Comunicación interno y externo del IMEBU, actualizado con las actividades realizadas de julio a septiembre de 2022, de acuerdo con el medio o canal de comunicación (página web, medios escritos en redes sociales) con sus respectivas evidencias de piezas graficas.
Se presenta Plan de Comunicación Institucional actualizado con las actividades realizadas en el cuarto trimestre de 2022, de acuerdo con el medio o canal de comunicación (página web, medios escritos en redes sociales) con sus respectivas evidencias de piezas graficas.
Para el primer trimestre de la vigencia 2023, el IMEBU presenta Plan de Comunicación Institucional actualizado con las actividades realizadas en los meses de enero, febrero y marzo, de acuerdo con el medio o canal de comunicación (página web, medios escritos en redes sociales) con sus respectivas evidencias de piezas graficas.
Para el segundo trimestre de la vigencia 2023, el IMEBU presenta Plan de Comunicación Institucional actualizado con las actividades realizadas en los meses de abril, mayo y junio.</t>
  </si>
  <si>
    <t xml:space="preserve">Para el primero trimestre de la vigencia 2023, el IMEBU presenta el seguimiento al PAAC y Mapa de Riesgos corte 31 de diciembre de 2022.
Para el segundo trimestre de la vigencia 2023, el IMEBU presenta el seguimiento al PAAC y Mapa de Riesgos del primer cuatrimestre. </t>
  </si>
  <si>
    <t xml:space="preserve">Se presenta 2 actas correspondientes a los CICI realizados el 31 de octubre y el 29 de diciembre de 2022.
Para el primer trimestre de la vigencia 2023, el IMEBU presenta acta correspondiente al CICI realizado el 20 de febrero de la presente vigencia.
Para el segundo trimestre de la vigencia 2023, el IMEBU presenta acta correspondiente al CICI, realizado 06 de junio de la presente vigencia. </t>
  </si>
  <si>
    <t>Presenta Informe de Auditoría interna de gestión a Jurídica en Nov. de 2022.
Para el primer trimestre de la vigencia 2023, el IMEBU presenta informe final de Auditoría interna a los Planes Institucionales a corte 23 de marzo.
Para el segundo trimestre de la vigencia 2023, el IMEBU presenta informe de Auditoría Final al Sistema Integrado de Gestión Documental, realizada durante este periodo.</t>
  </si>
  <si>
    <t>Se dio a conocer a los servidores publicos sobre la politica de participacion ciudadana y sus diferentes mecanismos el dia 30 de enero de 2023, con asistencia de Dieciseis (16) personas.
Se presenta evidencia: Control de Asistencia</t>
  </si>
  <si>
    <t>La entidad realizó la capacitación sobre la gestión de los procesos contractuales (SECOP, conflicto de intereses y declaración de bienes y rentas), el viernes 16 de diciembre a diecisiete (17) servidores públicos. Igualmente, se realizo una segunda capacitacion el 25 de enero de 2023, con la asistencia de veintitres (23) servidores publicos.
Se presenta evidencia: Control de Asistencia</t>
  </si>
  <si>
    <t>En el mes de enero de 2023, se realizo el informe concerniente a la apropiacion de princiipios y valores por parte de los servidores pñublicos de la entidad.
Se presenta evidencia: Informe Codigo de Integridad</t>
  </si>
  <si>
    <t>El día 26 de julio de 2022, se realizó capacitación en brigadas de emergencia a los habitantes del barrio Los Héroes en el sector del Mutis de la ciudad de Bucaramanga.
Se presenta evidencia: Informe de prevención y seguridad.
El 28 octubre se realizó capacitación y simulacro de rescate de personas atrapadas en ascensor con la empresa Soluciones Verticales en el edificio Torres Girardot, en donde participaron 10 Bomberos.
Se presenta evidencia: Informe de prevención y seguridad
El día 03 de febrero de 2023, se realizó capacitación en evacuacion,control del fuego y manejo de extintores a la empresa Coca Cola, con asistencia de treinta (30) personas.
Se presenta evidencia: Control de Asistencia.
El día 23 de marzo de 2023, se realizó capacitación en Brigadas de Emergencia y prevencion de seguridad a los afiliados de FENALCO, con asistencia de cuarenta y cinco (45) personas.
Se presenta evidencia: Control de Asistencia.</t>
  </si>
  <si>
    <t>Se actualizo el plan de accion anual de gestion, según resolucion 021 de 2023, de enero 31 de 2023.
Se presenta evidencia: Plan de Accion Anual de Gestion</t>
  </si>
  <si>
    <t>El 04 de octubre de 2022, se verifico la ejecución de las actividades mencionadas en el Plan Anticorrupción y Atención al ciudadano en cuanto al mapa de riesgos de corrupción y los 6 componentes, correspondiente al segundo cuatrimestre de 2022. Igualmente, durante el I Trimestre de 2023, se realizo monitoreo al PAAC y Mapa de Riesgos de Corrupción 2022-2023.
Para el segundo trimestre 2023 se realizó monitoreo al PAAC y Mapa de Riesgos de Corrupción 2022 - 2023. 
Se presenta como evidencia informe Evaluación y Seguimiento F-CI-SGC-120-009 del 8 de junio de 2023</t>
  </si>
  <si>
    <t>El 03 de octubre de 2022, se verificó la ejecución de las actividades mencionadas en el plan de acción de cada uno de los procesos del mapa de riesgos institucional V5, correspondiente al segundo cuatrimestre 2022.Cabe aclarar que se hizo ajuste en la programación de la meta, la cual estaba para el II Trimestre de 2023, ajustándose al I Trimestre de 2023, en donde se hará monitoreo y cierre del MRG.
Se realizó el monitoreo al mapa de riesgos de gestión en lo correspondiente al I Cuatrimestre de 2023.
Se presenta evidencia: Informe de evaluación y seguimiento F-CIG-SGC-120-009 del 3 de julio 2023.</t>
  </si>
  <si>
    <t>Se elaboro el Plan Anticorrupción y Atención al Ciudadano - PAAC 2023, el cual fue aprobado  según resolucion 021 de 2023, de enero 31 de 2023.
Se presenta evidencia: Plan Anticorrupción y Atención al Ciudadano - PAAC 2023</t>
  </si>
  <si>
    <t>Se certificó que la página web de Bomberos cumple los criterios de accesibilidad, usabilidad y actualización. 
Se presenta evidencia: Formato de Certificado F-GD-SGC-200-006 del 4 de mayo de 2023.</t>
  </si>
  <si>
    <t>El dia 08 de marzo de 2023, mediante acta No 01 se adopta el protocolo IPV6, realizando la transicion desde IPV4 por parte del proveedor MOVISTAR.
Se presenta evidencia: Acta No 01  de 2023</t>
  </si>
  <si>
    <t>Durante el III Trimestre de 2022, se ha actualizado la página web con información actualizada, sobre los procesos desarrollados por la entidad.
Se presenta evidencia: Información institucional publicada en la página WEB
Durante el III, IV Trimestre de 2022 , I  y II Trimestre de 2023, se actualizó la página web con información institucional, sobre los procesos desarrollados por la entidad.
Se presenta evidencia: Pantallazos de la Información institucional publicada en la página WEB</t>
  </si>
  <si>
    <t>Se definieron los acuerdos de nivel de servicios y de operación TI, alineado al catálogo de servicios, el cual permitirá el mejoramiento de la prestación de servicios de TI, Igualmente, se tiene acuerdo de servicios y operación con MOVISTAR.
Se presenta evidencia: Acuerdo de Nivel de Servicios TI</t>
  </si>
  <si>
    <t>Se esttablecieron los objetivos específicos de seguridad de la información para mantener la Integridad, Disponibilidad, Privacidad, Control y Autenticidad de la información manejada en la entidad.
Se presenta evidencia: Documento objetivos de Seguridad de la informacion</t>
  </si>
  <si>
    <t>Se realizo ejercicio de simulacion de ingeniería social al personal de la entidad, durante el I Trimestre de 2023.
Se presenta evidencia: Informe ejercicio simulacion</t>
  </si>
  <si>
    <t>Se capacito en prevención de daño antijurídico para fortalecer los procesos jurídicos de la entidad, el día 08 de noviembre de 2022, participando quince (15) personas.
Se presenta evidencia: Registro de Asistencia
El dia 16 de febrero de 2023, se recibio capacitacion sobre funciones y retos del comite de conciliacion por parte de la Agencia Nacional de Defensa Juridica del Estado
Se presenta evidencia: Certificacion ANDJE</t>
  </si>
  <si>
    <t xml:space="preserve">En el mes de agosto, se dio reapertura a la ventanilla única en el primer piso y de forma presencial, permitiendo el acceso a personas que requieren atención preferencial, tales como,  mujeres embarazadas, personas que se encuentren acompañadas por un niño, adultos mayores de 60 años y personas con discapacidad.
Se presenta evidencia: Registro fotográfico ventanilla única 
En el mes de octubre, se convoco a la poblacion bumanguesa, independiente de su condicion social, a participar en el proceso de seleccion del Cuerpo de Bomberos.
Se presenta evidencia: Convocatoria evento
Los dias 28 de febrero de 2023, 2 y 3 de marzo de 2023, se realizaron talleres de accesibilidad digital orientados por el INCI.
Se presenta evidencia: Circular 02-2023
Se elaboro e implemento el Manual de Accesibilidad Digital, estableciendo los lineamientos y directrices institucionales para la aplicación de los
estándares de Accesibilidad en los documentos y contenidos que se publicarán en la página web de la entidad de conformidad con las directrices de accesibilidad establecidas en el Anexo Técnico No. 1 de la Resolución 1519 de 2020.
Se presenta evidencia: Manual de Accesibilidad Digital
Informe Técnico F-GD-SGC-200-008 Informe de accesibilidad de la información para personas con discapacidad visual. l </t>
  </si>
  <si>
    <t>Se elaboro el proyecto para la adecuación de la planta física en la estación central - edificio administrativo y estación la mutualidad de Bomberos de Bucaramanga.
Se presenta evidencia: Proyecto de Infraestructura</t>
  </si>
  <si>
    <t>En las diferentes areas de la entidad y las estaciones bomberiles, se ha instalado señalizacion con el objetivo de que los grupos de valor e interes logren una ubicación adecuada de los espacios con que cuenta la entidad.
Se presenta evidencia: Registro fotografico de Señalizacion Instalada</t>
  </si>
  <si>
    <t>Se aprobaron las Tablas de Valoración Documental - TVD para organizar el Fondo Documental Acumulado de la entidad por el Comité Institucional de Gestion y Desempeño, de acuerdo al acta No 011 del 07 de Diciembre de 2022.
Se presenta evidencia: Acta No 011 de 2022</t>
  </si>
  <si>
    <t>Se publico el Cuadro de Clasificación Documental - CCD en la página web de la entidad.
Se presenta evidencia: Pantallazo publicacion CCD</t>
  </si>
  <si>
    <t>Se realizo la inscripción de las tablas de retención documental de la entidad en el Registro Único de Series del Archivo General de la Nación - AGN.
Se presenta evidencia: Solicitud de Inscripción de TRD del 25 de junio de 2023.</t>
  </si>
  <si>
    <t>Se publico el Sistema Integrado de Conservación en la página web de la entidad.
Se presenta evidencia: Sistema Integrado de Conservación publicado</t>
  </si>
  <si>
    <t>Se Identificaron los factores internos y externos asociados a los procesos y a posibles actos de corrupción en la entidad que pueden afectar negativamente el cumplimiento de los objetivos institucionales.
Se presenta evidencia: Documento de factores asociados a posibles actos de corrupción identificados</t>
  </si>
  <si>
    <t xml:space="preserve">Se realizo vinculación de la Entidad a la Red Colombiana de Información Científica, con el objetivo de fortalecer el desarrollo científico - tecnológico, la apropiación social del conocimiento y la articulación con redes internacionales para la gestión de la información científica.
Se presenta evidencia: Registro Vinculación en la red Colombiana de Información Científica de 14 de junio de 2023.. </t>
  </si>
  <si>
    <t>La entidad ha participado en redes de conocimiento como universia y CvLAC en Minciencias. Además de la publicación de articulo de gestión del conocimiento "LA GESTIÓN INTEGRAL COMO BASE PARA EL MEJORAMIENTO DE LAS ORGANIZACIONES".
Se presenta evidencia: Registro en redes de conocimiento.</t>
  </si>
  <si>
    <t>En el mes de septiembre, se realizó informe de seguimiento a la publicación en el aplicativo SECOP I y II de los procesos contractuales correspondientes a la vigencia 2022 (30 de junio de 2022 al 02 de septiembre de 2022), así como los referentes a las vigencias 2017, 2018, 2019, 2020, 2021 en el SECOP I.
Se presenta evidencia: Informe de evaluación y seguimiento SECOP
El 26 de diciembre, se realizó informe de seguimiento a la publicación en el aplicativo SECOP I y II de los procesos contractuales correspondientes a la vigencia 2022.
Se presenta evidencia: Informe de evaluación y seguimiento SECOP.
El I Trimestre de 2023, se realizó informe de seguimiento a la publicación en el aplicativo SECOP I y II de los procesos contractuales de la entidad.
Se presenta evidencia: Informe de evaluación y seguimiento SECOP Marzo 7 de 2023.
II Trimestre de 2023, se realizó informe de seguimiento a la publicación en el aplicativo SECOP I y II de los procesos contractuales de la entidad.
Se presenta evidencia: Informe de evaluación y seguimiento F-CIG-SGC-120-009 de Junio 5 de 2023</t>
  </si>
  <si>
    <t>Se elaboro el plan de auditoria para la vigencia 2023, con el fin de realizar seguimiento a los procesos de la entidad para evaluar el cumplimiento de los requisitos aplicables.
Se presenta evidencia: Programa Anual de Auditoria 2023</t>
  </si>
  <si>
    <t xml:space="preserve">PLAN DE ACCIÓN MODELO INTEGRADO DE PLANEACIÓN Y GESTIÓN MIPG 2022 - 2023
ALCALDÍA MUNICIPAL DE BUCARAMANGA </t>
  </si>
  <si>
    <t>Código: F-DPM-1210-238,37-047</t>
  </si>
  <si>
    <t>Versión: 1.0</t>
  </si>
  <si>
    <t>Fecha aprobación: Noviembre-23-2022</t>
  </si>
  <si>
    <t>Página: 1 de 1</t>
  </si>
  <si>
    <t xml:space="preserve">Fecha Aprobación / Actualización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</si>
</sst>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9" x14ac:knownFonts="1">
    <font>
      <sz val="11"/>
      <color theme="1"/>
      <name val="Calibri"/>
      <family val="2"/>
      <scheme val="minor"/>
    </font>
    <font>
      <sz val="11"/>
      <color theme="1"/>
      <name val="Calibri"/>
      <family val="2"/>
      <scheme val="minor"/>
    </font>
    <font>
      <sz val="16"/>
      <color theme="1"/>
      <name val="Arial Narrow"/>
      <family val="2"/>
    </font>
    <font>
      <sz val="12"/>
      <color theme="1"/>
      <name val="Arial"/>
      <family val="2"/>
    </font>
    <font>
      <b/>
      <sz val="9"/>
      <color theme="1"/>
      <name val="Arial"/>
      <family val="2"/>
    </font>
    <font>
      <sz val="10"/>
      <name val="Arial"/>
      <family val="2"/>
    </font>
    <font>
      <sz val="11"/>
      <color theme="0"/>
      <name val="Calibri"/>
      <family val="2"/>
      <scheme val="minor"/>
    </font>
    <font>
      <sz val="8"/>
      <name val="Calibri"/>
      <family val="2"/>
      <scheme val="minor"/>
    </font>
    <font>
      <sz val="18"/>
      <color theme="1"/>
      <name val="Calibri"/>
      <family val="2"/>
      <scheme val="minor"/>
    </font>
    <font>
      <sz val="10"/>
      <color theme="1"/>
      <name val="Bahnschrift Light"/>
      <family val="2"/>
    </font>
    <font>
      <b/>
      <sz val="10"/>
      <color theme="1"/>
      <name val="Bahnschrift Light"/>
      <family val="2"/>
    </font>
    <font>
      <sz val="10"/>
      <name val="Bahnschrift Light"/>
      <family val="2"/>
    </font>
    <font>
      <sz val="14"/>
      <name val="Arial Narrow"/>
      <family val="2"/>
    </font>
    <font>
      <sz val="14"/>
      <color theme="1"/>
      <name val="Arial Narrow"/>
      <family val="2"/>
    </font>
    <font>
      <b/>
      <sz val="14"/>
      <color theme="1"/>
      <name val="Arial Narrow"/>
      <family val="2"/>
    </font>
    <font>
      <sz val="14"/>
      <color rgb="FF000000"/>
      <name val="Arial Narrow"/>
      <family val="2"/>
    </font>
    <font>
      <sz val="11"/>
      <name val="Bahnschrift Light"/>
      <family val="2"/>
    </font>
    <font>
      <sz val="9"/>
      <name val="Bahnschrift Light"/>
      <family val="2"/>
    </font>
    <font>
      <b/>
      <sz val="11"/>
      <name val="Bahnschrift Light"/>
      <family val="2"/>
    </font>
    <font>
      <b/>
      <sz val="18"/>
      <color theme="0"/>
      <name val="Calibri"/>
      <family val="2"/>
      <scheme val="minor"/>
    </font>
    <font>
      <b/>
      <sz val="16"/>
      <color theme="0"/>
      <name val="Calibri"/>
      <family val="2"/>
      <scheme val="minor"/>
    </font>
    <font>
      <sz val="12"/>
      <color indexed="81"/>
      <name val="Tahoma"/>
      <family val="2"/>
    </font>
    <font>
      <b/>
      <sz val="12"/>
      <color indexed="81"/>
      <name val="Tahoma"/>
      <family val="2"/>
    </font>
    <font>
      <sz val="14"/>
      <name val="Arial Narrow"/>
      <family val="2"/>
    </font>
    <font>
      <sz val="14"/>
      <color rgb="FFFF0000"/>
      <name val="Arial Narrow"/>
      <family val="2"/>
    </font>
    <font>
      <sz val="16"/>
      <color theme="1"/>
      <name val="Calibri"/>
      <family val="2"/>
      <scheme val="minor"/>
    </font>
    <font>
      <sz val="11"/>
      <name val="Calibri"/>
      <family val="2"/>
      <scheme val="minor"/>
    </font>
    <font>
      <b/>
      <sz val="18"/>
      <color theme="1"/>
      <name val="Calibri"/>
      <family val="2"/>
      <scheme val="minor"/>
    </font>
    <font>
      <sz val="18"/>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bgColor indexed="64"/>
      </patternFill>
    </fill>
    <fill>
      <patternFill patternType="solid">
        <fgColor rgb="FF15008D"/>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s>
  <borders count="91">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indexed="64"/>
      </left>
      <right style="medium">
        <color indexed="64"/>
      </right>
      <top style="medium">
        <color indexed="64"/>
      </top>
      <bottom/>
      <diagonal/>
    </border>
    <border>
      <left style="dashed">
        <color theme="0" tint="-0.499984740745262"/>
      </left>
      <right style="thin">
        <color auto="1"/>
      </right>
      <top style="medium">
        <color indexed="64"/>
      </top>
      <bottom/>
      <diagonal/>
    </border>
    <border>
      <left style="dashed">
        <color theme="9" tint="-0.499984740745262"/>
      </left>
      <right style="thin">
        <color auto="1"/>
      </right>
      <top style="medium">
        <color indexed="64"/>
      </top>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medium">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medium">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top style="dashed">
        <color indexed="64"/>
      </top>
      <bottom/>
      <diagonal/>
    </border>
    <border>
      <left style="medium">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style="dashed">
        <color indexed="64"/>
      </bottom>
      <diagonal/>
    </border>
    <border>
      <left style="medium">
        <color indexed="64"/>
      </left>
      <right/>
      <top style="thin">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9">
    <xf numFmtId="0" fontId="0" fillId="0" borderId="0"/>
    <xf numFmtId="9" fontId="1"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ont="0" applyFill="0" applyBorder="0" applyAlignment="0" applyProtection="0"/>
  </cellStyleXfs>
  <cellXfs count="597">
    <xf numFmtId="0" fontId="0" fillId="0" borderId="0" xfId="0"/>
    <xf numFmtId="9" fontId="0" fillId="0" borderId="0" xfId="0" applyNumberFormat="1"/>
    <xf numFmtId="9" fontId="0" fillId="0" borderId="0" xfId="1" applyFont="1"/>
    <xf numFmtId="0" fontId="3" fillId="0" borderId="19" xfId="0" applyFont="1" applyBorder="1"/>
    <xf numFmtId="9" fontId="4" fillId="4" borderId="19" xfId="0" applyNumberFormat="1" applyFont="1" applyFill="1" applyBorder="1" applyAlignment="1">
      <alignment vertical="center"/>
    </xf>
    <xf numFmtId="9" fontId="4" fillId="0" borderId="17" xfId="1" applyFont="1" applyBorder="1" applyAlignment="1">
      <alignment vertical="center"/>
    </xf>
    <xf numFmtId="0" fontId="3" fillId="0" borderId="16" xfId="0" applyFont="1" applyBorder="1"/>
    <xf numFmtId="9" fontId="4" fillId="4" borderId="16" xfId="0" applyNumberFormat="1" applyFont="1" applyFill="1" applyBorder="1" applyAlignment="1">
      <alignment vertical="center"/>
    </xf>
    <xf numFmtId="9" fontId="4" fillId="0" borderId="15" xfId="1" applyFont="1" applyBorder="1" applyAlignment="1">
      <alignment vertical="center"/>
    </xf>
    <xf numFmtId="0" fontId="3" fillId="0" borderId="20" xfId="0" applyFont="1" applyBorder="1"/>
    <xf numFmtId="9" fontId="4" fillId="0" borderId="20" xfId="0" applyNumberFormat="1" applyFont="1" applyBorder="1" applyAlignment="1">
      <alignment vertical="center"/>
    </xf>
    <xf numFmtId="9" fontId="4" fillId="0" borderId="22" xfId="0" applyNumberFormat="1"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3" fillId="0" borderId="14" xfId="0" applyFont="1" applyBorder="1"/>
    <xf numFmtId="0" fontId="4" fillId="0" borderId="14" xfId="0" applyFont="1" applyBorder="1" applyAlignment="1">
      <alignment vertical="center"/>
    </xf>
    <xf numFmtId="9" fontId="4" fillId="0" borderId="3" xfId="0" applyNumberFormat="1" applyFont="1" applyBorder="1" applyAlignment="1">
      <alignment vertical="center"/>
    </xf>
    <xf numFmtId="9" fontId="4" fillId="0" borderId="19" xfId="1" applyFont="1" applyBorder="1" applyAlignment="1">
      <alignment vertical="center"/>
    </xf>
    <xf numFmtId="0" fontId="0" fillId="0" borderId="17" xfId="0" applyBorder="1" applyAlignment="1">
      <alignment vertical="center"/>
    </xf>
    <xf numFmtId="9" fontId="4" fillId="0" borderId="16" xfId="1" applyFont="1"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6" fillId="2" borderId="0" xfId="0" applyFont="1" applyFill="1"/>
    <xf numFmtId="0" fontId="0" fillId="0" borderId="0" xfId="0" applyAlignment="1">
      <alignment horizontal="center" wrapText="1"/>
    </xf>
    <xf numFmtId="0" fontId="8" fillId="0" borderId="0" xfId="0" applyFont="1"/>
    <xf numFmtId="0" fontId="2" fillId="0" borderId="0" xfId="0" applyFont="1"/>
    <xf numFmtId="0" fontId="2" fillId="2" borderId="13" xfId="0" applyFont="1" applyFill="1" applyBorder="1"/>
    <xf numFmtId="0" fontId="0" fillId="0" borderId="0" xfId="0" applyAlignment="1">
      <alignment vertical="top"/>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0" fillId="0" borderId="0" xfId="0" applyAlignment="1">
      <alignment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18" xfId="0"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0" borderId="0" xfId="0" pivotButton="1"/>
    <xf numFmtId="0" fontId="0" fillId="0" borderId="0" xfId="0" applyAlignment="1">
      <alignment horizontal="left"/>
    </xf>
    <xf numFmtId="0" fontId="16" fillId="0" borderId="29" xfId="0" applyFont="1" applyBorder="1" applyAlignment="1">
      <alignment horizontal="center" vertical="center" wrapText="1"/>
    </xf>
    <xf numFmtId="0" fontId="16" fillId="0" borderId="9" xfId="0" applyFont="1" applyBorder="1" applyAlignment="1">
      <alignment horizontal="center" vertical="center" wrapText="1"/>
    </xf>
    <xf numFmtId="3" fontId="16" fillId="0" borderId="10"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0" fontId="16" fillId="5" borderId="2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7"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2" borderId="5" xfId="0" applyFont="1" applyFill="1" applyBorder="1" applyAlignment="1">
      <alignment horizontal="center" vertical="center" wrapText="1"/>
    </xf>
    <xf numFmtId="1" fontId="18" fillId="2" borderId="5" xfId="1" applyNumberFormat="1" applyFont="1" applyFill="1" applyBorder="1" applyAlignment="1">
      <alignment horizontal="center" vertical="center" wrapText="1"/>
    </xf>
    <xf numFmtId="9" fontId="16" fillId="2" borderId="29" xfId="1" applyFont="1" applyFill="1" applyBorder="1" applyAlignment="1">
      <alignment horizontal="center" vertical="center" wrapText="1"/>
    </xf>
    <xf numFmtId="9" fontId="16" fillId="2" borderId="9" xfId="1" applyFont="1" applyFill="1" applyBorder="1" applyAlignment="1">
      <alignment horizontal="center" vertical="center" wrapText="1"/>
    </xf>
    <xf numFmtId="9" fontId="16" fillId="9" borderId="9" xfId="1" applyFont="1" applyFill="1" applyBorder="1" applyAlignment="1">
      <alignment horizontal="center" vertical="center" wrapText="1"/>
    </xf>
    <xf numFmtId="9" fontId="16" fillId="2" borderId="10" xfId="1" applyFont="1" applyFill="1" applyBorder="1" applyAlignment="1">
      <alignment horizontal="center" vertical="center" wrapText="1"/>
    </xf>
    <xf numFmtId="9" fontId="16" fillId="0" borderId="5" xfId="1" applyFont="1" applyBorder="1" applyAlignment="1">
      <alignment horizontal="center" vertical="center" wrapText="1"/>
    </xf>
    <xf numFmtId="9" fontId="17" fillId="0" borderId="29"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23" xfId="0" applyFont="1" applyBorder="1" applyAlignment="1">
      <alignment horizontal="center" vertical="center" wrapText="1"/>
    </xf>
    <xf numFmtId="3" fontId="16" fillId="0" borderId="24" xfId="0" applyNumberFormat="1" applyFont="1" applyBorder="1" applyAlignment="1">
      <alignment horizontal="center" vertical="center" wrapText="1"/>
    </xf>
    <xf numFmtId="0" fontId="16" fillId="5" borderId="23"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7" fillId="0" borderId="2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2" borderId="13" xfId="0" applyFont="1" applyFill="1" applyBorder="1" applyAlignment="1">
      <alignment horizontal="center" vertical="center" wrapText="1"/>
    </xf>
    <xf numFmtId="9" fontId="18" fillId="2" borderId="13" xfId="1" applyFont="1" applyFill="1" applyBorder="1" applyAlignment="1">
      <alignment horizontal="center" vertical="center" wrapText="1"/>
    </xf>
    <xf numFmtId="9" fontId="16" fillId="2" borderId="23" xfId="1" applyFont="1" applyFill="1" applyBorder="1" applyAlignment="1">
      <alignment horizontal="center" vertical="center" wrapText="1"/>
    </xf>
    <xf numFmtId="9" fontId="16" fillId="2" borderId="24" xfId="1" applyFont="1" applyFill="1" applyBorder="1" applyAlignment="1">
      <alignment horizontal="center" vertical="center" wrapText="1"/>
    </xf>
    <xf numFmtId="9" fontId="16" fillId="0" borderId="6" xfId="1" applyFont="1" applyBorder="1" applyAlignment="1">
      <alignment horizontal="center" vertical="center" wrapText="1"/>
    </xf>
    <xf numFmtId="9" fontId="17" fillId="0" borderId="23" xfId="0" applyNumberFormat="1" applyFont="1" applyBorder="1" applyAlignment="1">
      <alignment horizontal="center" vertical="center" wrapText="1"/>
    </xf>
    <xf numFmtId="0" fontId="16" fillId="0" borderId="24" xfId="0" applyFont="1" applyBorder="1" applyAlignment="1">
      <alignment horizontal="center" vertical="center" wrapText="1"/>
    </xf>
    <xf numFmtId="1" fontId="18" fillId="2" borderId="13" xfId="1" applyNumberFormat="1" applyFont="1" applyFill="1" applyBorder="1" applyAlignment="1">
      <alignment horizontal="center" vertical="center" wrapText="1"/>
    </xf>
    <xf numFmtId="3" fontId="16" fillId="2" borderId="24" xfId="0" applyNumberFormat="1"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9" fontId="16" fillId="0" borderId="24" xfId="1" applyFont="1" applyBorder="1" applyAlignment="1">
      <alignment horizontal="center" vertical="center" wrapText="1"/>
    </xf>
    <xf numFmtId="9" fontId="16" fillId="0" borderId="1" xfId="1" applyFont="1" applyBorder="1" applyAlignment="1">
      <alignment horizontal="center" vertical="center" wrapText="1"/>
    </xf>
    <xf numFmtId="9" fontId="16" fillId="5" borderId="23" xfId="1" applyFont="1" applyFill="1" applyBorder="1" applyAlignment="1">
      <alignment horizontal="center" vertical="center" wrapText="1"/>
    </xf>
    <xf numFmtId="9" fontId="16" fillId="5" borderId="27" xfId="1" applyFont="1" applyFill="1" applyBorder="1" applyAlignment="1">
      <alignment horizontal="center" vertical="center" wrapText="1"/>
    </xf>
    <xf numFmtId="2" fontId="16" fillId="0" borderId="1" xfId="0" applyNumberFormat="1" applyFont="1" applyBorder="1" applyAlignment="1">
      <alignment horizontal="center" vertical="center" wrapText="1"/>
    </xf>
    <xf numFmtId="3" fontId="16" fillId="8" borderId="24" xfId="0" applyNumberFormat="1" applyFont="1" applyFill="1" applyBorder="1" applyAlignment="1">
      <alignment horizontal="center" vertical="center" wrapText="1"/>
    </xf>
    <xf numFmtId="2" fontId="16" fillId="8" borderId="1" xfId="0" applyNumberFormat="1" applyFont="1" applyFill="1" applyBorder="1" applyAlignment="1">
      <alignment horizontal="center" vertical="center" wrapText="1"/>
    </xf>
    <xf numFmtId="1" fontId="16" fillId="8" borderId="1" xfId="0"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9" fontId="16" fillId="5" borderId="27" xfId="0" applyNumberFormat="1" applyFont="1" applyFill="1" applyBorder="1" applyAlignment="1">
      <alignment horizontal="center" vertical="center" wrapText="1"/>
    </xf>
    <xf numFmtId="9" fontId="16" fillId="7" borderId="23" xfId="1" applyFont="1" applyFill="1" applyBorder="1" applyAlignment="1">
      <alignment horizontal="center" vertical="center" wrapText="1"/>
    </xf>
    <xf numFmtId="9" fontId="16" fillId="5" borderId="23" xfId="0" applyNumberFormat="1" applyFont="1" applyFill="1" applyBorder="1" applyAlignment="1">
      <alignment horizontal="center" vertical="center" wrapText="1"/>
    </xf>
    <xf numFmtId="0" fontId="16" fillId="5" borderId="23" xfId="0" applyFont="1" applyFill="1" applyBorder="1" applyAlignment="1">
      <alignment horizontal="center" vertical="center"/>
    </xf>
    <xf numFmtId="0" fontId="16" fillId="5" borderId="27" xfId="0" applyFont="1" applyFill="1" applyBorder="1" applyAlignment="1">
      <alignment horizontal="center" vertical="center"/>
    </xf>
    <xf numFmtId="9" fontId="16" fillId="5" borderId="23" xfId="1" applyFont="1" applyFill="1" applyBorder="1" applyAlignment="1">
      <alignment horizontal="center" vertical="center"/>
    </xf>
    <xf numFmtId="9" fontId="16" fillId="5" borderId="27" xfId="1" applyFont="1" applyFill="1" applyBorder="1" applyAlignment="1">
      <alignment horizontal="center" vertical="center"/>
    </xf>
    <xf numFmtId="0" fontId="16" fillId="0" borderId="30" xfId="0" applyFont="1" applyBorder="1" applyAlignment="1">
      <alignment horizontal="center"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3" fontId="16" fillId="0" borderId="12" xfId="0" applyNumberFormat="1" applyFont="1" applyBorder="1" applyAlignment="1">
      <alignment horizontal="center" vertical="center" wrapText="1"/>
    </xf>
    <xf numFmtId="1" fontId="16" fillId="0" borderId="30"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1" fontId="16" fillId="0" borderId="38" xfId="0" applyNumberFormat="1" applyFont="1" applyBorder="1" applyAlignment="1">
      <alignment horizontal="center" vertical="center" wrapText="1"/>
    </xf>
    <xf numFmtId="0" fontId="16" fillId="5" borderId="3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25" xfId="0" applyFont="1" applyFill="1" applyBorder="1" applyAlignment="1">
      <alignment horizontal="center" vertical="center"/>
    </xf>
    <xf numFmtId="0" fontId="17" fillId="0" borderId="25"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2" borderId="21" xfId="0" applyFont="1" applyFill="1" applyBorder="1" applyAlignment="1">
      <alignment horizontal="center" vertical="center" wrapText="1"/>
    </xf>
    <xf numFmtId="1" fontId="18" fillId="2" borderId="21" xfId="1" applyNumberFormat="1" applyFont="1" applyFill="1" applyBorder="1" applyAlignment="1">
      <alignment horizontal="center" vertical="center" wrapText="1"/>
    </xf>
    <xf numFmtId="9" fontId="16" fillId="2" borderId="30" xfId="1" applyFont="1" applyFill="1" applyBorder="1" applyAlignment="1">
      <alignment horizontal="center" vertical="center" wrapText="1"/>
    </xf>
    <xf numFmtId="9" fontId="16" fillId="2" borderId="11" xfId="1" applyFont="1" applyFill="1" applyBorder="1" applyAlignment="1">
      <alignment horizontal="center" vertical="center" wrapText="1"/>
    </xf>
    <xf numFmtId="9" fontId="16" fillId="9" borderId="11" xfId="1" applyFont="1" applyFill="1" applyBorder="1" applyAlignment="1">
      <alignment horizontal="center" vertical="center" wrapText="1"/>
    </xf>
    <xf numFmtId="9" fontId="16" fillId="2" borderId="12" xfId="1" applyFont="1" applyFill="1" applyBorder="1" applyAlignment="1">
      <alignment horizontal="center" vertical="center" wrapText="1"/>
    </xf>
    <xf numFmtId="9" fontId="16" fillId="0" borderId="26" xfId="1" applyFont="1" applyBorder="1" applyAlignment="1">
      <alignment horizontal="center" vertical="center" wrapText="1"/>
    </xf>
    <xf numFmtId="9" fontId="17" fillId="0" borderId="30"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3" fillId="2" borderId="41" xfId="0" applyFont="1" applyFill="1" applyBorder="1" applyAlignment="1">
      <alignment horizontal="center" vertical="center" wrapText="1"/>
    </xf>
    <xf numFmtId="0" fontId="0" fillId="0" borderId="0" xfId="0" applyAlignment="1">
      <alignment horizontal="center" vertical="center" wrapText="1"/>
    </xf>
    <xf numFmtId="164" fontId="13" fillId="0" borderId="46" xfId="0" applyNumberFormat="1" applyFont="1" applyBorder="1" applyAlignment="1">
      <alignment horizontal="center" vertical="center" wrapText="1"/>
    </xf>
    <xf numFmtId="164" fontId="13" fillId="0" borderId="47" xfId="0" applyNumberFormat="1" applyFont="1" applyBorder="1" applyAlignment="1">
      <alignment horizontal="center" vertical="center" wrapText="1"/>
    </xf>
    <xf numFmtId="164" fontId="13" fillId="0" borderId="49" xfId="0" applyNumberFormat="1"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5" xfId="0" applyFont="1" applyBorder="1" applyAlignment="1">
      <alignment horizontal="center" vertical="center" wrapText="1"/>
    </xf>
    <xf numFmtId="164" fontId="13" fillId="2" borderId="50" xfId="0" applyNumberFormat="1" applyFont="1" applyFill="1" applyBorder="1" applyAlignment="1">
      <alignment horizontal="center" vertical="center" wrapText="1"/>
    </xf>
    <xf numFmtId="164" fontId="13" fillId="2" borderId="51" xfId="0" applyNumberFormat="1" applyFont="1" applyFill="1" applyBorder="1" applyAlignment="1">
      <alignment horizontal="center" vertical="center" wrapText="1"/>
    </xf>
    <xf numFmtId="164" fontId="13" fillId="2" borderId="52" xfId="0" applyNumberFormat="1" applyFont="1" applyFill="1" applyBorder="1" applyAlignment="1">
      <alignment horizontal="center" vertical="center" wrapText="1"/>
    </xf>
    <xf numFmtId="164" fontId="13" fillId="2" borderId="53" xfId="0" applyNumberFormat="1" applyFont="1" applyFill="1" applyBorder="1" applyAlignment="1">
      <alignment horizontal="center" vertical="center" wrapText="1"/>
    </xf>
    <xf numFmtId="164" fontId="13" fillId="2" borderId="54" xfId="0" applyNumberFormat="1" applyFont="1" applyFill="1" applyBorder="1" applyAlignment="1">
      <alignment horizontal="left" vertical="center" wrapText="1"/>
    </xf>
    <xf numFmtId="164" fontId="13" fillId="2" borderId="55" xfId="0" applyNumberFormat="1" applyFont="1" applyFill="1" applyBorder="1" applyAlignment="1">
      <alignment horizontal="left" vertical="center" wrapText="1"/>
    </xf>
    <xf numFmtId="164" fontId="13" fillId="2" borderId="54" xfId="0" applyNumberFormat="1" applyFont="1" applyFill="1" applyBorder="1" applyAlignment="1">
      <alignment vertical="center" wrapText="1"/>
    </xf>
    <xf numFmtId="164" fontId="13" fillId="2" borderId="55" xfId="0" applyNumberFormat="1" applyFont="1" applyFill="1" applyBorder="1" applyAlignment="1">
      <alignment vertical="center" wrapText="1"/>
    </xf>
    <xf numFmtId="164" fontId="13" fillId="2" borderId="56" xfId="0" applyNumberFormat="1" applyFont="1" applyFill="1" applyBorder="1" applyAlignment="1">
      <alignment vertical="center" wrapText="1"/>
    </xf>
    <xf numFmtId="164" fontId="12" fillId="2" borderId="54" xfId="0" applyNumberFormat="1" applyFont="1" applyFill="1" applyBorder="1" applyAlignment="1">
      <alignment horizontal="left" vertical="center" wrapText="1"/>
    </xf>
    <xf numFmtId="164" fontId="13" fillId="2" borderId="56" xfId="0" applyNumberFormat="1" applyFont="1" applyFill="1" applyBorder="1" applyAlignment="1">
      <alignment horizontal="left" vertical="center" wrapText="1"/>
    </xf>
    <xf numFmtId="0" fontId="15" fillId="2" borderId="55" xfId="0" applyFont="1" applyFill="1" applyBorder="1" applyAlignment="1">
      <alignment horizontal="left" vertical="center" wrapText="1"/>
    </xf>
    <xf numFmtId="0" fontId="13" fillId="2" borderId="55" xfId="0" applyFont="1" applyFill="1" applyBorder="1" applyAlignment="1">
      <alignment horizontal="left" vertical="center" wrapText="1"/>
    </xf>
    <xf numFmtId="0" fontId="13" fillId="2" borderId="54" xfId="0" applyFont="1" applyFill="1" applyBorder="1" applyAlignment="1">
      <alignment vertical="center" wrapText="1"/>
    </xf>
    <xf numFmtId="0" fontId="13" fillId="2" borderId="56" xfId="0" applyFont="1" applyFill="1" applyBorder="1" applyAlignment="1">
      <alignment horizontal="left" vertical="center" wrapText="1"/>
    </xf>
    <xf numFmtId="0" fontId="13" fillId="2" borderId="55" xfId="0" applyFont="1" applyFill="1" applyBorder="1" applyAlignment="1">
      <alignment vertical="center" wrapText="1"/>
    </xf>
    <xf numFmtId="0" fontId="15" fillId="12" borderId="55" xfId="0" applyFont="1" applyFill="1" applyBorder="1" applyAlignment="1">
      <alignment horizontal="left" vertical="center" wrapText="1"/>
    </xf>
    <xf numFmtId="9" fontId="12" fillId="2" borderId="47" xfId="1" applyFont="1" applyFill="1" applyBorder="1" applyAlignment="1">
      <alignment horizontal="center" vertical="center" wrapText="1"/>
    </xf>
    <xf numFmtId="0" fontId="12" fillId="2" borderId="55" xfId="0" applyFont="1" applyFill="1" applyBorder="1" applyAlignment="1">
      <alignment horizontal="left" vertical="center" wrapText="1"/>
    </xf>
    <xf numFmtId="164" fontId="12" fillId="2" borderId="55" xfId="0" applyNumberFormat="1" applyFont="1" applyFill="1" applyBorder="1" applyAlignment="1">
      <alignment horizontal="left" vertical="center" wrapText="1"/>
    </xf>
    <xf numFmtId="0" fontId="12" fillId="12" borderId="54" xfId="0" applyFont="1" applyFill="1" applyBorder="1" applyAlignment="1">
      <alignment horizontal="left" vertical="center" wrapText="1"/>
    </xf>
    <xf numFmtId="0" fontId="12" fillId="12" borderId="55" xfId="0" applyFont="1" applyFill="1" applyBorder="1" applyAlignment="1">
      <alignment horizontal="left" vertical="center" wrapText="1"/>
    </xf>
    <xf numFmtId="0" fontId="12" fillId="12" borderId="56" xfId="0" applyFont="1" applyFill="1" applyBorder="1" applyAlignment="1">
      <alignment horizontal="left" vertical="center" wrapText="1"/>
    </xf>
    <xf numFmtId="0" fontId="12" fillId="2" borderId="56" xfId="0" applyFont="1" applyFill="1" applyBorder="1" applyAlignment="1">
      <alignment horizontal="left" vertical="center" wrapText="1"/>
    </xf>
    <xf numFmtId="0" fontId="12" fillId="2" borderId="55" xfId="0" applyFont="1" applyFill="1" applyBorder="1" applyAlignment="1">
      <alignment horizontal="justify" vertical="center" wrapText="1"/>
    </xf>
    <xf numFmtId="0" fontId="12" fillId="12" borderId="55" xfId="0" applyFont="1" applyFill="1" applyBorder="1" applyAlignment="1">
      <alignment horizontal="justify" vertical="center" wrapText="1"/>
    </xf>
    <xf numFmtId="3" fontId="12" fillId="2" borderId="54" xfId="0" applyNumberFormat="1" applyFont="1" applyFill="1" applyBorder="1" applyAlignment="1">
      <alignment horizontal="center" vertical="center" wrapText="1"/>
    </xf>
    <xf numFmtId="3" fontId="12" fillId="2" borderId="55" xfId="0" applyNumberFormat="1" applyFont="1" applyFill="1" applyBorder="1" applyAlignment="1">
      <alignment horizontal="center" vertical="center" wrapText="1"/>
    </xf>
    <xf numFmtId="3" fontId="12" fillId="2" borderId="56" xfId="0" applyNumberFormat="1" applyFont="1" applyFill="1" applyBorder="1" applyAlignment="1">
      <alignment horizontal="center" vertical="center" wrapText="1"/>
    </xf>
    <xf numFmtId="9" fontId="12" fillId="2" borderId="55" xfId="1" applyFont="1" applyFill="1" applyBorder="1" applyAlignment="1">
      <alignment horizontal="center" vertical="center" wrapText="1"/>
    </xf>
    <xf numFmtId="0" fontId="12" fillId="12" borderId="55" xfId="0" applyFont="1" applyFill="1" applyBorder="1" applyAlignment="1">
      <alignment horizontal="center" vertical="center" wrapText="1"/>
    </xf>
    <xf numFmtId="9" fontId="12" fillId="2" borderId="56" xfId="1" applyFont="1" applyFill="1" applyBorder="1" applyAlignment="1">
      <alignment horizontal="center" vertical="center" wrapText="1"/>
    </xf>
    <xf numFmtId="9" fontId="12" fillId="12" borderId="55" xfId="0" applyNumberFormat="1" applyFont="1" applyFill="1" applyBorder="1" applyAlignment="1">
      <alignment horizontal="center" vertical="center" wrapText="1"/>
    </xf>
    <xf numFmtId="1" fontId="12" fillId="2" borderId="46" xfId="4" applyNumberFormat="1" applyFont="1" applyFill="1" applyBorder="1" applyAlignment="1">
      <alignment horizontal="center" vertical="center" wrapText="1"/>
    </xf>
    <xf numFmtId="1" fontId="12" fillId="2" borderId="47" xfId="4" applyNumberFormat="1" applyFont="1" applyFill="1" applyBorder="1" applyAlignment="1">
      <alignment horizontal="center" vertical="center" wrapText="1"/>
    </xf>
    <xf numFmtId="1" fontId="12" fillId="2" borderId="49" xfId="4" applyNumberFormat="1" applyFont="1" applyFill="1" applyBorder="1" applyAlignment="1">
      <alignment horizontal="center" vertical="center" wrapText="1"/>
    </xf>
    <xf numFmtId="164" fontId="12" fillId="2" borderId="47" xfId="4" applyNumberFormat="1" applyFont="1" applyFill="1" applyBorder="1" applyAlignment="1">
      <alignment horizontal="center" vertical="center" wrapText="1"/>
    </xf>
    <xf numFmtId="164" fontId="12" fillId="2" borderId="46" xfId="4" applyNumberFormat="1" applyFont="1" applyFill="1" applyBorder="1" applyAlignment="1">
      <alignment horizontal="center" vertical="center" wrapText="1"/>
    </xf>
    <xf numFmtId="1" fontId="12" fillId="2" borderId="47" xfId="4" applyNumberFormat="1" applyFont="1" applyFill="1" applyBorder="1" applyAlignment="1" applyProtection="1">
      <alignment horizontal="center" vertical="center" wrapText="1"/>
    </xf>
    <xf numFmtId="164" fontId="12" fillId="2" borderId="47" xfId="4" applyNumberFormat="1" applyFont="1" applyFill="1" applyBorder="1" applyAlignment="1" applyProtection="1">
      <alignment horizontal="center" vertical="center" wrapText="1"/>
    </xf>
    <xf numFmtId="164" fontId="12" fillId="2" borderId="49" xfId="4" applyNumberFormat="1" applyFont="1" applyFill="1" applyBorder="1" applyAlignment="1">
      <alignment horizontal="center" vertical="center" wrapText="1"/>
    </xf>
    <xf numFmtId="9" fontId="12" fillId="2" borderId="54" xfId="1"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6" xfId="0" applyFont="1" applyFill="1" applyBorder="1" applyAlignment="1">
      <alignment horizontal="center" vertical="center" wrapText="1"/>
    </xf>
    <xf numFmtId="3" fontId="13" fillId="2" borderId="55" xfId="0" applyNumberFormat="1" applyFont="1" applyFill="1" applyBorder="1" applyAlignment="1">
      <alignment horizontal="center" vertical="center" wrapText="1"/>
    </xf>
    <xf numFmtId="0" fontId="15" fillId="12" borderId="55" xfId="0" applyFont="1" applyFill="1" applyBorder="1" applyAlignment="1">
      <alignment horizontal="center" vertical="center" wrapText="1"/>
    </xf>
    <xf numFmtId="3" fontId="13" fillId="2" borderId="54" xfId="0" applyNumberFormat="1" applyFont="1" applyFill="1" applyBorder="1" applyAlignment="1">
      <alignment horizontal="center" vertical="center" wrapText="1"/>
    </xf>
    <xf numFmtId="3" fontId="13" fillId="2" borderId="41" xfId="0" applyNumberFormat="1" applyFont="1" applyFill="1" applyBorder="1" applyAlignment="1">
      <alignment horizontal="center" vertical="center" wrapText="1"/>
    </xf>
    <xf numFmtId="3" fontId="13" fillId="2" borderId="56" xfId="0" applyNumberFormat="1" applyFont="1" applyFill="1" applyBorder="1" applyAlignment="1">
      <alignment horizontal="center" vertical="center" wrapText="1"/>
    </xf>
    <xf numFmtId="1" fontId="12" fillId="2" borderId="50" xfId="4" applyNumberFormat="1" applyFont="1" applyFill="1" applyBorder="1" applyAlignment="1">
      <alignment horizontal="center" vertical="center" wrapText="1"/>
    </xf>
    <xf numFmtId="1" fontId="12" fillId="2" borderId="51" xfId="4" applyNumberFormat="1" applyFont="1" applyFill="1" applyBorder="1" applyAlignment="1">
      <alignment horizontal="center" vertical="center" wrapText="1"/>
    </xf>
    <xf numFmtId="1" fontId="12" fillId="2" borderId="53" xfId="4" applyNumberFormat="1" applyFont="1" applyFill="1" applyBorder="1" applyAlignment="1">
      <alignment horizontal="center" vertical="center" wrapText="1"/>
    </xf>
    <xf numFmtId="9" fontId="12" fillId="2" borderId="51" xfId="1" applyFont="1" applyFill="1" applyBorder="1" applyAlignment="1">
      <alignment horizontal="center" vertical="center" wrapText="1"/>
    </xf>
    <xf numFmtId="9" fontId="12" fillId="2" borderId="57" xfId="0" applyNumberFormat="1" applyFont="1" applyFill="1" applyBorder="1" applyAlignment="1">
      <alignment horizontal="justify" vertical="center" wrapText="1"/>
    </xf>
    <xf numFmtId="9" fontId="12" fillId="2" borderId="58" xfId="0" applyNumberFormat="1" applyFont="1" applyFill="1" applyBorder="1" applyAlignment="1">
      <alignment horizontal="justify" vertical="center" wrapText="1"/>
    </xf>
    <xf numFmtId="9" fontId="12" fillId="2" borderId="4" xfId="0" applyNumberFormat="1" applyFont="1" applyFill="1" applyBorder="1" applyAlignment="1">
      <alignment horizontal="justify" vertical="center" wrapText="1"/>
    </xf>
    <xf numFmtId="9" fontId="12" fillId="2" borderId="59" xfId="0" applyNumberFormat="1" applyFont="1" applyFill="1" applyBorder="1" applyAlignment="1">
      <alignment horizontal="justify" vertical="center" wrapText="1"/>
    </xf>
    <xf numFmtId="164" fontId="12" fillId="2" borderId="58" xfId="0" applyNumberFormat="1" applyFont="1" applyFill="1" applyBorder="1" applyAlignment="1">
      <alignment horizontal="justify" vertical="center" wrapText="1"/>
    </xf>
    <xf numFmtId="164" fontId="12" fillId="2" borderId="59" xfId="0" applyNumberFormat="1" applyFont="1" applyFill="1" applyBorder="1" applyAlignment="1">
      <alignment horizontal="justify" vertical="center" wrapText="1"/>
    </xf>
    <xf numFmtId="164" fontId="12" fillId="2" borderId="57" xfId="0" applyNumberFormat="1" applyFont="1" applyFill="1" applyBorder="1" applyAlignment="1">
      <alignment horizontal="justify" vertical="center" wrapText="1"/>
    </xf>
    <xf numFmtId="9" fontId="13" fillId="2" borderId="58" xfId="0" applyNumberFormat="1" applyFont="1" applyFill="1" applyBorder="1" applyAlignment="1">
      <alignment horizontal="justify" vertical="center" wrapText="1"/>
    </xf>
    <xf numFmtId="164" fontId="12" fillId="2" borderId="51" xfId="4" applyNumberFormat="1" applyFont="1" applyFill="1" applyBorder="1" applyAlignment="1">
      <alignment horizontal="center" vertical="center" wrapText="1"/>
    </xf>
    <xf numFmtId="164" fontId="12" fillId="2" borderId="51" xfId="4" applyNumberFormat="1" applyFont="1" applyFill="1" applyBorder="1" applyAlignment="1" applyProtection="1">
      <alignment horizontal="center" vertical="center" wrapText="1"/>
    </xf>
    <xf numFmtId="1" fontId="12" fillId="2" borderId="60" xfId="4" applyNumberFormat="1" applyFont="1" applyFill="1" applyBorder="1" applyAlignment="1">
      <alignment horizontal="center" vertical="center" wrapText="1"/>
    </xf>
    <xf numFmtId="1" fontId="12" fillId="2" borderId="62" xfId="4" applyNumberFormat="1" applyFont="1" applyFill="1" applyBorder="1" applyAlignment="1">
      <alignment horizontal="center" vertical="center" wrapText="1"/>
    </xf>
    <xf numFmtId="1" fontId="12" fillId="2" borderId="64" xfId="4" applyNumberFormat="1" applyFont="1" applyFill="1" applyBorder="1" applyAlignment="1">
      <alignment horizontal="center" vertical="center" wrapText="1"/>
    </xf>
    <xf numFmtId="9" fontId="12" fillId="2" borderId="62" xfId="1" applyFont="1" applyFill="1" applyBorder="1" applyAlignment="1">
      <alignment horizontal="center" vertical="center" wrapText="1"/>
    </xf>
    <xf numFmtId="2" fontId="12" fillId="2" borderId="62" xfId="4" applyNumberFormat="1" applyFont="1" applyFill="1" applyBorder="1" applyAlignment="1">
      <alignment horizontal="center" vertical="center" wrapText="1"/>
    </xf>
    <xf numFmtId="164" fontId="13" fillId="2" borderId="62" xfId="4" applyNumberFormat="1" applyFont="1" applyFill="1" applyBorder="1" applyAlignment="1">
      <alignment horizontal="center" vertical="center" wrapText="1"/>
    </xf>
    <xf numFmtId="164" fontId="12" fillId="2" borderId="55" xfId="0" applyNumberFormat="1" applyFont="1" applyFill="1" applyBorder="1" applyAlignment="1">
      <alignment vertical="center" wrapText="1"/>
    </xf>
    <xf numFmtId="0" fontId="12" fillId="12" borderId="41" xfId="0" applyFont="1" applyFill="1" applyBorder="1" applyAlignment="1">
      <alignment horizontal="left" vertical="center" wrapText="1"/>
    </xf>
    <xf numFmtId="1" fontId="12" fillId="2" borderId="55" xfId="1" applyNumberFormat="1" applyFont="1" applyFill="1" applyBorder="1" applyAlignment="1">
      <alignment horizontal="center" vertical="center" wrapText="1"/>
    </xf>
    <xf numFmtId="164" fontId="12" fillId="2" borderId="53" xfId="4" applyNumberFormat="1" applyFont="1" applyFill="1" applyBorder="1" applyAlignment="1" applyProtection="1">
      <alignment horizontal="center" vertical="center" wrapText="1"/>
    </xf>
    <xf numFmtId="0" fontId="12" fillId="12" borderId="64" xfId="0" applyFont="1" applyFill="1" applyBorder="1" applyAlignment="1">
      <alignment horizontal="center" vertical="center" wrapText="1"/>
    </xf>
    <xf numFmtId="0" fontId="2" fillId="2" borderId="0" xfId="0" applyFont="1" applyFill="1"/>
    <xf numFmtId="0" fontId="2" fillId="0" borderId="13" xfId="0" applyFont="1" applyBorder="1"/>
    <xf numFmtId="0" fontId="13" fillId="0" borderId="66" xfId="0" applyFont="1" applyBorder="1" applyAlignment="1">
      <alignment horizontal="center" vertical="center" wrapText="1"/>
    </xf>
    <xf numFmtId="164" fontId="13" fillId="0" borderId="67" xfId="0" applyNumberFormat="1" applyFont="1" applyBorder="1" applyAlignment="1">
      <alignment horizontal="center" vertical="center" wrapText="1"/>
    </xf>
    <xf numFmtId="164" fontId="13" fillId="2" borderId="68" xfId="0" applyNumberFormat="1" applyFont="1" applyFill="1" applyBorder="1" applyAlignment="1">
      <alignment horizontal="center" vertical="center" wrapText="1"/>
    </xf>
    <xf numFmtId="164" fontId="12" fillId="2" borderId="69" xfId="0" applyNumberFormat="1" applyFont="1" applyFill="1" applyBorder="1" applyAlignment="1">
      <alignment horizontal="left" vertical="center" wrapText="1"/>
    </xf>
    <xf numFmtId="3" fontId="12" fillId="2" borderId="69" xfId="0" applyNumberFormat="1" applyFont="1" applyFill="1" applyBorder="1" applyAlignment="1">
      <alignment horizontal="center" vertical="center" wrapText="1"/>
    </xf>
    <xf numFmtId="1" fontId="12" fillId="2" borderId="67" xfId="4" applyNumberFormat="1" applyFont="1" applyFill="1" applyBorder="1" applyAlignment="1">
      <alignment horizontal="center" vertical="center" wrapText="1"/>
    </xf>
    <xf numFmtId="1" fontId="12" fillId="2" borderId="70" xfId="4" applyNumberFormat="1" applyFont="1" applyFill="1" applyBorder="1" applyAlignment="1">
      <alignment horizontal="center" vertical="center" wrapText="1"/>
    </xf>
    <xf numFmtId="9" fontId="12" fillId="2" borderId="72" xfId="0" applyNumberFormat="1" applyFont="1" applyFill="1" applyBorder="1" applyAlignment="1">
      <alignment horizontal="justify" vertical="center" wrapText="1"/>
    </xf>
    <xf numFmtId="0" fontId="13" fillId="2" borderId="69" xfId="0" applyFont="1" applyFill="1" applyBorder="1" applyAlignment="1">
      <alignment horizontal="center" vertical="center" wrapText="1"/>
    </xf>
    <xf numFmtId="164" fontId="12" fillId="2" borderId="56" xfId="0" applyNumberFormat="1" applyFont="1" applyFill="1" applyBorder="1" applyAlignment="1">
      <alignment horizontal="left" vertical="center" wrapText="1"/>
    </xf>
    <xf numFmtId="1" fontId="12" fillId="2" borderId="68" xfId="4" applyNumberFormat="1" applyFont="1" applyFill="1" applyBorder="1" applyAlignment="1">
      <alignment horizontal="center" vertical="center" wrapText="1"/>
    </xf>
    <xf numFmtId="164" fontId="13" fillId="0" borderId="48" xfId="0" applyNumberFormat="1" applyFont="1" applyBorder="1" applyAlignment="1">
      <alignment horizontal="center" vertical="center" wrapText="1"/>
    </xf>
    <xf numFmtId="164" fontId="13" fillId="2" borderId="41" xfId="0" applyNumberFormat="1" applyFont="1" applyFill="1" applyBorder="1" applyAlignment="1">
      <alignment vertical="center" wrapText="1"/>
    </xf>
    <xf numFmtId="3" fontId="12" fillId="2" borderId="41" xfId="0" applyNumberFormat="1" applyFont="1" applyFill="1" applyBorder="1" applyAlignment="1">
      <alignment horizontal="center" vertical="center" wrapText="1"/>
    </xf>
    <xf numFmtId="1" fontId="12" fillId="2" borderId="48" xfId="4" applyNumberFormat="1" applyFont="1" applyFill="1" applyBorder="1" applyAlignment="1">
      <alignment horizontal="center" vertical="center" wrapText="1"/>
    </xf>
    <xf numFmtId="1" fontId="12" fillId="2" borderId="39" xfId="4" applyNumberFormat="1" applyFont="1" applyFill="1" applyBorder="1" applyAlignment="1">
      <alignment horizontal="center" vertical="center" wrapText="1"/>
    </xf>
    <xf numFmtId="9" fontId="12" fillId="2" borderId="41" xfId="1" applyFont="1" applyFill="1" applyBorder="1" applyAlignment="1">
      <alignment horizontal="center" vertical="center" wrapText="1"/>
    </xf>
    <xf numFmtId="164" fontId="13" fillId="2" borderId="69" xfId="0" applyNumberFormat="1" applyFont="1" applyFill="1" applyBorder="1" applyAlignment="1">
      <alignment horizontal="left" vertical="center" wrapText="1"/>
    </xf>
    <xf numFmtId="0" fontId="13" fillId="2" borderId="54"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12" fillId="12" borderId="54" xfId="0" applyFont="1" applyFill="1" applyBorder="1" applyAlignment="1">
      <alignment horizontal="center" vertical="center" wrapText="1"/>
    </xf>
    <xf numFmtId="0" fontId="12" fillId="2" borderId="59" xfId="0" applyFont="1" applyFill="1" applyBorder="1" applyAlignment="1">
      <alignment horizontal="justify" vertical="center" wrapText="1"/>
    </xf>
    <xf numFmtId="0" fontId="12" fillId="12" borderId="56" xfId="0" applyFont="1" applyFill="1" applyBorder="1" applyAlignment="1">
      <alignment horizontal="center" vertical="center" wrapText="1"/>
    </xf>
    <xf numFmtId="0" fontId="15" fillId="12" borderId="56" xfId="0" applyFont="1" applyFill="1" applyBorder="1" applyAlignment="1">
      <alignment horizontal="left" vertical="center" wrapText="1"/>
    </xf>
    <xf numFmtId="9" fontId="15" fillId="12" borderId="56" xfId="0" applyNumberFormat="1" applyFont="1" applyFill="1" applyBorder="1" applyAlignment="1">
      <alignment horizontal="center" vertical="center" wrapText="1"/>
    </xf>
    <xf numFmtId="0" fontId="15" fillId="12" borderId="56" xfId="0" applyFont="1" applyFill="1" applyBorder="1" applyAlignment="1">
      <alignment horizontal="center" vertical="center" wrapText="1"/>
    </xf>
    <xf numFmtId="164" fontId="12" fillId="2" borderId="50" xfId="4" applyNumberFormat="1" applyFont="1" applyFill="1" applyBorder="1" applyAlignment="1">
      <alignment horizontal="center" vertical="center" wrapText="1"/>
    </xf>
    <xf numFmtId="0" fontId="12" fillId="2" borderId="54" xfId="0" applyFont="1" applyFill="1" applyBorder="1" applyAlignment="1">
      <alignment horizontal="justify" vertical="center" wrapText="1"/>
    </xf>
    <xf numFmtId="0" fontId="15" fillId="12" borderId="54" xfId="0" applyFont="1" applyFill="1" applyBorder="1" applyAlignment="1">
      <alignment horizontal="center" vertical="center" wrapText="1"/>
    </xf>
    <xf numFmtId="0" fontId="12" fillId="12" borderId="56" xfId="0" applyFont="1" applyFill="1" applyBorder="1" applyAlignment="1">
      <alignment horizontal="justify" vertical="center" wrapText="1"/>
    </xf>
    <xf numFmtId="164" fontId="12" fillId="2" borderId="53" xfId="4" applyNumberFormat="1" applyFont="1" applyFill="1" applyBorder="1" applyAlignment="1">
      <alignment horizontal="center" vertical="center" wrapText="1"/>
    </xf>
    <xf numFmtId="9" fontId="12" fillId="2" borderId="50" xfId="1" applyFont="1" applyFill="1" applyBorder="1" applyAlignment="1">
      <alignment horizontal="center" vertical="center" wrapText="1"/>
    </xf>
    <xf numFmtId="9" fontId="12" fillId="2" borderId="60" xfId="1" applyFont="1" applyFill="1" applyBorder="1" applyAlignment="1">
      <alignment horizontal="center" vertical="center" wrapText="1"/>
    </xf>
    <xf numFmtId="0" fontId="15" fillId="2" borderId="56" xfId="0" applyFont="1" applyFill="1" applyBorder="1" applyAlignment="1">
      <alignment horizontal="left" vertical="center" wrapText="1"/>
    </xf>
    <xf numFmtId="164" fontId="13" fillId="2" borderId="64" xfId="4" applyNumberFormat="1" applyFont="1" applyFill="1" applyBorder="1" applyAlignment="1">
      <alignment horizontal="center" vertical="center" wrapText="1"/>
    </xf>
    <xf numFmtId="9" fontId="13" fillId="2" borderId="59" xfId="0" applyNumberFormat="1" applyFont="1" applyFill="1" applyBorder="1" applyAlignment="1">
      <alignment horizontal="justify" vertical="center" wrapText="1"/>
    </xf>
    <xf numFmtId="0" fontId="13" fillId="0" borderId="46" xfId="0" applyFont="1" applyBorder="1" applyAlignment="1">
      <alignment horizontal="center" vertical="center" wrapText="1"/>
    </xf>
    <xf numFmtId="1" fontId="12" fillId="2" borderId="54" xfId="1" applyNumberFormat="1" applyFont="1" applyFill="1" applyBorder="1" applyAlignment="1">
      <alignment horizontal="center" vertical="center" wrapText="1"/>
    </xf>
    <xf numFmtId="9" fontId="12" fillId="2" borderId="46" xfId="1" applyFont="1" applyFill="1" applyBorder="1" applyAlignment="1" applyProtection="1">
      <alignment horizontal="center" vertical="center" wrapText="1"/>
    </xf>
    <xf numFmtId="9" fontId="12" fillId="2" borderId="54" xfId="0" applyNumberFormat="1" applyFont="1" applyFill="1" applyBorder="1" applyAlignment="1">
      <alignment horizontal="center" vertical="center" wrapText="1"/>
    </xf>
    <xf numFmtId="0" fontId="13" fillId="0" borderId="49" xfId="0" applyFont="1" applyBorder="1" applyAlignment="1">
      <alignment horizontal="center" vertical="center" wrapText="1"/>
    </xf>
    <xf numFmtId="0" fontId="13" fillId="2" borderId="53" xfId="0" applyFont="1" applyFill="1" applyBorder="1" applyAlignment="1">
      <alignment horizontal="center" vertical="center" wrapText="1"/>
    </xf>
    <xf numFmtId="0" fontId="15" fillId="12" borderId="59" xfId="0" applyFont="1" applyFill="1" applyBorder="1" applyAlignment="1">
      <alignment horizontal="center" vertical="center" wrapText="1"/>
    </xf>
    <xf numFmtId="0" fontId="13" fillId="0" borderId="48" xfId="0" applyFont="1" applyBorder="1" applyAlignment="1">
      <alignment horizontal="center" vertical="center" wrapText="1"/>
    </xf>
    <xf numFmtId="0" fontId="13" fillId="2" borderId="52" xfId="0" applyFont="1" applyFill="1" applyBorder="1" applyAlignment="1">
      <alignment horizontal="center" vertical="center" wrapText="1"/>
    </xf>
    <xf numFmtId="0" fontId="15" fillId="12" borderId="41" xfId="0" applyFont="1" applyFill="1" applyBorder="1" applyAlignment="1">
      <alignment horizontal="center" vertical="center" wrapText="1"/>
    </xf>
    <xf numFmtId="164" fontId="13" fillId="0" borderId="53" xfId="0" applyNumberFormat="1" applyFont="1" applyBorder="1" applyAlignment="1">
      <alignment horizontal="center" vertical="center" wrapText="1"/>
    </xf>
    <xf numFmtId="164" fontId="12" fillId="2" borderId="62" xfId="4" applyNumberFormat="1" applyFont="1" applyFill="1" applyBorder="1" applyAlignment="1">
      <alignment horizontal="center" vertical="center" wrapText="1"/>
    </xf>
    <xf numFmtId="2" fontId="12" fillId="2" borderId="51" xfId="4" applyNumberFormat="1" applyFont="1" applyFill="1" applyBorder="1" applyAlignment="1">
      <alignment horizontal="center" vertical="center" wrapText="1"/>
    </xf>
    <xf numFmtId="2" fontId="12" fillId="2" borderId="53" xfId="4" applyNumberFormat="1" applyFont="1" applyFill="1" applyBorder="1" applyAlignment="1">
      <alignment horizontal="center" vertical="center" wrapText="1"/>
    </xf>
    <xf numFmtId="2" fontId="12" fillId="2" borderId="64" xfId="4" applyNumberFormat="1" applyFont="1" applyFill="1" applyBorder="1" applyAlignment="1">
      <alignment horizontal="center" vertical="center" wrapText="1"/>
    </xf>
    <xf numFmtId="0" fontId="12" fillId="12" borderId="49" xfId="0" applyFont="1" applyFill="1" applyBorder="1" applyAlignment="1">
      <alignment horizontal="center" vertical="center" wrapText="1"/>
    </xf>
    <xf numFmtId="0" fontId="12" fillId="12" borderId="53" xfId="0" applyFont="1" applyFill="1" applyBorder="1" applyAlignment="1">
      <alignment horizontal="center" vertical="center" wrapText="1"/>
    </xf>
    <xf numFmtId="0" fontId="12" fillId="12" borderId="41" xfId="0" applyFont="1" applyFill="1" applyBorder="1" applyAlignment="1">
      <alignment horizontal="center" vertical="center" wrapText="1"/>
    </xf>
    <xf numFmtId="0" fontId="12" fillId="12" borderId="48"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56" xfId="0" applyFont="1" applyFill="1" applyBorder="1" applyAlignment="1">
      <alignment horizontal="center" vertical="center" wrapText="1"/>
    </xf>
    <xf numFmtId="9" fontId="12" fillId="2" borderId="49" xfId="1" applyFont="1" applyFill="1" applyBorder="1" applyAlignment="1">
      <alignment horizontal="center" vertical="center" wrapText="1"/>
    </xf>
    <xf numFmtId="9" fontId="12" fillId="2" borderId="44" xfId="1" applyFont="1" applyFill="1" applyBorder="1" applyAlignment="1">
      <alignment horizontal="center" vertical="center" wrapText="1"/>
    </xf>
    <xf numFmtId="0" fontId="12" fillId="2" borderId="54" xfId="0" applyFont="1" applyFill="1" applyBorder="1" applyAlignment="1">
      <alignment vertical="center" wrapText="1"/>
    </xf>
    <xf numFmtId="0" fontId="12" fillId="2" borderId="56" xfId="0" applyFont="1" applyFill="1" applyBorder="1" applyAlignment="1">
      <alignment vertical="center" wrapText="1"/>
    </xf>
    <xf numFmtId="0" fontId="12" fillId="2" borderId="54" xfId="0" applyFont="1" applyFill="1" applyBorder="1" applyAlignment="1">
      <alignment horizontal="left" vertical="center" wrapText="1"/>
    </xf>
    <xf numFmtId="0" fontId="16" fillId="0" borderId="40" xfId="0" applyFont="1" applyBorder="1" applyAlignment="1">
      <alignment horizontal="center" vertical="center" wrapText="1"/>
    </xf>
    <xf numFmtId="0" fontId="16" fillId="5" borderId="40" xfId="0" applyFont="1" applyFill="1" applyBorder="1" applyAlignment="1">
      <alignment horizontal="center" vertical="center" wrapText="1"/>
    </xf>
    <xf numFmtId="0" fontId="18" fillId="0" borderId="40" xfId="0" applyFont="1" applyBorder="1" applyAlignment="1">
      <alignment horizontal="center" vertical="center" wrapText="1"/>
    </xf>
    <xf numFmtId="9" fontId="16" fillId="2" borderId="40" xfId="1" applyFont="1" applyFill="1" applyBorder="1" applyAlignment="1">
      <alignment horizontal="center" vertical="center" wrapText="1"/>
    </xf>
    <xf numFmtId="9" fontId="16" fillId="9" borderId="40" xfId="1"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6" borderId="40" xfId="0" applyFont="1" applyFill="1" applyBorder="1" applyAlignment="1">
      <alignment horizontal="center" vertical="center" wrapText="1"/>
    </xf>
    <xf numFmtId="9" fontId="16" fillId="5" borderId="40" xfId="1" applyFont="1" applyFill="1" applyBorder="1" applyAlignment="1">
      <alignment horizontal="center" vertical="center" wrapText="1"/>
    </xf>
    <xf numFmtId="9" fontId="16" fillId="0" borderId="40" xfId="1" applyFont="1" applyBorder="1" applyAlignment="1">
      <alignment horizontal="center" vertical="center" wrapText="1"/>
    </xf>
    <xf numFmtId="0" fontId="16" fillId="8" borderId="40" xfId="0" applyFont="1" applyFill="1" applyBorder="1" applyAlignment="1">
      <alignment horizontal="center" vertical="center" wrapText="1"/>
    </xf>
    <xf numFmtId="0" fontId="16" fillId="8" borderId="40" xfId="0" applyFont="1" applyFill="1" applyBorder="1" applyAlignment="1">
      <alignment horizontal="center" vertical="center"/>
    </xf>
    <xf numFmtId="0" fontId="16" fillId="0" borderId="40" xfId="0" applyFont="1" applyBorder="1" applyAlignment="1">
      <alignment horizontal="center" vertical="center"/>
    </xf>
    <xf numFmtId="0" fontId="16" fillId="6" borderId="40" xfId="0" applyFont="1" applyFill="1" applyBorder="1" applyAlignment="1">
      <alignment horizontal="center" vertical="center"/>
    </xf>
    <xf numFmtId="9" fontId="16" fillId="10" borderId="40" xfId="1" applyFont="1" applyFill="1" applyBorder="1" applyAlignment="1">
      <alignment horizontal="center" vertical="center" wrapText="1"/>
    </xf>
    <xf numFmtId="9" fontId="16" fillId="5" borderId="40" xfId="0" applyNumberFormat="1" applyFont="1" applyFill="1" applyBorder="1" applyAlignment="1">
      <alignment horizontal="center" vertical="center" wrapText="1"/>
    </xf>
    <xf numFmtId="9" fontId="16" fillId="7" borderId="40" xfId="1" applyFont="1" applyFill="1" applyBorder="1" applyAlignment="1">
      <alignment horizontal="center" vertical="center" wrapText="1"/>
    </xf>
    <xf numFmtId="0" fontId="16" fillId="5" borderId="40" xfId="0" applyFont="1" applyFill="1" applyBorder="1" applyAlignment="1">
      <alignment horizontal="center" vertical="center"/>
    </xf>
    <xf numFmtId="9" fontId="16" fillId="5" borderId="40" xfId="1" applyFont="1" applyFill="1" applyBorder="1" applyAlignment="1">
      <alignment horizontal="center" vertical="center"/>
    </xf>
    <xf numFmtId="0" fontId="12" fillId="13" borderId="55" xfId="0" applyFont="1" applyFill="1" applyBorder="1" applyAlignment="1">
      <alignment horizontal="left" vertical="center" wrapText="1"/>
    </xf>
    <xf numFmtId="164" fontId="12" fillId="13" borderId="56" xfId="0" applyNumberFormat="1" applyFont="1" applyFill="1" applyBorder="1" applyAlignment="1">
      <alignment horizontal="left" vertical="center" wrapText="1"/>
    </xf>
    <xf numFmtId="164" fontId="12" fillId="13" borderId="41" xfId="0" applyNumberFormat="1" applyFont="1" applyFill="1" applyBorder="1" applyAlignment="1">
      <alignment horizontal="left" vertical="center" wrapText="1"/>
    </xf>
    <xf numFmtId="164" fontId="13" fillId="13" borderId="54" xfId="0" applyNumberFormat="1" applyFont="1" applyFill="1" applyBorder="1" applyAlignment="1">
      <alignment vertical="center" wrapText="1"/>
    </xf>
    <xf numFmtId="164" fontId="13" fillId="13" borderId="55" xfId="0" applyNumberFormat="1" applyFont="1" applyFill="1" applyBorder="1" applyAlignment="1">
      <alignment vertical="center" wrapText="1"/>
    </xf>
    <xf numFmtId="164" fontId="13" fillId="13" borderId="56" xfId="0" applyNumberFormat="1" applyFont="1" applyFill="1" applyBorder="1" applyAlignment="1">
      <alignment vertical="center" wrapText="1"/>
    </xf>
    <xf numFmtId="164" fontId="12" fillId="13" borderId="54" xfId="0" applyNumberFormat="1" applyFont="1" applyFill="1" applyBorder="1" applyAlignment="1">
      <alignment horizontal="left" vertical="center" wrapText="1"/>
    </xf>
    <xf numFmtId="164" fontId="12" fillId="13" borderId="55" xfId="0" applyNumberFormat="1" applyFont="1" applyFill="1" applyBorder="1" applyAlignment="1">
      <alignment horizontal="left" vertical="center" wrapText="1"/>
    </xf>
    <xf numFmtId="164" fontId="23" fillId="13" borderId="55" xfId="0" applyNumberFormat="1" applyFont="1" applyFill="1" applyBorder="1" applyAlignment="1">
      <alignment horizontal="left" vertical="center" wrapText="1"/>
    </xf>
    <xf numFmtId="0" fontId="12" fillId="13" borderId="54" xfId="0" applyFont="1" applyFill="1" applyBorder="1" applyAlignment="1">
      <alignment horizontal="left" vertical="center" wrapText="1"/>
    </xf>
    <xf numFmtId="0" fontId="12" fillId="13" borderId="56" xfId="0" applyFont="1" applyFill="1" applyBorder="1" applyAlignment="1">
      <alignment horizontal="left" vertical="center" wrapText="1"/>
    </xf>
    <xf numFmtId="0" fontId="12" fillId="13" borderId="41" xfId="0" applyFont="1" applyFill="1" applyBorder="1" applyAlignment="1">
      <alignment horizontal="left" vertical="center" wrapText="1"/>
    </xf>
    <xf numFmtId="164" fontId="12" fillId="2" borderId="46" xfId="4" applyNumberFormat="1" applyFont="1" applyFill="1" applyBorder="1" applyAlignment="1" applyProtection="1">
      <alignment horizontal="center" vertical="center" wrapText="1"/>
    </xf>
    <xf numFmtId="2" fontId="12" fillId="2" borderId="47" xfId="4" applyNumberFormat="1" applyFont="1" applyFill="1" applyBorder="1" applyAlignment="1" applyProtection="1">
      <alignment horizontal="center" vertical="center" wrapText="1"/>
    </xf>
    <xf numFmtId="2" fontId="12" fillId="2" borderId="49" xfId="4" applyNumberFormat="1" applyFont="1" applyFill="1" applyBorder="1" applyAlignment="1" applyProtection="1">
      <alignment horizontal="center" vertical="center" wrapText="1"/>
    </xf>
    <xf numFmtId="0" fontId="0" fillId="0" borderId="0" xfId="0" applyAlignment="1">
      <alignment horizontal="center"/>
    </xf>
    <xf numFmtId="2" fontId="12" fillId="2" borderId="47" xfId="4" applyNumberFormat="1" applyFont="1" applyFill="1" applyBorder="1" applyAlignment="1">
      <alignment horizontal="center" vertical="center" wrapText="1"/>
    </xf>
    <xf numFmtId="9" fontId="12" fillId="2" borderId="47" xfId="1" applyFont="1" applyFill="1" applyBorder="1" applyAlignment="1" applyProtection="1">
      <alignment horizontal="center" vertical="center" wrapText="1"/>
    </xf>
    <xf numFmtId="0" fontId="2" fillId="0" borderId="0" xfId="0" applyFont="1" applyFill="1"/>
    <xf numFmtId="0" fontId="13" fillId="0" borderId="43" xfId="0" applyFont="1" applyFill="1" applyBorder="1" applyAlignment="1">
      <alignment horizontal="center" vertical="center" wrapText="1"/>
    </xf>
    <xf numFmtId="164" fontId="13" fillId="0" borderId="47" xfId="0" applyNumberFormat="1" applyFont="1" applyFill="1" applyBorder="1" applyAlignment="1">
      <alignment horizontal="center" vertical="center" wrapText="1"/>
    </xf>
    <xf numFmtId="164" fontId="13" fillId="0" borderId="51" xfId="0" applyNumberFormat="1" applyFont="1" applyFill="1" applyBorder="1" applyAlignment="1">
      <alignment horizontal="center" vertical="center" wrapText="1"/>
    </xf>
    <xf numFmtId="0" fontId="15" fillId="0" borderId="55" xfId="0" applyFont="1" applyFill="1" applyBorder="1" applyAlignment="1">
      <alignment horizontal="left" vertical="center" wrapText="1"/>
    </xf>
    <xf numFmtId="164" fontId="12" fillId="0" borderId="55" xfId="0" applyNumberFormat="1" applyFont="1" applyFill="1" applyBorder="1" applyAlignment="1">
      <alignment horizontal="left" vertical="center" wrapText="1"/>
    </xf>
    <xf numFmtId="9" fontId="12" fillId="0" borderId="55" xfId="1" applyFont="1" applyFill="1" applyBorder="1" applyAlignment="1">
      <alignment horizontal="center" vertical="center" wrapText="1"/>
    </xf>
    <xf numFmtId="3" fontId="12" fillId="0" borderId="55" xfId="0" applyNumberFormat="1" applyFont="1" applyFill="1" applyBorder="1" applyAlignment="1">
      <alignment horizontal="center" vertical="center" wrapText="1"/>
    </xf>
    <xf numFmtId="1" fontId="12" fillId="0" borderId="51" xfId="4" applyNumberFormat="1" applyFont="1" applyFill="1" applyBorder="1" applyAlignment="1">
      <alignment horizontal="center" vertical="center" wrapText="1"/>
    </xf>
    <xf numFmtId="1" fontId="12" fillId="0" borderId="62" xfId="4" applyNumberFormat="1" applyFont="1" applyFill="1" applyBorder="1" applyAlignment="1">
      <alignment horizontal="center" vertical="center" wrapText="1"/>
    </xf>
    <xf numFmtId="9" fontId="12" fillId="0" borderId="58" xfId="0" applyNumberFormat="1" applyFont="1" applyFill="1" applyBorder="1" applyAlignment="1">
      <alignment horizontal="justify" vertical="center" wrapText="1"/>
    </xf>
    <xf numFmtId="3" fontId="13" fillId="0" borderId="55"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9" fontId="13" fillId="0" borderId="47" xfId="1" applyFont="1" applyFill="1" applyBorder="1" applyAlignment="1">
      <alignment horizontal="center" vertical="center" wrapText="1"/>
    </xf>
    <xf numFmtId="9" fontId="12" fillId="2" borderId="74" xfId="1" applyFont="1" applyFill="1" applyBorder="1" applyAlignment="1">
      <alignment horizontal="center" vertical="center" wrapText="1"/>
    </xf>
    <xf numFmtId="9" fontId="12" fillId="2" borderId="3" xfId="1" applyFont="1" applyFill="1" applyBorder="1" applyAlignment="1">
      <alignment horizontal="center" vertical="center" wrapText="1"/>
    </xf>
    <xf numFmtId="9" fontId="12" fillId="2" borderId="73" xfId="1" applyFont="1" applyFill="1" applyBorder="1" applyAlignment="1">
      <alignment horizontal="center" vertical="center" wrapText="1"/>
    </xf>
    <xf numFmtId="9" fontId="12" fillId="2" borderId="73" xfId="1" applyFont="1" applyFill="1" applyBorder="1" applyAlignment="1">
      <alignment wrapText="1"/>
    </xf>
    <xf numFmtId="9" fontId="12" fillId="2" borderId="75" xfId="1" applyFont="1" applyFill="1" applyBorder="1" applyAlignment="1">
      <alignment horizontal="center" vertical="center" wrapText="1"/>
    </xf>
    <xf numFmtId="9" fontId="12" fillId="0" borderId="74" xfId="1" applyFont="1" applyFill="1" applyBorder="1" applyAlignment="1">
      <alignment horizontal="center" vertical="center" wrapText="1"/>
    </xf>
    <xf numFmtId="9" fontId="12" fillId="12" borderId="75" xfId="1" applyFont="1" applyFill="1" applyBorder="1" applyAlignment="1">
      <alignment horizontal="center" vertical="center" wrapText="1"/>
    </xf>
    <xf numFmtId="9" fontId="12" fillId="12" borderId="3" xfId="1" applyFont="1" applyFill="1" applyBorder="1" applyAlignment="1">
      <alignment horizontal="center" vertical="center" wrapText="1"/>
    </xf>
    <xf numFmtId="9" fontId="12" fillId="2" borderId="76" xfId="1" applyFont="1" applyFill="1" applyBorder="1" applyAlignment="1">
      <alignment horizontal="center" vertical="center" wrapText="1"/>
    </xf>
    <xf numFmtId="9" fontId="24" fillId="2" borderId="73" xfId="1" applyFont="1" applyFill="1" applyBorder="1" applyAlignment="1">
      <alignment horizontal="center" vertical="center" wrapText="1"/>
    </xf>
    <xf numFmtId="9" fontId="24" fillId="2" borderId="75" xfId="1" applyFont="1" applyFill="1" applyBorder="1" applyAlignment="1">
      <alignment horizontal="center" vertical="center" wrapText="1"/>
    </xf>
    <xf numFmtId="9" fontId="24" fillId="2" borderId="74" xfId="1" applyFont="1" applyFill="1" applyBorder="1" applyAlignment="1">
      <alignment horizontal="center" vertical="center" wrapText="1"/>
    </xf>
    <xf numFmtId="0" fontId="19" fillId="11" borderId="7"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13" fillId="0" borderId="0" xfId="0" applyFont="1" applyAlignment="1">
      <alignment horizontal="center" vertical="center"/>
    </xf>
    <xf numFmtId="0" fontId="25" fillId="0" borderId="0" xfId="0" applyFont="1"/>
    <xf numFmtId="0" fontId="14" fillId="0" borderId="47" xfId="0" applyFont="1" applyBorder="1" applyAlignment="1">
      <alignment horizontal="center" vertical="center" wrapText="1"/>
    </xf>
    <xf numFmtId="0" fontId="12" fillId="12" borderId="39" xfId="0" applyFont="1" applyFill="1" applyBorder="1" applyAlignment="1">
      <alignment horizontal="center" wrapText="1"/>
    </xf>
    <xf numFmtId="0" fontId="20" fillId="11" borderId="20" xfId="0" applyFont="1" applyFill="1" applyBorder="1" applyAlignment="1">
      <alignment horizontal="center" vertical="center" wrapText="1"/>
    </xf>
    <xf numFmtId="0" fontId="14" fillId="0" borderId="77" xfId="0" applyFont="1" applyBorder="1" applyAlignment="1">
      <alignment horizontal="center" vertical="center" wrapText="1"/>
    </xf>
    <xf numFmtId="164" fontId="13" fillId="0" borderId="77" xfId="0" applyNumberFormat="1" applyFont="1" applyBorder="1" applyAlignment="1">
      <alignment horizontal="center" vertical="center" wrapText="1"/>
    </xf>
    <xf numFmtId="164" fontId="13" fillId="2" borderId="79" xfId="0" applyNumberFormat="1" applyFont="1" applyFill="1" applyBorder="1" applyAlignment="1">
      <alignment horizontal="center" vertical="center" wrapText="1"/>
    </xf>
    <xf numFmtId="164" fontId="13" fillId="2" borderId="80" xfId="0" applyNumberFormat="1" applyFont="1" applyFill="1" applyBorder="1" applyAlignment="1">
      <alignment horizontal="left" vertical="center" wrapText="1"/>
    </xf>
    <xf numFmtId="164" fontId="12" fillId="2" borderId="80" xfId="0" applyNumberFormat="1" applyFont="1" applyFill="1" applyBorder="1" applyAlignment="1">
      <alignment horizontal="left" vertical="center" wrapText="1"/>
    </xf>
    <xf numFmtId="3" fontId="12" fillId="2" borderId="80" xfId="0" applyNumberFormat="1" applyFont="1" applyFill="1" applyBorder="1" applyAlignment="1">
      <alignment horizontal="center" vertical="center" wrapText="1"/>
    </xf>
    <xf numFmtId="1" fontId="12" fillId="2" borderId="77" xfId="4" applyNumberFormat="1" applyFont="1" applyFill="1" applyBorder="1" applyAlignment="1">
      <alignment horizontal="center" vertical="center" wrapText="1"/>
    </xf>
    <xf numFmtId="1" fontId="12" fillId="2" borderId="79" xfId="4" applyNumberFormat="1" applyFont="1" applyFill="1" applyBorder="1" applyAlignment="1">
      <alignment horizontal="center" vertical="center" wrapText="1"/>
    </xf>
    <xf numFmtId="1" fontId="12" fillId="2" borderId="81" xfId="4" applyNumberFormat="1" applyFont="1" applyFill="1" applyBorder="1" applyAlignment="1">
      <alignment horizontal="center" vertical="center" wrapText="1"/>
    </xf>
    <xf numFmtId="9" fontId="24" fillId="2" borderId="83" xfId="1" applyFont="1" applyFill="1" applyBorder="1" applyAlignment="1">
      <alignment horizontal="center" vertical="center" wrapText="1"/>
    </xf>
    <xf numFmtId="9" fontId="12" fillId="2" borderId="83" xfId="1" applyFont="1" applyFill="1" applyBorder="1" applyAlignment="1">
      <alignment horizontal="center" vertical="center" wrapText="1"/>
    </xf>
    <xf numFmtId="9" fontId="12" fillId="2" borderId="84" xfId="0" applyNumberFormat="1" applyFont="1" applyFill="1" applyBorder="1" applyAlignment="1">
      <alignment horizontal="justify" vertical="center" wrapText="1"/>
    </xf>
    <xf numFmtId="0" fontId="13" fillId="2" borderId="80" xfId="0" applyFont="1" applyFill="1" applyBorder="1" applyAlignment="1">
      <alignment horizontal="center" vertical="center" wrapText="1"/>
    </xf>
    <xf numFmtId="0" fontId="13" fillId="0" borderId="0" xfId="0" applyFont="1" applyBorder="1" applyAlignment="1">
      <alignment horizontal="center" vertical="center"/>
    </xf>
    <xf numFmtId="3" fontId="13" fillId="2" borderId="80" xfId="0" applyNumberFormat="1" applyFont="1" applyFill="1" applyBorder="1" applyAlignment="1">
      <alignment horizontal="center" vertical="center" wrapText="1"/>
    </xf>
    <xf numFmtId="164" fontId="13" fillId="2" borderId="55" xfId="0" applyNumberFormat="1" applyFont="1" applyFill="1" applyBorder="1" applyAlignment="1">
      <alignment horizontal="center" vertical="center" wrapText="1"/>
    </xf>
    <xf numFmtId="164" fontId="13" fillId="0" borderId="43" xfId="0" applyNumberFormat="1" applyFont="1" applyBorder="1" applyAlignment="1">
      <alignment horizontal="center" vertical="center" wrapText="1"/>
    </xf>
    <xf numFmtId="0" fontId="14" fillId="4" borderId="47" xfId="0" applyFont="1" applyFill="1" applyBorder="1" applyAlignment="1">
      <alignment horizontal="center" vertical="center" wrapText="1"/>
    </xf>
    <xf numFmtId="0" fontId="13" fillId="4" borderId="43" xfId="0" applyFont="1" applyFill="1" applyBorder="1" applyAlignment="1">
      <alignment horizontal="center" vertical="center" wrapText="1"/>
    </xf>
    <xf numFmtId="164" fontId="13" fillId="4" borderId="47" xfId="0" applyNumberFormat="1" applyFont="1" applyFill="1" applyBorder="1" applyAlignment="1">
      <alignment horizontal="center" vertical="center" wrapText="1"/>
    </xf>
    <xf numFmtId="164" fontId="13" fillId="4" borderId="51" xfId="0" applyNumberFormat="1" applyFont="1" applyFill="1" applyBorder="1" applyAlignment="1">
      <alignment horizontal="center" vertical="center" wrapText="1"/>
    </xf>
    <xf numFmtId="164" fontId="13" fillId="4" borderId="55" xfId="0" applyNumberFormat="1" applyFont="1" applyFill="1" applyBorder="1" applyAlignment="1">
      <alignment horizontal="left" vertical="center" wrapText="1"/>
    </xf>
    <xf numFmtId="164" fontId="12" fillId="4" borderId="55" xfId="0" applyNumberFormat="1" applyFont="1" applyFill="1" applyBorder="1" applyAlignment="1">
      <alignment horizontal="left" vertical="center" wrapText="1"/>
    </xf>
    <xf numFmtId="3" fontId="12" fillId="4" borderId="55" xfId="0" applyNumberFormat="1" applyFont="1" applyFill="1" applyBorder="1" applyAlignment="1">
      <alignment horizontal="center" vertical="center" wrapText="1"/>
    </xf>
    <xf numFmtId="1" fontId="12" fillId="4" borderId="47" xfId="4" applyNumberFormat="1" applyFont="1" applyFill="1" applyBorder="1" applyAlignment="1">
      <alignment horizontal="center" vertical="center" wrapText="1"/>
    </xf>
    <xf numFmtId="1" fontId="12" fillId="4" borderId="51" xfId="4" applyNumberFormat="1" applyFont="1" applyFill="1" applyBorder="1" applyAlignment="1">
      <alignment horizontal="center" vertical="center" wrapText="1"/>
    </xf>
    <xf numFmtId="1" fontId="12" fillId="4" borderId="62" xfId="4" applyNumberFormat="1" applyFont="1" applyFill="1" applyBorder="1" applyAlignment="1">
      <alignment horizontal="center" vertical="center" wrapText="1"/>
    </xf>
    <xf numFmtId="9" fontId="24" fillId="4" borderId="74" xfId="1" applyFont="1" applyFill="1" applyBorder="1" applyAlignment="1">
      <alignment horizontal="center" vertical="center" wrapText="1"/>
    </xf>
    <xf numFmtId="9" fontId="12" fillId="4" borderId="74" xfId="1" applyFont="1" applyFill="1" applyBorder="1" applyAlignment="1">
      <alignment horizontal="center" vertical="center" wrapText="1"/>
    </xf>
    <xf numFmtId="9" fontId="12" fillId="4" borderId="58" xfId="0" applyNumberFormat="1" applyFont="1" applyFill="1" applyBorder="1" applyAlignment="1">
      <alignment horizontal="justify" vertical="center" wrapText="1"/>
    </xf>
    <xf numFmtId="0" fontId="13" fillId="4" borderId="55" xfId="0" applyFont="1" applyFill="1" applyBorder="1" applyAlignment="1">
      <alignment horizontal="center" vertical="center" wrapText="1"/>
    </xf>
    <xf numFmtId="3" fontId="13" fillId="4" borderId="55" xfId="0" applyNumberFormat="1" applyFont="1" applyFill="1" applyBorder="1" applyAlignment="1">
      <alignment horizontal="center" vertical="center" wrapText="1"/>
    </xf>
    <xf numFmtId="0" fontId="13" fillId="4" borderId="0" xfId="0" applyFont="1" applyFill="1" applyBorder="1" applyAlignment="1">
      <alignment horizontal="center" vertical="center"/>
    </xf>
    <xf numFmtId="0" fontId="0" fillId="4" borderId="0" xfId="0" applyFill="1"/>
    <xf numFmtId="0" fontId="15" fillId="12" borderId="4" xfId="0" applyFont="1" applyFill="1" applyBorder="1" applyAlignment="1">
      <alignment horizontal="left" vertical="center" wrapText="1"/>
    </xf>
    <xf numFmtId="1" fontId="12" fillId="2" borderId="53" xfId="4" applyNumberFormat="1" applyFont="1" applyFill="1" applyBorder="1" applyAlignment="1" applyProtection="1">
      <alignment horizontal="center" vertical="center" wrapText="1"/>
    </xf>
    <xf numFmtId="1" fontId="12" fillId="2" borderId="51" xfId="4" applyNumberFormat="1" applyFont="1" applyFill="1" applyBorder="1" applyAlignment="1" applyProtection="1">
      <alignment horizontal="center" vertical="center" wrapText="1"/>
    </xf>
    <xf numFmtId="1" fontId="12" fillId="2" borderId="50" xfId="4" applyNumberFormat="1" applyFont="1" applyFill="1" applyBorder="1" applyAlignment="1" applyProtection="1">
      <alignment horizontal="center" vertical="center" wrapText="1"/>
    </xf>
    <xf numFmtId="1" fontId="12" fillId="2" borderId="52" xfId="4" applyNumberFormat="1" applyFont="1" applyFill="1" applyBorder="1" applyAlignment="1" applyProtection="1">
      <alignment horizontal="center" vertical="center" wrapText="1"/>
    </xf>
    <xf numFmtId="9" fontId="12" fillId="2" borderId="53" xfId="4" applyNumberFormat="1" applyFont="1" applyFill="1" applyBorder="1" applyAlignment="1">
      <alignment horizontal="center" vertical="center" wrapText="1"/>
    </xf>
    <xf numFmtId="9" fontId="12" fillId="0" borderId="51" xfId="4" applyNumberFormat="1" applyFont="1" applyFill="1" applyBorder="1" applyAlignment="1">
      <alignment horizontal="center" vertical="center" wrapText="1"/>
    </xf>
    <xf numFmtId="9" fontId="12" fillId="2" borderId="51" xfId="4" applyNumberFormat="1" applyFont="1" applyFill="1" applyBorder="1" applyAlignment="1">
      <alignment horizontal="center" vertical="center" wrapText="1"/>
    </xf>
    <xf numFmtId="0" fontId="12" fillId="12" borderId="52" xfId="0" applyFont="1" applyFill="1" applyBorder="1" applyAlignment="1">
      <alignment horizontal="center" vertical="center" wrapText="1"/>
    </xf>
    <xf numFmtId="164" fontId="12" fillId="2" borderId="14" xfId="4" applyNumberFormat="1" applyFont="1" applyFill="1" applyBorder="1" applyAlignment="1">
      <alignment horizontal="center" vertical="center" wrapText="1"/>
    </xf>
    <xf numFmtId="164" fontId="12" fillId="2" borderId="8" xfId="4" applyNumberFormat="1" applyFont="1" applyFill="1" applyBorder="1" applyAlignment="1">
      <alignment horizontal="center" vertical="center" wrapText="1"/>
    </xf>
    <xf numFmtId="0" fontId="14" fillId="0" borderId="47" xfId="0" applyFont="1" applyFill="1" applyBorder="1" applyAlignment="1">
      <alignment horizontal="center" vertical="center" wrapText="1"/>
    </xf>
    <xf numFmtId="164" fontId="13" fillId="0" borderId="55" xfId="0" applyNumberFormat="1" applyFont="1" applyFill="1" applyBorder="1" applyAlignment="1">
      <alignment horizontal="left" vertical="center" wrapText="1"/>
    </xf>
    <xf numFmtId="1" fontId="12" fillId="0" borderId="47" xfId="4" applyNumberFormat="1" applyFont="1" applyFill="1" applyBorder="1" applyAlignment="1">
      <alignment horizontal="center" vertical="center" wrapText="1"/>
    </xf>
    <xf numFmtId="9" fontId="24" fillId="0" borderId="74" xfId="1"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0" xfId="0" applyFill="1"/>
    <xf numFmtId="0" fontId="13" fillId="2" borderId="85" xfId="0" applyFont="1" applyFill="1" applyBorder="1" applyAlignment="1">
      <alignment horizontal="center" vertical="center" wrapText="1"/>
    </xf>
    <xf numFmtId="9" fontId="12" fillId="2" borderId="87" xfId="1" applyFont="1" applyFill="1" applyBorder="1" applyAlignment="1">
      <alignment horizontal="center" vertical="center" wrapText="1"/>
    </xf>
    <xf numFmtId="0" fontId="12" fillId="2" borderId="51" xfId="4" applyNumberFormat="1" applyFont="1" applyFill="1" applyBorder="1" applyAlignment="1">
      <alignment horizontal="center" vertical="center" wrapText="1"/>
    </xf>
    <xf numFmtId="0" fontId="12" fillId="4" borderId="51" xfId="4" applyNumberFormat="1" applyFont="1" applyFill="1" applyBorder="1" applyAlignment="1">
      <alignment horizontal="center" vertical="center" wrapText="1"/>
    </xf>
    <xf numFmtId="0" fontId="12" fillId="2" borderId="79" xfId="4" applyNumberFormat="1" applyFont="1" applyFill="1" applyBorder="1" applyAlignment="1">
      <alignment horizontal="center" vertical="center" wrapText="1"/>
    </xf>
    <xf numFmtId="3" fontId="12" fillId="2" borderId="51" xfId="1" applyNumberFormat="1" applyFont="1" applyFill="1" applyBorder="1" applyAlignment="1">
      <alignment horizontal="center" vertical="center" wrapText="1"/>
    </xf>
    <xf numFmtId="164" fontId="12" fillId="2" borderId="64" xfId="4" applyNumberFormat="1" applyFont="1" applyFill="1" applyBorder="1" applyAlignment="1">
      <alignment horizontal="center" vertical="center" wrapText="1"/>
    </xf>
    <xf numFmtId="164" fontId="12" fillId="2" borderId="60" xfId="4" applyNumberFormat="1" applyFont="1" applyFill="1" applyBorder="1" applyAlignment="1">
      <alignment horizontal="center" vertical="center" wrapText="1"/>
    </xf>
    <xf numFmtId="9" fontId="12" fillId="2" borderId="62" xfId="4" applyNumberFormat="1" applyFont="1" applyFill="1" applyBorder="1" applyAlignment="1">
      <alignment horizontal="center" vertical="center" wrapText="1"/>
    </xf>
    <xf numFmtId="165" fontId="12" fillId="2" borderId="39" xfId="1" applyNumberFormat="1" applyFont="1" applyFill="1" applyBorder="1" applyAlignment="1">
      <alignment horizontal="center" vertical="center" wrapText="1"/>
    </xf>
    <xf numFmtId="9" fontId="12" fillId="2" borderId="64" xfId="4" applyNumberFormat="1" applyFont="1" applyFill="1" applyBorder="1" applyAlignment="1">
      <alignment horizontal="center" vertical="center" wrapText="1"/>
    </xf>
    <xf numFmtId="1" fontId="12" fillId="2" borderId="60" xfId="1" applyNumberFormat="1" applyFont="1" applyFill="1" applyBorder="1" applyAlignment="1">
      <alignment horizontal="center" vertical="center" wrapText="1"/>
    </xf>
    <xf numFmtId="0" fontId="13" fillId="2" borderId="58" xfId="0" applyFont="1" applyFill="1" applyBorder="1" applyAlignment="1">
      <alignment horizontal="justify" vertical="center" wrapText="1"/>
    </xf>
    <xf numFmtId="0" fontId="12" fillId="2" borderId="58" xfId="0" applyFont="1" applyFill="1" applyBorder="1" applyAlignment="1">
      <alignment horizontal="justify" vertical="center" wrapText="1"/>
    </xf>
    <xf numFmtId="0" fontId="12" fillId="2" borderId="62" xfId="4" applyNumberFormat="1" applyFont="1" applyFill="1" applyBorder="1" applyAlignment="1">
      <alignment horizontal="center" vertical="center" wrapText="1"/>
    </xf>
    <xf numFmtId="0" fontId="12" fillId="4" borderId="62" xfId="4" applyNumberFormat="1" applyFont="1" applyFill="1" applyBorder="1" applyAlignment="1">
      <alignment horizontal="center" vertical="center" wrapText="1"/>
    </xf>
    <xf numFmtId="0" fontId="12" fillId="2" borderId="81" xfId="4" applyNumberFormat="1" applyFont="1" applyFill="1" applyBorder="1" applyAlignment="1">
      <alignment horizontal="center" vertical="center" wrapText="1"/>
    </xf>
    <xf numFmtId="0" fontId="12" fillId="4" borderId="58" xfId="0" applyFont="1" applyFill="1" applyBorder="1" applyAlignment="1">
      <alignment horizontal="justify" vertical="center" wrapText="1"/>
    </xf>
    <xf numFmtId="0" fontId="12" fillId="2" borderId="84" xfId="0" applyFont="1" applyFill="1" applyBorder="1" applyAlignment="1">
      <alignment horizontal="justify" vertical="center" wrapText="1"/>
    </xf>
    <xf numFmtId="0" fontId="12" fillId="14" borderId="57" xfId="0" applyFont="1" applyFill="1" applyBorder="1" applyAlignment="1">
      <alignment horizontal="justify" vertical="center" wrapText="1"/>
    </xf>
    <xf numFmtId="164" fontId="12" fillId="4" borderId="88" xfId="0" applyNumberFormat="1" applyFont="1" applyFill="1" applyBorder="1" applyAlignment="1">
      <alignment vertical="center" wrapText="1"/>
    </xf>
    <xf numFmtId="9" fontId="12" fillId="2" borderId="59" xfId="1" applyFont="1" applyFill="1" applyBorder="1" applyAlignment="1">
      <alignment horizontal="center" vertical="center" wrapText="1"/>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27" fillId="0" borderId="19" xfId="0" applyFont="1" applyBorder="1" applyAlignment="1">
      <alignment horizontal="center" vertical="center" wrapText="1"/>
    </xf>
    <xf numFmtId="0" fontId="27" fillId="0" borderId="18"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7" fillId="0" borderId="16" xfId="0" applyFont="1" applyBorder="1" applyAlignment="1">
      <alignment horizontal="center" vertical="center" wrapText="1"/>
    </xf>
    <xf numFmtId="0" fontId="8" fillId="0" borderId="40" xfId="0" applyFont="1" applyBorder="1" applyAlignment="1">
      <alignment horizontal="left" vertical="center" wrapText="1"/>
    </xf>
    <xf numFmtId="0" fontId="8" fillId="0" borderId="24"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9" fillId="11" borderId="22" xfId="0" applyFont="1" applyFill="1" applyBorder="1" applyAlignment="1">
      <alignment horizontal="left" vertical="center" wrapText="1"/>
    </xf>
    <xf numFmtId="0" fontId="19" fillId="11" borderId="21" xfId="0" applyFont="1" applyFill="1" applyBorder="1" applyAlignment="1">
      <alignment horizontal="center" vertical="center" wrapText="1"/>
    </xf>
    <xf numFmtId="14" fontId="28" fillId="11" borderId="20" xfId="0" applyNumberFormat="1" applyFont="1" applyFill="1" applyBorder="1" applyAlignment="1">
      <alignment horizontal="left" vertical="center" wrapText="1"/>
    </xf>
    <xf numFmtId="14" fontId="28" fillId="11" borderId="21" xfId="0" applyNumberFormat="1" applyFont="1" applyFill="1" applyBorder="1" applyAlignment="1">
      <alignment horizontal="left" vertical="center" wrapText="1"/>
    </xf>
    <xf numFmtId="14" fontId="28" fillId="11" borderId="21" xfId="0" applyNumberFormat="1" applyFont="1" applyFill="1" applyBorder="1" applyAlignment="1">
      <alignment horizontal="center" vertical="center" wrapText="1"/>
    </xf>
    <xf numFmtId="14" fontId="28" fillId="11" borderId="15" xfId="0" applyNumberFormat="1" applyFont="1" applyFill="1" applyBorder="1" applyAlignment="1">
      <alignment horizontal="left" vertical="center" wrapText="1"/>
    </xf>
    <xf numFmtId="0" fontId="26" fillId="0" borderId="0" xfId="0" applyFont="1" applyFill="1" applyAlignment="1">
      <alignment horizontal="center"/>
    </xf>
    <xf numFmtId="1" fontId="12" fillId="0" borderId="61" xfId="4" applyNumberFormat="1" applyFont="1" applyFill="1" applyBorder="1" applyAlignment="1">
      <alignment horizontal="center" vertical="center" wrapText="1"/>
    </xf>
    <xf numFmtId="1" fontId="12" fillId="0" borderId="63" xfId="4" applyNumberFormat="1" applyFont="1" applyFill="1" applyBorder="1" applyAlignment="1">
      <alignment horizontal="center" vertical="center" wrapText="1"/>
    </xf>
    <xf numFmtId="1" fontId="12" fillId="0" borderId="65" xfId="4" applyNumberFormat="1" applyFont="1" applyFill="1" applyBorder="1" applyAlignment="1">
      <alignment horizontal="center" vertical="center" wrapText="1"/>
    </xf>
    <xf numFmtId="1" fontId="12" fillId="0" borderId="8" xfId="4" applyNumberFormat="1" applyFont="1" applyFill="1" applyBorder="1" applyAlignment="1">
      <alignment horizontal="center" vertical="center" wrapText="1"/>
    </xf>
    <xf numFmtId="2" fontId="12" fillId="0" borderId="63" xfId="4" applyNumberFormat="1" applyFont="1" applyFill="1" applyBorder="1" applyAlignment="1">
      <alignment horizontal="center" vertical="center" wrapText="1"/>
    </xf>
    <xf numFmtId="9" fontId="12" fillId="0" borderId="65" xfId="1" applyFont="1" applyFill="1" applyBorder="1" applyAlignment="1">
      <alignment horizontal="center" vertical="center" wrapText="1"/>
    </xf>
    <xf numFmtId="164" fontId="12" fillId="0" borderId="63" xfId="4" applyNumberFormat="1" applyFont="1" applyFill="1" applyBorder="1" applyAlignment="1">
      <alignment horizontal="center" vertical="center" wrapText="1"/>
    </xf>
    <xf numFmtId="164" fontId="12" fillId="0" borderId="65" xfId="4" applyNumberFormat="1" applyFont="1" applyFill="1" applyBorder="1" applyAlignment="1">
      <alignment horizontal="center" vertical="center" wrapText="1"/>
    </xf>
    <xf numFmtId="9" fontId="12" fillId="0" borderId="63" xfId="4" applyNumberFormat="1" applyFont="1" applyFill="1" applyBorder="1" applyAlignment="1">
      <alignment horizontal="center" vertical="center" wrapText="1"/>
    </xf>
    <xf numFmtId="9" fontId="12" fillId="0" borderId="63" xfId="1" applyFont="1" applyFill="1" applyBorder="1" applyAlignment="1">
      <alignment horizontal="center" vertical="center" wrapText="1"/>
    </xf>
    <xf numFmtId="164" fontId="12" fillId="0" borderId="8" xfId="1" applyNumberFormat="1" applyFont="1" applyFill="1" applyBorder="1" applyAlignment="1">
      <alignment horizontal="center" vertical="center" wrapText="1"/>
    </xf>
    <xf numFmtId="164" fontId="12" fillId="0" borderId="61" xfId="4" applyNumberFormat="1" applyFont="1" applyFill="1" applyBorder="1" applyAlignment="1">
      <alignment horizontal="center" vertical="center" wrapText="1"/>
    </xf>
    <xf numFmtId="2" fontId="12" fillId="0" borderId="65" xfId="4" applyNumberFormat="1" applyFont="1" applyFill="1" applyBorder="1" applyAlignment="1">
      <alignment horizontal="center" vertical="center" wrapText="1"/>
    </xf>
    <xf numFmtId="2" fontId="12" fillId="0" borderId="61" xfId="4" applyNumberFormat="1" applyFont="1" applyFill="1" applyBorder="1" applyAlignment="1">
      <alignment horizontal="center" vertical="center" wrapText="1"/>
    </xf>
    <xf numFmtId="9" fontId="12" fillId="0" borderId="61" xfId="1" applyFont="1" applyFill="1" applyBorder="1" applyAlignment="1">
      <alignment horizontal="center" vertical="center" wrapText="1"/>
    </xf>
    <xf numFmtId="9" fontId="12" fillId="0" borderId="61" xfId="1" applyFont="1" applyFill="1" applyBorder="1" applyAlignment="1">
      <alignment horizontal="center" wrapText="1"/>
    </xf>
    <xf numFmtId="0" fontId="12" fillId="0" borderId="65" xfId="0" applyFont="1" applyFill="1" applyBorder="1" applyAlignment="1">
      <alignment horizontal="center" vertical="center" wrapText="1"/>
    </xf>
    <xf numFmtId="0" fontId="12" fillId="0" borderId="8" xfId="0" applyFont="1" applyFill="1" applyBorder="1" applyAlignment="1">
      <alignment horizontal="center" vertical="center" wrapText="1"/>
    </xf>
    <xf numFmtId="1" fontId="12" fillId="0" borderId="71" xfId="4" applyNumberFormat="1" applyFont="1" applyFill="1" applyBorder="1" applyAlignment="1">
      <alignment horizontal="center" vertical="center" wrapText="1"/>
    </xf>
    <xf numFmtId="1" fontId="12" fillId="0" borderId="82" xfId="4" applyNumberFormat="1" applyFont="1" applyFill="1" applyBorder="1" applyAlignment="1">
      <alignment horizontal="center" vertical="center" wrapText="1"/>
    </xf>
    <xf numFmtId="0" fontId="12" fillId="0" borderId="63" xfId="4" applyNumberFormat="1" applyFont="1" applyFill="1" applyBorder="1" applyAlignment="1">
      <alignment horizontal="center" vertical="center" wrapText="1"/>
    </xf>
    <xf numFmtId="0" fontId="12" fillId="0" borderId="82" xfId="4" applyNumberFormat="1" applyFont="1" applyFill="1" applyBorder="1" applyAlignment="1">
      <alignment horizontal="center" vertical="center" wrapText="1"/>
    </xf>
    <xf numFmtId="0" fontId="0" fillId="0" borderId="0" xfId="0" applyFill="1" applyAlignment="1">
      <alignment horizontal="center" vertical="center"/>
    </xf>
    <xf numFmtId="9" fontId="12" fillId="0" borderId="54" xfId="1" applyFont="1" applyFill="1" applyBorder="1" applyAlignment="1">
      <alignment horizontal="center" vertical="center" wrapText="1"/>
    </xf>
    <xf numFmtId="9" fontId="12" fillId="0" borderId="56" xfId="1" applyFont="1" applyFill="1" applyBorder="1" applyAlignment="1">
      <alignment horizontal="center" vertical="center" wrapText="1"/>
    </xf>
    <xf numFmtId="9" fontId="12" fillId="0" borderId="41" xfId="1" applyFont="1" applyFill="1" applyBorder="1" applyAlignment="1">
      <alignment horizontal="center" vertical="center" wrapText="1"/>
    </xf>
    <xf numFmtId="9" fontId="12" fillId="0" borderId="69" xfId="1" applyFont="1" applyFill="1" applyBorder="1" applyAlignment="1">
      <alignment horizontal="center" vertical="center" wrapText="1"/>
    </xf>
    <xf numFmtId="9" fontId="12" fillId="0" borderId="80" xfId="1" applyFont="1" applyFill="1" applyBorder="1" applyAlignment="1">
      <alignment horizontal="center" vertical="center" wrapText="1"/>
    </xf>
    <xf numFmtId="9" fontId="26" fillId="0" borderId="0" xfId="1" applyFont="1" applyFill="1"/>
    <xf numFmtId="9" fontId="12" fillId="0" borderId="73" xfId="1" applyFont="1" applyFill="1" applyBorder="1" applyAlignment="1">
      <alignment horizontal="center" vertical="center" wrapText="1"/>
    </xf>
    <xf numFmtId="9" fontId="12" fillId="0" borderId="75" xfId="1" applyFont="1" applyFill="1" applyBorder="1" applyAlignment="1">
      <alignment horizontal="center" vertical="center" wrapText="1"/>
    </xf>
    <xf numFmtId="9" fontId="12" fillId="0" borderId="3" xfId="1" applyFont="1" applyFill="1" applyBorder="1" applyAlignment="1">
      <alignment horizontal="center" vertical="center" wrapText="1"/>
    </xf>
    <xf numFmtId="9" fontId="12" fillId="0" borderId="73" xfId="1" applyFont="1" applyFill="1" applyBorder="1" applyAlignment="1">
      <alignment wrapText="1"/>
    </xf>
    <xf numFmtId="9" fontId="12" fillId="0" borderId="76" xfId="1" applyFont="1" applyFill="1" applyBorder="1" applyAlignment="1">
      <alignment horizontal="center" vertical="center" wrapText="1"/>
    </xf>
    <xf numFmtId="9" fontId="12" fillId="0" borderId="83" xfId="1"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2" xfId="0" applyFont="1" applyFill="1" applyBorder="1" applyAlignment="1">
      <alignment horizontal="center" vertical="center" wrapText="1"/>
    </xf>
    <xf numFmtId="9" fontId="12" fillId="0" borderId="64" xfId="0" applyNumberFormat="1" applyFont="1" applyFill="1" applyBorder="1" applyAlignment="1">
      <alignment horizontal="center" vertical="center" wrapText="1"/>
    </xf>
    <xf numFmtId="9" fontId="12" fillId="0" borderId="49" xfId="1" applyFont="1" applyFill="1" applyBorder="1" applyAlignment="1">
      <alignment horizontal="center" vertical="center" wrapText="1"/>
    </xf>
    <xf numFmtId="9" fontId="12" fillId="0" borderId="44" xfId="1"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3" xfId="0" applyFont="1" applyFill="1" applyBorder="1" applyAlignment="1">
      <alignment horizontal="center" vertical="center" wrapText="1"/>
    </xf>
    <xf numFmtId="9" fontId="12" fillId="0" borderId="62" xfId="0" applyNumberFormat="1" applyFont="1" applyFill="1" applyBorder="1" applyAlignment="1">
      <alignment horizontal="center" vertical="center" wrapText="1"/>
    </xf>
    <xf numFmtId="9" fontId="12" fillId="0" borderId="63" xfId="0" applyNumberFormat="1" applyFont="1" applyFill="1" applyBorder="1" applyAlignment="1">
      <alignment horizontal="center" vertical="center" wrapText="1"/>
    </xf>
    <xf numFmtId="9" fontId="12" fillId="0" borderId="47" xfId="0" applyNumberFormat="1" applyFont="1" applyFill="1" applyBorder="1" applyAlignment="1">
      <alignment horizontal="center" vertical="center" wrapText="1"/>
    </xf>
    <xf numFmtId="9" fontId="12" fillId="0" borderId="43" xfId="0" applyNumberFormat="1" applyFont="1" applyFill="1" applyBorder="1" applyAlignment="1">
      <alignment horizontal="center" vertical="center" wrapText="1"/>
    </xf>
    <xf numFmtId="2" fontId="12" fillId="0" borderId="62" xfId="4" applyNumberFormat="1" applyFont="1" applyFill="1" applyBorder="1" applyAlignment="1">
      <alignment horizontal="center" vertical="center" wrapText="1"/>
    </xf>
    <xf numFmtId="2" fontId="12" fillId="0" borderId="47" xfId="4" applyNumberFormat="1" applyFont="1" applyFill="1" applyBorder="1" applyAlignment="1">
      <alignment horizontal="center" vertical="center" wrapText="1"/>
    </xf>
    <xf numFmtId="2" fontId="12" fillId="0" borderId="43" xfId="4" applyNumberFormat="1" applyFont="1" applyFill="1" applyBorder="1" applyAlignment="1">
      <alignment horizontal="center" vertical="center" wrapText="1"/>
    </xf>
    <xf numFmtId="9" fontId="12" fillId="0" borderId="62" xfId="1" applyFont="1" applyFill="1" applyBorder="1" applyAlignment="1">
      <alignment horizontal="center" vertical="center" wrapText="1"/>
    </xf>
    <xf numFmtId="9" fontId="12" fillId="0" borderId="47" xfId="1" applyFont="1" applyFill="1" applyBorder="1" applyAlignment="1">
      <alignment horizontal="center" vertical="center" wrapText="1"/>
    </xf>
    <xf numFmtId="9" fontId="12" fillId="0" borderId="43" xfId="1"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5" xfId="0" applyFont="1" applyFill="1" applyBorder="1" applyAlignment="1">
      <alignment horizontal="center" vertical="center" wrapText="1"/>
    </xf>
    <xf numFmtId="9" fontId="15" fillId="0" borderId="64" xfId="0" applyNumberFormat="1" applyFont="1" applyFill="1" applyBorder="1" applyAlignment="1">
      <alignment horizontal="center" vertical="center" wrapText="1"/>
    </xf>
    <xf numFmtId="9" fontId="15" fillId="0" borderId="65" xfId="0" applyNumberFormat="1" applyFont="1" applyFill="1" applyBorder="1" applyAlignment="1">
      <alignment horizontal="center" vertical="center" wrapText="1"/>
    </xf>
    <xf numFmtId="9" fontId="15" fillId="0" borderId="49" xfId="0" applyNumberFormat="1" applyFont="1" applyFill="1" applyBorder="1" applyAlignment="1">
      <alignment horizontal="center" vertical="center" wrapText="1"/>
    </xf>
    <xf numFmtId="9" fontId="15" fillId="0" borderId="44" xfId="0" applyNumberFormat="1" applyFont="1" applyFill="1" applyBorder="1" applyAlignment="1">
      <alignment horizontal="center" vertical="center" wrapText="1"/>
    </xf>
    <xf numFmtId="9" fontId="13" fillId="0" borderId="62" xfId="1" applyFont="1" applyFill="1" applyBorder="1" applyAlignment="1">
      <alignment horizontal="center" vertical="center" wrapText="1"/>
    </xf>
    <xf numFmtId="9" fontId="13" fillId="0" borderId="63" xfId="1" applyFont="1" applyFill="1" applyBorder="1" applyAlignment="1">
      <alignment horizontal="center" vertical="center" wrapText="1"/>
    </xf>
    <xf numFmtId="1" fontId="13" fillId="0" borderId="64" xfId="1" applyNumberFormat="1" applyFont="1" applyFill="1" applyBorder="1" applyAlignment="1">
      <alignment horizontal="center" vertical="center" wrapText="1"/>
    </xf>
    <xf numFmtId="164" fontId="13" fillId="0" borderId="65" xfId="1" applyNumberFormat="1" applyFont="1" applyFill="1" applyBorder="1" applyAlignment="1">
      <alignment horizontal="center" vertical="center" wrapText="1"/>
    </xf>
    <xf numFmtId="1" fontId="13" fillId="0" borderId="49" xfId="1" applyNumberFormat="1" applyFont="1" applyFill="1" applyBorder="1" applyAlignment="1">
      <alignment horizontal="center" vertical="center" wrapText="1"/>
    </xf>
    <xf numFmtId="164" fontId="13" fillId="0" borderId="44" xfId="0" applyNumberFormat="1" applyFont="1" applyFill="1" applyBorder="1" applyAlignment="1">
      <alignment horizontal="center" vertical="center" wrapText="1"/>
    </xf>
    <xf numFmtId="1" fontId="13" fillId="0" borderId="65" xfId="1" applyNumberFormat="1" applyFont="1" applyFill="1" applyBorder="1" applyAlignment="1">
      <alignment horizontal="center" vertical="center" wrapText="1"/>
    </xf>
    <xf numFmtId="9" fontId="13" fillId="0" borderId="62" xfId="0" applyNumberFormat="1" applyFont="1" applyFill="1" applyBorder="1" applyAlignment="1">
      <alignment horizontal="center" vertical="center" wrapText="1"/>
    </xf>
    <xf numFmtId="9" fontId="13" fillId="0" borderId="63" xfId="0" applyNumberFormat="1" applyFont="1" applyFill="1" applyBorder="1" applyAlignment="1">
      <alignment horizontal="center" vertical="center" wrapText="1"/>
    </xf>
    <xf numFmtId="9" fontId="13" fillId="0" borderId="47" xfId="0" applyNumberFormat="1" applyFont="1" applyFill="1" applyBorder="1" applyAlignment="1">
      <alignment horizontal="center" vertical="center" wrapText="1"/>
    </xf>
    <xf numFmtId="9" fontId="15" fillId="0" borderId="62" xfId="1" applyFont="1" applyFill="1" applyBorder="1" applyAlignment="1">
      <alignment horizontal="center" vertical="center" wrapText="1"/>
    </xf>
    <xf numFmtId="9" fontId="15" fillId="0" borderId="63" xfId="1" applyFont="1" applyFill="1" applyBorder="1" applyAlignment="1">
      <alignment horizontal="center" vertical="center" wrapText="1"/>
    </xf>
    <xf numFmtId="9" fontId="15" fillId="0" borderId="47" xfId="1" applyFont="1" applyFill="1" applyBorder="1" applyAlignment="1">
      <alignment horizontal="center" vertical="center" wrapText="1"/>
    </xf>
    <xf numFmtId="9" fontId="15" fillId="0" borderId="43" xfId="1"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4" xfId="0" applyFont="1" applyFill="1" applyBorder="1" applyAlignment="1">
      <alignment horizontal="center" vertical="center" wrapText="1"/>
    </xf>
    <xf numFmtId="9" fontId="12" fillId="0" borderId="60" xfId="0" applyNumberFormat="1" applyFont="1" applyFill="1" applyBorder="1" applyAlignment="1">
      <alignment horizontal="center" vertical="center" wrapText="1"/>
    </xf>
    <xf numFmtId="9" fontId="12" fillId="0" borderId="61" xfId="0" applyNumberFormat="1" applyFont="1" applyFill="1" applyBorder="1" applyAlignment="1">
      <alignment horizontal="center" vertical="center" wrapText="1"/>
    </xf>
    <xf numFmtId="1" fontId="12" fillId="0" borderId="46" xfId="0" applyNumberFormat="1" applyFont="1" applyFill="1" applyBorder="1" applyAlignment="1">
      <alignment horizontal="center" vertical="center" wrapText="1"/>
    </xf>
    <xf numFmtId="9" fontId="12" fillId="0" borderId="42" xfId="0" applyNumberFormat="1"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78"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24" xfId="0" applyFont="1" applyFill="1" applyBorder="1" applyAlignment="1">
      <alignment horizontal="center" vertical="center" wrapText="1"/>
    </xf>
    <xf numFmtId="9" fontId="13" fillId="0" borderId="43" xfId="0" applyNumberFormat="1" applyFont="1" applyFill="1" applyBorder="1" applyAlignment="1">
      <alignment horizontal="center" vertical="center" wrapText="1"/>
    </xf>
    <xf numFmtId="1" fontId="13" fillId="0" borderId="62" xfId="0" applyNumberFormat="1" applyFont="1" applyFill="1" applyBorder="1" applyAlignment="1">
      <alignment horizontal="center" vertical="center" wrapText="1"/>
    </xf>
    <xf numFmtId="1" fontId="13" fillId="0" borderId="63" xfId="0" applyNumberFormat="1" applyFont="1" applyFill="1" applyBorder="1" applyAlignment="1">
      <alignment horizontal="center" vertical="center" wrapText="1"/>
    </xf>
    <xf numFmtId="1" fontId="13" fillId="0" borderId="47" xfId="0" applyNumberFormat="1" applyFont="1" applyFill="1" applyBorder="1" applyAlignment="1">
      <alignment horizontal="center" vertical="center" wrapText="1"/>
    </xf>
    <xf numFmtId="1" fontId="13" fillId="0" borderId="43" xfId="0" applyNumberFormat="1" applyFont="1" applyFill="1" applyBorder="1" applyAlignment="1">
      <alignment horizontal="center" vertical="center" wrapText="1"/>
    </xf>
    <xf numFmtId="164" fontId="13" fillId="0" borderId="62" xfId="0" applyNumberFormat="1" applyFont="1" applyFill="1" applyBorder="1" applyAlignment="1">
      <alignment horizontal="center" vertical="center" wrapText="1"/>
    </xf>
    <xf numFmtId="164" fontId="13" fillId="0" borderId="63" xfId="0" applyNumberFormat="1" applyFont="1" applyFill="1" applyBorder="1" applyAlignment="1">
      <alignment horizontal="center" vertical="center" wrapText="1"/>
    </xf>
    <xf numFmtId="2" fontId="13" fillId="0" borderId="63" xfId="0" applyNumberFormat="1" applyFont="1" applyFill="1" applyBorder="1" applyAlignment="1">
      <alignment horizontal="center" vertical="center" wrapText="1"/>
    </xf>
    <xf numFmtId="2" fontId="13" fillId="0" borderId="62" xfId="0" applyNumberFormat="1" applyFont="1" applyFill="1" applyBorder="1" applyAlignment="1">
      <alignment horizontal="center" vertical="center" wrapText="1"/>
    </xf>
    <xf numFmtId="1" fontId="13" fillId="0" borderId="81" xfId="0" applyNumberFormat="1" applyFont="1" applyFill="1" applyBorder="1" applyAlignment="1">
      <alignment horizontal="center" vertical="center" wrapText="1"/>
    </xf>
    <xf numFmtId="1" fontId="13" fillId="0" borderId="82" xfId="0" applyNumberFormat="1" applyFont="1" applyFill="1" applyBorder="1" applyAlignment="1">
      <alignment horizontal="center" vertical="center" wrapText="1"/>
    </xf>
    <xf numFmtId="1" fontId="13" fillId="0" borderId="77" xfId="0" applyNumberFormat="1" applyFont="1" applyFill="1" applyBorder="1" applyAlignment="1">
      <alignment horizontal="center" vertical="center" wrapText="1"/>
    </xf>
    <xf numFmtId="1" fontId="13" fillId="0" borderId="78" xfId="0" applyNumberFormat="1" applyFont="1" applyFill="1" applyBorder="1" applyAlignment="1">
      <alignment horizontal="center" vertical="center" wrapText="1"/>
    </xf>
    <xf numFmtId="2" fontId="13" fillId="0" borderId="43" xfId="0" applyNumberFormat="1" applyFont="1" applyFill="1" applyBorder="1" applyAlignment="1">
      <alignment horizontal="center" vertical="center" wrapText="1"/>
    </xf>
    <xf numFmtId="164" fontId="13" fillId="0" borderId="43" xfId="0" applyNumberFormat="1" applyFont="1" applyFill="1" applyBorder="1" applyAlignment="1">
      <alignment horizontal="center" vertical="center" wrapText="1"/>
    </xf>
    <xf numFmtId="3" fontId="13" fillId="0" borderId="62" xfId="0" applyNumberFormat="1" applyFont="1" applyFill="1" applyBorder="1" applyAlignment="1">
      <alignment horizontal="center" vertical="center" wrapText="1"/>
    </xf>
    <xf numFmtId="3" fontId="13" fillId="0" borderId="63"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3" xfId="0" applyNumberFormat="1" applyFont="1" applyFill="1" applyBorder="1" applyAlignment="1">
      <alignment horizontal="center" vertical="center" wrapText="1"/>
    </xf>
    <xf numFmtId="164" fontId="12" fillId="0" borderId="51" xfId="4" applyNumberFormat="1" applyFont="1" applyFill="1" applyBorder="1" applyAlignment="1">
      <alignment horizontal="center" vertical="center" wrapText="1"/>
    </xf>
    <xf numFmtId="0" fontId="14" fillId="4" borderId="67" xfId="0" applyFont="1" applyFill="1" applyBorder="1" applyAlignment="1">
      <alignment horizontal="center" vertical="center" wrapText="1"/>
    </xf>
    <xf numFmtId="0" fontId="13" fillId="4" borderId="66" xfId="0" applyFont="1" applyFill="1" applyBorder="1" applyAlignment="1">
      <alignment horizontal="center" vertical="center" wrapText="1"/>
    </xf>
    <xf numFmtId="164" fontId="13" fillId="4" borderId="67" xfId="0" applyNumberFormat="1" applyFont="1" applyFill="1" applyBorder="1" applyAlignment="1">
      <alignment horizontal="center" vertical="center" wrapText="1"/>
    </xf>
    <xf numFmtId="164" fontId="13" fillId="4" borderId="68" xfId="0" applyNumberFormat="1" applyFont="1" applyFill="1" applyBorder="1" applyAlignment="1">
      <alignment horizontal="center" vertical="center" wrapText="1"/>
    </xf>
    <xf numFmtId="164" fontId="13" fillId="4" borderId="69" xfId="0" applyNumberFormat="1" applyFont="1" applyFill="1" applyBorder="1" applyAlignment="1">
      <alignment horizontal="left" vertical="center" wrapText="1"/>
    </xf>
    <xf numFmtId="164" fontId="12" fillId="4" borderId="69" xfId="0" applyNumberFormat="1" applyFont="1" applyFill="1" applyBorder="1" applyAlignment="1">
      <alignment horizontal="left" vertical="center" wrapText="1"/>
    </xf>
    <xf numFmtId="3" fontId="12" fillId="4" borderId="69" xfId="0" applyNumberFormat="1" applyFont="1" applyFill="1" applyBorder="1" applyAlignment="1">
      <alignment horizontal="center" vertical="center" wrapText="1"/>
    </xf>
    <xf numFmtId="1" fontId="12" fillId="4" borderId="67" xfId="4" applyNumberFormat="1" applyFont="1" applyFill="1" applyBorder="1" applyAlignment="1">
      <alignment horizontal="center" vertical="center" wrapText="1"/>
    </xf>
    <xf numFmtId="1" fontId="12" fillId="4" borderId="68" xfId="4" applyNumberFormat="1" applyFont="1" applyFill="1" applyBorder="1" applyAlignment="1">
      <alignment horizontal="center" vertical="center" wrapText="1"/>
    </xf>
    <xf numFmtId="1" fontId="12" fillId="4" borderId="70" xfId="4" applyNumberFormat="1" applyFont="1" applyFill="1" applyBorder="1" applyAlignment="1">
      <alignment horizontal="center" vertical="center" wrapText="1"/>
    </xf>
    <xf numFmtId="9" fontId="24" fillId="4" borderId="76" xfId="1" applyFont="1" applyFill="1" applyBorder="1" applyAlignment="1">
      <alignment horizontal="center" vertical="center" wrapText="1"/>
    </xf>
    <xf numFmtId="9" fontId="12" fillId="4" borderId="76" xfId="1" applyFont="1" applyFill="1" applyBorder="1" applyAlignment="1">
      <alignment horizontal="center" vertical="center" wrapText="1"/>
    </xf>
    <xf numFmtId="9" fontId="12" fillId="4" borderId="72" xfId="0" applyNumberFormat="1" applyFont="1" applyFill="1" applyBorder="1" applyAlignment="1">
      <alignment horizontal="justify" vertical="center" wrapText="1"/>
    </xf>
    <xf numFmtId="0" fontId="13" fillId="4" borderId="69" xfId="0" applyFont="1" applyFill="1" applyBorder="1" applyAlignment="1">
      <alignment horizontal="center" vertical="center" wrapText="1"/>
    </xf>
    <xf numFmtId="3" fontId="13" fillId="4" borderId="69"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14" fontId="28" fillId="11" borderId="0" xfId="0" applyNumberFormat="1" applyFont="1" applyFill="1" applyBorder="1" applyAlignment="1">
      <alignment horizontal="left" vertical="center" wrapText="1"/>
    </xf>
    <xf numFmtId="0" fontId="20" fillId="11" borderId="15" xfId="0" applyFont="1" applyFill="1" applyBorder="1" applyAlignment="1">
      <alignment horizontal="center" vertical="center" wrapText="1"/>
    </xf>
    <xf numFmtId="0" fontId="19" fillId="11" borderId="16"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9" fillId="11" borderId="39" xfId="0" applyFont="1" applyFill="1" applyBorder="1" applyAlignment="1">
      <alignment horizontal="center" vertical="center" wrapText="1"/>
    </xf>
    <xf numFmtId="0" fontId="19" fillId="11" borderId="8" xfId="0" applyFont="1" applyFill="1" applyBorder="1" applyAlignment="1">
      <alignment horizontal="center" vertical="center" wrapText="1"/>
    </xf>
  </cellXfs>
  <cellStyles count="9">
    <cellStyle name="Millares" xfId="4" builtinId="3"/>
    <cellStyle name="Millares 2" xfId="5" xr:uid="{00000000-0005-0000-0000-000001000000}"/>
    <cellStyle name="Millares 2 2" xfId="7" xr:uid="{00000000-0005-0000-0000-000002000000}"/>
    <cellStyle name="Millares 3" xfId="6" xr:uid="{00000000-0005-0000-0000-000003000000}"/>
    <cellStyle name="Normal" xfId="0" builtinId="0"/>
    <cellStyle name="Normal 2" xfId="3" xr:uid="{00000000-0005-0000-0000-000005000000}"/>
    <cellStyle name="Normal 3" xfId="8" xr:uid="{49347EC9-0AEC-4F71-A427-71ED3A99A006}"/>
    <cellStyle name="Normal 5" xfId="2" xr:uid="{00000000-0005-0000-0000-000006000000}"/>
    <cellStyle name="Porcentaje" xfId="1" builtinId="5"/>
  </cellStyles>
  <dxfs count="44">
    <dxf>
      <font>
        <b val="0"/>
        <i val="0"/>
        <strike val="0"/>
        <condense val="0"/>
        <extend val="0"/>
        <outline val="0"/>
        <shadow val="0"/>
        <u val="none"/>
        <vertAlign val="baseline"/>
        <sz val="14"/>
        <color theme="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dashed">
          <color indexed="64"/>
        </left>
        <right style="medium">
          <color indexed="64"/>
        </right>
        <top style="dashed">
          <color indexed="64"/>
        </top>
        <bottom style="dashed">
          <color indexed="64"/>
        </bottom>
      </border>
    </dxf>
    <dxf>
      <font>
        <b val="0"/>
        <i val="0"/>
        <strike val="0"/>
        <condense val="0"/>
        <extend val="0"/>
        <outline val="0"/>
        <shadow val="0"/>
        <u val="none"/>
        <vertAlign val="baseline"/>
        <sz val="14"/>
        <color theme="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dashed">
          <color indexed="64"/>
        </right>
        <top style="dashed">
          <color indexed="64"/>
        </top>
        <bottom style="dashed">
          <color indexed="64"/>
        </bottom>
      </border>
    </dxf>
    <dxf>
      <font>
        <b val="0"/>
        <i val="0"/>
        <strike val="0"/>
        <condense val="0"/>
        <extend val="0"/>
        <outline val="0"/>
        <shadow val="0"/>
        <u val="none"/>
        <vertAlign val="baseline"/>
        <sz val="14"/>
        <color theme="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dashed">
          <color indexed="64"/>
        </top>
        <bottom style="dashed">
          <color indexed="64"/>
        </bottom>
      </border>
    </dxf>
    <dxf>
      <font>
        <b val="0"/>
        <i val="0"/>
        <strike val="0"/>
        <condense val="0"/>
        <extend val="0"/>
        <outline val="0"/>
        <shadow val="0"/>
        <u val="none"/>
        <vertAlign val="baseline"/>
        <sz val="14"/>
        <color theme="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thin">
          <color indexed="64"/>
        </right>
        <top style="dashed">
          <color indexed="64"/>
        </top>
        <bottom style="dashed">
          <color indexed="64"/>
        </bottom>
      </border>
    </dxf>
    <dxf>
      <font>
        <b val="0"/>
        <i val="0"/>
        <strike val="0"/>
        <condense val="0"/>
        <extend val="0"/>
        <outline val="0"/>
        <shadow val="0"/>
        <u val="none"/>
        <vertAlign val="baseline"/>
        <sz val="14"/>
        <color auto="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medium">
          <color indexed="64"/>
        </right>
        <top style="dashed">
          <color indexed="64"/>
        </top>
        <bottom style="dashed">
          <color indexed="64"/>
        </bottom>
      </border>
    </dxf>
    <dxf>
      <font>
        <b val="0"/>
        <i val="0"/>
        <strike val="0"/>
        <condense val="0"/>
        <extend val="0"/>
        <outline val="0"/>
        <shadow val="0"/>
        <u val="none"/>
        <vertAlign val="baseline"/>
        <sz val="14"/>
        <color auto="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style="dashed">
          <color indexed="64"/>
        </top>
        <bottom style="dashed">
          <color indexed="64"/>
        </bottom>
      </border>
    </dxf>
    <dxf>
      <font>
        <b val="0"/>
        <i val="0"/>
        <strike val="0"/>
        <condense val="0"/>
        <extend val="0"/>
        <outline val="0"/>
        <shadow val="0"/>
        <u val="none"/>
        <vertAlign val="baseline"/>
        <sz val="14"/>
        <color auto="1"/>
        <name val="Arial Narrow"/>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dashed">
          <color indexed="64"/>
        </top>
        <bottom style="dashed">
          <color indexed="64"/>
        </bottom>
      </border>
    </dxf>
    <dxf>
      <fill>
        <patternFill>
          <bgColor theme="7"/>
        </patternFill>
      </fill>
    </dxf>
    <dxf>
      <fill>
        <patternFill>
          <bgColor theme="9" tint="0.39994506668294322"/>
        </patternFill>
      </fill>
    </dxf>
    <dxf>
      <fill>
        <patternFill>
          <bgColor theme="5" tint="-0.24994659260841701"/>
        </patternFill>
      </fill>
    </dxf>
    <dxf>
      <font>
        <color theme="0"/>
      </font>
    </dxf>
    <dxf>
      <font>
        <color theme="0"/>
      </font>
      <fill>
        <patternFill>
          <bgColor rgb="FFC00000"/>
        </patternFill>
      </fill>
    </dxf>
    <dxf>
      <font>
        <color theme="9" tint="0.39994506668294322"/>
      </font>
      <fill>
        <patternFill>
          <bgColor theme="9" tint="0.39994506668294322"/>
        </patternFill>
      </fill>
    </dxf>
    <dxf>
      <font>
        <color rgb="FF006100"/>
      </font>
      <fill>
        <patternFill>
          <bgColor rgb="FFC6EFCE"/>
        </patternFill>
      </fill>
    </dxf>
    <dxf>
      <fill>
        <patternFill>
          <bgColor rgb="FFFFC7CE"/>
        </patternFill>
      </fill>
    </dxf>
    <dxf>
      <numFmt numFmtId="13" formatCode="0%"/>
    </dxf>
    <dxf>
      <numFmt numFmtId="13" formatCode="0%"/>
    </dxf>
    <dxf>
      <numFmt numFmtId="13" formatCode="0%"/>
    </dxf>
    <dxf>
      <numFmt numFmtId="13" formatCode="0%"/>
    </dxf>
    <dxf>
      <numFmt numFmtId="13" formatCode="0%"/>
    </dxf>
    <dxf>
      <font>
        <b val="0"/>
        <i val="0"/>
        <strike val="0"/>
        <condense val="0"/>
        <extend val="0"/>
        <outline val="0"/>
        <shadow val="0"/>
        <u val="none"/>
        <vertAlign val="baseline"/>
        <sz val="14"/>
        <color theme="1"/>
        <name val="Arial Narrow"/>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4"/>
        <color theme="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theme="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13" formatCode="0%"/>
      <fill>
        <patternFill patternType="solid">
          <fgColor indexed="64"/>
          <bgColor theme="0"/>
        </patternFill>
      </fill>
      <alignment horizontal="justify" vertical="center" textRotation="0" wrapText="1" indent="0" justifyLastLine="0" shrinkToFit="0" readingOrder="0"/>
      <border diagonalUp="0" diagonalDown="0">
        <left/>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rgb="FFFF0000"/>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dashed">
          <color indexed="64"/>
        </left>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right style="dashed">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auto="1"/>
        <name val="Arial Narrow"/>
        <family val="2"/>
        <scheme val="none"/>
      </font>
      <numFmt numFmtId="164" formatCode="0.0"/>
      <fill>
        <patternFill patternType="solid">
          <fgColor indexed="64"/>
          <bgColor theme="0"/>
        </patternFill>
      </fill>
      <alignment horizontal="left" vertical="center" textRotation="0" wrapText="1" indent="0" justifyLastLine="0" shrinkToFit="0" readingOrder="0"/>
      <border diagonalUp="0" diagonalDown="0">
        <left style="medium">
          <color indexed="64"/>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theme="1"/>
        <name val="Arial Narrow"/>
        <family val="2"/>
        <scheme val="none"/>
      </font>
      <numFmt numFmtId="164" formatCode="0.0"/>
      <fill>
        <patternFill patternType="solid">
          <fgColor indexed="64"/>
          <bgColor theme="0"/>
        </patternFill>
      </fill>
      <alignment horizontal="left" vertical="center" textRotation="0" wrapText="1" indent="0" justifyLastLine="0" shrinkToFit="0" readingOrder="0"/>
      <border diagonalUp="0" diagonalDown="0">
        <left style="medium">
          <color indexed="64"/>
        </left>
        <right style="medium">
          <color indexed="64"/>
        </right>
        <top style="dashed">
          <color indexed="64"/>
        </top>
        <bottom style="dashed">
          <color indexed="64"/>
        </bottom>
        <vertical/>
        <horizontal/>
      </border>
    </dxf>
    <dxf>
      <font>
        <b val="0"/>
        <i val="0"/>
        <strike val="0"/>
        <condense val="0"/>
        <extend val="0"/>
        <outline val="0"/>
        <shadow val="0"/>
        <u val="none"/>
        <vertAlign val="baseline"/>
        <sz val="14"/>
        <color theme="1"/>
        <name val="Arial Narrow"/>
        <family val="2"/>
        <scheme val="none"/>
      </font>
      <numFmt numFmtId="164" formatCode="0.0"/>
      <fill>
        <patternFill patternType="solid">
          <fgColor indexed="64"/>
          <bgColor theme="0"/>
        </patternFill>
      </fill>
      <alignment horizontal="center" vertical="center" textRotation="0" wrapText="1" indent="0" justifyLastLine="0" shrinkToFit="0" readingOrder="0"/>
      <border diagonalUp="0" diagonalDown="0">
        <left style="dashed">
          <color indexed="64"/>
        </left>
        <right/>
        <top style="dashed">
          <color indexed="64"/>
        </top>
        <bottom style="dashed">
          <color indexed="64"/>
        </bottom>
        <vertical/>
        <horizontal/>
      </border>
    </dxf>
    <dxf>
      <font>
        <b val="0"/>
        <i val="0"/>
        <strike val="0"/>
        <condense val="0"/>
        <extend val="0"/>
        <outline val="0"/>
        <shadow val="0"/>
        <u val="none"/>
        <vertAlign val="baseline"/>
        <sz val="14"/>
        <color theme="1"/>
        <name val="Arial Narrow"/>
        <family val="2"/>
        <scheme val="none"/>
      </font>
      <numFmt numFmtId="164" formatCode="0.0"/>
      <alignment horizontal="center" vertical="center" textRotation="0" wrapText="1" indent="0" justifyLastLine="0" shrinkToFit="0" readingOrder="0"/>
      <border diagonalUp="0" diagonalDown="0">
        <left/>
        <right style="dashed">
          <color indexed="64"/>
        </right>
        <top style="dashed">
          <color indexed="64"/>
        </top>
        <bottom style="dashed">
          <color indexed="64"/>
        </bottom>
        <vertical/>
        <horizontal/>
      </border>
    </dxf>
    <dxf>
      <font>
        <b val="0"/>
        <i val="0"/>
        <strike val="0"/>
        <condense val="0"/>
        <extend val="0"/>
        <outline val="0"/>
        <shadow val="0"/>
        <u val="none"/>
        <vertAlign val="baseline"/>
        <sz val="14"/>
        <color theme="1"/>
        <name val="Arial Narrow"/>
        <family val="2"/>
        <scheme val="none"/>
      </font>
      <alignment horizontal="center" vertical="center" textRotation="0" wrapText="1" indent="0" justifyLastLine="0" shrinkToFit="0" readingOrder="0"/>
      <border diagonalUp="0" diagonalDown="0">
        <left style="dashed">
          <color indexed="64"/>
        </left>
        <right style="medium">
          <color indexed="64"/>
        </right>
        <top style="dashed">
          <color indexed="64"/>
        </top>
        <bottom style="dashed">
          <color indexed="64"/>
        </bottom>
        <vertical/>
        <horizontal/>
      </border>
    </dxf>
    <dxf>
      <font>
        <b/>
        <i val="0"/>
        <strike val="0"/>
        <condense val="0"/>
        <extend val="0"/>
        <outline val="0"/>
        <shadow val="0"/>
        <u val="none"/>
        <vertAlign val="baseline"/>
        <sz val="14"/>
        <color theme="1"/>
        <name val="Arial Narrow"/>
        <family val="2"/>
        <scheme val="none"/>
      </font>
      <alignment horizontal="center" vertical="center" textRotation="0" wrapText="1" indent="0" justifyLastLine="0" shrinkToFit="0" readingOrder="0"/>
      <border diagonalUp="0" diagonalDown="0">
        <left/>
        <right style="dashed">
          <color indexed="64"/>
        </right>
        <top style="dashed">
          <color indexed="64"/>
        </top>
        <bottom style="dashed">
          <color indexed="64"/>
        </bottom>
        <vertical/>
        <horizontal/>
      </border>
    </dxf>
    <dxf>
      <border outline="0">
        <left style="medium">
          <color indexed="64"/>
        </left>
        <top style="medium">
          <color indexed="64"/>
        </top>
      </border>
    </dxf>
    <dxf>
      <font>
        <b/>
        <i val="0"/>
        <strike val="0"/>
        <condense val="0"/>
        <extend val="0"/>
        <outline val="0"/>
        <shadow val="0"/>
        <u val="none"/>
        <vertAlign val="baseline"/>
        <sz val="14"/>
        <color theme="0"/>
        <name val="Calibri"/>
        <family val="2"/>
        <scheme val="minor"/>
      </font>
      <fill>
        <patternFill patternType="solid">
          <fgColor indexed="64"/>
          <bgColor rgb="FF15008D"/>
        </patternFill>
      </fill>
      <alignment horizontal="general" vertical="center" textRotation="0" wrapText="1" indent="0" justifyLastLine="0" shrinkToFit="0" readingOrder="0"/>
    </dxf>
  </dxfs>
  <tableStyles count="0" defaultTableStyle="TableStyleMedium2" defaultPivotStyle="PivotStyleLight16"/>
  <colors>
    <mruColors>
      <color rgb="FF15008D"/>
      <color rgb="FFFF99FF"/>
      <color rgb="FFFF9900"/>
      <color rgb="FFFFD5FF"/>
      <color rgb="FFF83A3A"/>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600">
                <a:solidFill>
                  <a:sysClr val="windowText" lastClr="000000"/>
                </a:solidFill>
                <a:latin typeface="+mn-lt"/>
              </a:rPr>
              <a:t>AVANCE</a:t>
            </a:r>
            <a:r>
              <a:rPr lang="es-CO" sz="1600" baseline="0">
                <a:solidFill>
                  <a:sysClr val="windowText" lastClr="000000"/>
                </a:solidFill>
                <a:latin typeface="+mn-lt"/>
              </a:rPr>
              <a:t> DE CUMPLIMIENTO MIPG</a:t>
            </a:r>
            <a:endParaRPr lang="es-CO" sz="1600">
              <a:solidFill>
                <a:sysClr val="windowText" lastClr="000000"/>
              </a:solidFill>
              <a:latin typeface="+mn-lt"/>
            </a:endParaRPr>
          </a:p>
        </c:rich>
      </c:tx>
      <c:layout>
        <c:manualLayout>
          <c:xMode val="edge"/>
          <c:yMode val="edge"/>
          <c:x val="0.37195707940938899"/>
          <c:y val="1.9028269539323548E-2"/>
        </c:manualLayout>
      </c:layout>
      <c:overlay val="0"/>
      <c:spPr>
        <a:noFill/>
        <a:ln>
          <a:noFill/>
        </a:ln>
        <a:effectLst/>
      </c:spPr>
    </c:title>
    <c:autoTitleDeleted val="0"/>
    <c:plotArea>
      <c:layout>
        <c:manualLayout>
          <c:layoutTarget val="inner"/>
          <c:xMode val="edge"/>
          <c:yMode val="edge"/>
          <c:x val="0.26430142616645058"/>
          <c:y val="0.19969774688113875"/>
          <c:w val="0.49396466176321036"/>
          <c:h val="0.79902486922602101"/>
        </c:manualLayout>
      </c:layout>
      <c:doughnutChart>
        <c:varyColors val="1"/>
        <c:ser>
          <c:idx val="0"/>
          <c:order val="0"/>
          <c:tx>
            <c:v>BASE</c:v>
          </c:tx>
          <c:dPt>
            <c:idx val="4"/>
            <c:bubble3D val="0"/>
            <c:spPr>
              <a:noFill/>
            </c:spPr>
            <c:extLst>
              <c:ext xmlns:c16="http://schemas.microsoft.com/office/drawing/2014/chart" uri="{C3380CC4-5D6E-409C-BE32-E72D297353CC}">
                <c16:uniqueId val="{00000001-E42D-4729-827D-981CB69DE6B8}"/>
              </c:ext>
            </c:extLst>
          </c:dPt>
          <c:cat>
            <c:numLit>
              <c:formatCode>General</c:formatCode>
              <c:ptCount val="5"/>
              <c:pt idx="0">
                <c:v>0.5</c:v>
              </c:pt>
              <c:pt idx="1">
                <c:v>0.6</c:v>
              </c:pt>
              <c:pt idx="2">
                <c:v>0.8</c:v>
              </c:pt>
              <c:pt idx="3">
                <c:v>1</c:v>
              </c:pt>
            </c:numLit>
          </c:cat>
          <c:val>
            <c:numRef>
              <c:f>TABLAS!$H$5:$H$9</c:f>
              <c:numCache>
                <c:formatCode>0%</c:formatCode>
                <c:ptCount val="5"/>
                <c:pt idx="0">
                  <c:v>0.5</c:v>
                </c:pt>
                <c:pt idx="1">
                  <c:v>0.2</c:v>
                </c:pt>
                <c:pt idx="2">
                  <c:v>0.2</c:v>
                </c:pt>
                <c:pt idx="3">
                  <c:v>0.1</c:v>
                </c:pt>
                <c:pt idx="4">
                  <c:v>0.99999999999999989</c:v>
                </c:pt>
              </c:numCache>
            </c:numRef>
          </c:val>
          <c:extLst>
            <c:ext xmlns:c16="http://schemas.microsoft.com/office/drawing/2014/chart" uri="{C3380CC4-5D6E-409C-BE32-E72D297353CC}">
              <c16:uniqueId val="{00000002-E42D-4729-827D-981CB69DE6B8}"/>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spPr>
            <a:noFill/>
            <a:effectLst>
              <a:outerShdw blurRad="50800" dist="50800" dir="5400000" algn="ctr" rotWithShape="0">
                <a:srgbClr val="000000">
                  <a:alpha val="0"/>
                </a:srgbClr>
              </a:outerShdw>
            </a:effectLst>
          </c:spPr>
          <c:dPt>
            <c:idx val="1"/>
            <c:bubble3D val="0"/>
            <c:spPr>
              <a:solidFill>
                <a:schemeClr val="tx1"/>
              </a:solidFill>
              <a:effectLst>
                <a:outerShdw blurRad="50800" dist="50800" dir="5400000" algn="ctr" rotWithShape="0">
                  <a:srgbClr val="000000">
                    <a:alpha val="0"/>
                  </a:srgbClr>
                </a:outerShdw>
              </a:effectLst>
            </c:spPr>
            <c:extLst>
              <c:ext xmlns:c16="http://schemas.microsoft.com/office/drawing/2014/chart" uri="{C3380CC4-5D6E-409C-BE32-E72D297353CC}">
                <c16:uniqueId val="{00000004-E42D-4729-827D-981CB69DE6B8}"/>
              </c:ext>
            </c:extLst>
          </c:dPt>
          <c:dPt>
            <c:idx val="2"/>
            <c:bubble3D val="0"/>
            <c:explosion val="4"/>
            <c:extLst>
              <c:ext xmlns:c16="http://schemas.microsoft.com/office/drawing/2014/chart" uri="{C3380CC4-5D6E-409C-BE32-E72D297353CC}">
                <c16:uniqueId val="{00000006-E42D-4729-827D-981CB69DE6B8}"/>
              </c:ext>
            </c:extLst>
          </c:dPt>
          <c:val>
            <c:numRef>
              <c:f>TABLAS!$H$13:$H$15</c:f>
              <c:numCache>
                <c:formatCode>0%</c:formatCode>
                <c:ptCount val="3"/>
                <c:pt idx="0">
                  <c:v>0</c:v>
                </c:pt>
                <c:pt idx="1">
                  <c:v>1.4999999999999999E-2</c:v>
                </c:pt>
                <c:pt idx="2">
                  <c:v>0</c:v>
                </c:pt>
              </c:numCache>
            </c:numRef>
          </c:val>
          <c:extLst>
            <c:ext xmlns:c16="http://schemas.microsoft.com/office/drawing/2014/chart" uri="{C3380CC4-5D6E-409C-BE32-E72D297353CC}">
              <c16:uniqueId val="{00000007-E42D-4729-827D-981CB69DE6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tx1">
          <a:lumMod val="65000"/>
          <a:lumOff val="35000"/>
        </a:schemeClr>
      </a:solidFill>
    </a:ln>
    <a:effectLst/>
  </c:spPr>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1600200</xdr:colOff>
      <xdr:row>1</xdr:row>
      <xdr:rowOff>63501</xdr:rowOff>
    </xdr:from>
    <xdr:to>
      <xdr:col>1</xdr:col>
      <xdr:colOff>2895600</xdr:colOff>
      <xdr:row>4</xdr:row>
      <xdr:rowOff>203201</xdr:rowOff>
    </xdr:to>
    <xdr:pic>
      <xdr:nvPicPr>
        <xdr:cNvPr id="3" name="Imagen 6" descr="membrete oficio-01">
          <a:extLst>
            <a:ext uri="{FF2B5EF4-FFF2-40B4-BE49-F238E27FC236}">
              <a16:creationId xmlns:a16="http://schemas.microsoft.com/office/drawing/2014/main" id="{938EBBD3-68B6-4E71-A45C-6807E1797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195" t="31616"/>
        <a:stretch>
          <a:fillRect/>
        </a:stretch>
      </xdr:blipFill>
      <xdr:spPr bwMode="auto">
        <a:xfrm>
          <a:off x="1885950" y="454026"/>
          <a:ext cx="1257300"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679450</xdr:colOff>
      <xdr:row>3</xdr:row>
      <xdr:rowOff>12700</xdr:rowOff>
    </xdr:from>
    <xdr:to>
      <xdr:col>15</xdr:col>
      <xdr:colOff>757571</xdr:colOff>
      <xdr:row>17</xdr:row>
      <xdr:rowOff>125275</xdr:rowOff>
    </xdr:to>
    <xdr:graphicFrame macro="">
      <xdr:nvGraphicFramePr>
        <xdr:cNvPr id="2" name="Gráfico 1">
          <a:extLst>
            <a:ext uri="{FF2B5EF4-FFF2-40B4-BE49-F238E27FC236}">
              <a16:creationId xmlns:a16="http://schemas.microsoft.com/office/drawing/2014/main" id="{6A71E2CC-316A-4C14-9AE8-99CB3013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0.29347</cdr:x>
      <cdr:y>0.06947</cdr:y>
    </cdr:from>
    <cdr:to>
      <cdr:x>0.72072</cdr:x>
      <cdr:y>0.13242</cdr:y>
    </cdr:to>
    <cdr:sp macro="" textlink="">
      <cdr:nvSpPr>
        <cdr:cNvPr id="4" name="Rectángulo 3">
          <a:extLst xmlns:a="http://schemas.openxmlformats.org/drawingml/2006/main">
            <a:ext uri="{FF2B5EF4-FFF2-40B4-BE49-F238E27FC236}">
              <a16:creationId xmlns:a16="http://schemas.microsoft.com/office/drawing/2014/main" id="{706414A1-E3EF-49A4-B0A8-5C18B045FD64}"/>
            </a:ext>
          </a:extLst>
        </cdr:cNvPr>
        <cdr:cNvSpPr/>
      </cdr:nvSpPr>
      <cdr:spPr>
        <a:xfrm xmlns:a="http://schemas.openxmlformats.org/drawingml/2006/main">
          <a:off x="3560971" y="344090"/>
          <a:ext cx="5184227" cy="31179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16561E1C-E805-4E63-BF71-541FDB91965E}" type="TxLink">
            <a:rPr lang="en-US" sz="1600" b="1" i="0" u="none" strike="noStrike">
              <a:solidFill>
                <a:schemeClr val="tx1">
                  <a:lumMod val="75000"/>
                  <a:lumOff val="25000"/>
                </a:schemeClr>
              </a:solidFill>
              <a:latin typeface="+mn-lt"/>
              <a:cs typeface="Calibri"/>
            </a:rPr>
            <a:pPr algn="ctr"/>
            <a:t>IMCT</a:t>
          </a:fld>
          <a:endParaRPr lang="es-CO" b="1">
            <a:solidFill>
              <a:schemeClr val="tx1">
                <a:lumMod val="75000"/>
                <a:lumOff val="25000"/>
              </a:schemeClr>
            </a:solidFill>
            <a:latin typeface="+mn-lt"/>
          </a:endParaRPr>
        </a:p>
      </cdr:txBody>
    </cdr:sp>
  </cdr:relSizeAnchor>
  <cdr:relSizeAnchor xmlns:cdr="http://schemas.openxmlformats.org/drawingml/2006/chartDrawing">
    <cdr:from>
      <cdr:x>0.49019</cdr:x>
      <cdr:y>0.68562</cdr:y>
    </cdr:from>
    <cdr:to>
      <cdr:x>0.55624</cdr:x>
      <cdr:y>0.75549</cdr:y>
    </cdr:to>
    <cdr:sp macro="" textlink="TABLAS!$F$5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5027060" y="3345089"/>
          <a:ext cx="677359" cy="340890"/>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2051694-D99F-4F7A-8F35-7A70A4209CB5}" type="TxLink">
            <a:rPr lang="en-US" sz="1200" b="1" i="0" u="none" strike="noStrike">
              <a:solidFill>
                <a:schemeClr val="bg1"/>
              </a:solidFill>
              <a:latin typeface="Arial"/>
              <a:cs typeface="Arial"/>
            </a:rPr>
            <a:pPr algn="ctr"/>
            <a:t> </a:t>
          </a:fld>
          <a:endParaRPr lang="es-CO" sz="3600">
            <a:solidFill>
              <a:schemeClr val="bg1"/>
            </a:solidFill>
            <a:latin typeface="+mn-lt"/>
          </a:endParaRPr>
        </a:p>
      </cdr:txBody>
    </cdr:sp>
  </cdr:relSizeAnchor>
  <cdr:relSizeAnchor xmlns:cdr="http://schemas.openxmlformats.org/drawingml/2006/chartDrawing">
    <cdr:from>
      <cdr:x>0.3137</cdr:x>
      <cdr:y>0.56593</cdr:y>
    </cdr:from>
    <cdr:to>
      <cdr:x>0.35556</cdr:x>
      <cdr:y>0.61355</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3806372" y="2803071"/>
          <a:ext cx="508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0.48938</cdr:x>
      <cdr:y>0.14103</cdr:y>
    </cdr:from>
    <cdr:to>
      <cdr:x>0.53424</cdr:x>
      <cdr:y>0.21612</cdr:y>
    </cdr:to>
    <cdr:sp macro="" textlink="">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5938157" y="698499"/>
          <a:ext cx="544286" cy="37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50%</a:t>
          </a:r>
        </a:p>
      </cdr:txBody>
    </cdr:sp>
  </cdr:relSizeAnchor>
  <cdr:relSizeAnchor xmlns:cdr="http://schemas.openxmlformats.org/drawingml/2006/chartDrawing">
    <cdr:from>
      <cdr:x>0.68002</cdr:x>
      <cdr:y>0.55421</cdr:y>
    </cdr:from>
    <cdr:to>
      <cdr:x>0.73983</cdr:x>
      <cdr:y>0.6293</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8251370" y="27450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0.5462</cdr:x>
      <cdr:y>0.14945</cdr:y>
    </cdr:from>
    <cdr:to>
      <cdr:x>0.60601</cdr:x>
      <cdr:y>0.22454</cdr:y>
    </cdr:to>
    <cdr:sp macro="" textlink="">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6627585" y="740229"/>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60%</a:t>
          </a:r>
        </a:p>
      </cdr:txBody>
    </cdr:sp>
  </cdr:relSizeAnchor>
  <cdr:relSizeAnchor xmlns:cdr="http://schemas.openxmlformats.org/drawingml/2006/chartDrawing">
    <cdr:from>
      <cdr:x>0.6419</cdr:x>
      <cdr:y>0.31062</cdr:y>
    </cdr:from>
    <cdr:to>
      <cdr:x>0.7017</cdr:x>
      <cdr:y>0.38571</cdr:y>
    </cdr:to>
    <cdr:sp macro="" textlink="">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7788729" y="15385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80%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IMEBU\2020\Octubre\Entregables%20MIPG\Plan%20de%20Trabajo%20MIPG%20Actualizado%20V2%202020%20Segui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Priorizar"/>
      <sheetName val="PlanTrabajoMIPGactualizado"/>
      <sheetName val="Hoja1"/>
      <sheetName val="PlanTrabajoMIPG_Primer Seg"/>
      <sheetName val="Matriz Seguimiento"/>
      <sheetName val="Planes Institucionales"/>
      <sheetName val="Planes Institucionales (2)"/>
    </sheetNames>
    <sheetDataSet>
      <sheetData sheetId="0">
        <row r="65521">
          <cell r="C65521" t="str">
            <v>Equipo Directivo</v>
          </cell>
        </row>
        <row r="65522">
          <cell r="C65522" t="str">
            <v>Líderes de Proceso</v>
          </cell>
        </row>
        <row r="65523">
          <cell r="C65523" t="str">
            <v>Alta Dirección</v>
          </cell>
        </row>
        <row r="65524">
          <cell r="C65524" t="str">
            <v>Subdirección A y F</v>
          </cell>
        </row>
        <row r="65525">
          <cell r="C65525" t="str">
            <v>Subdirección Técnica</v>
          </cell>
        </row>
        <row r="65526">
          <cell r="C65526" t="str">
            <v>Oficina Juridica</v>
          </cell>
        </row>
        <row r="65527">
          <cell r="C65527" t="str">
            <v>Oficina de Control Interno</v>
          </cell>
        </row>
        <row r="65528">
          <cell r="C65528" t="str">
            <v>Sistemas</v>
          </cell>
        </row>
        <row r="65529">
          <cell r="C65529" t="str">
            <v>Atención al Ciudadano</v>
          </cell>
        </row>
      </sheetData>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685.87173564815" createdVersion="7" refreshedVersion="7" minRefreshableVersion="3" recordCount="136" xr:uid="{00000000-000A-0000-FFFF-FFFF0C000000}">
  <cacheSource type="worksheet">
    <worksheetSource name="Tabla2"/>
  </cacheSource>
  <cacheFields count="34">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minValue="0" maxValue="21"/>
    </cacheField>
    <cacheField name="LOGRO I TRIM 2022" numFmtId="0">
      <sharedItems containsSemiMixedTypes="0" containsString="0" containsNumber="1" minValue="0" maxValue="24"/>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alculo1 " numFmtId="0">
      <sharedItems/>
    </cacheField>
    <cacheField name="Calculo2" numFmtId="0">
      <sharedItems/>
    </cacheField>
    <cacheField name="Calculo3" numFmtId="0">
      <sharedItems/>
    </cacheField>
    <cacheField name="Calculo4" numFmtId="0">
      <sharedItems/>
    </cacheField>
    <cacheField name="Calculo5" numFmtId="0">
      <sharedItems containsMixedTypes="1" containsNumber="1" minValue="0" maxValue="2"/>
    </cacheField>
    <cacheField name=" III TRIM 20217" numFmtId="9">
      <sharedItems containsBlank="1" containsMixedTypes="1" containsNumber="1" minValue="0.1" maxValue="1"/>
    </cacheField>
    <cacheField name=" IV TRIM 20218" numFmtId="9">
      <sharedItems containsBlank="1" containsMixedTypes="1" containsNumber="1" minValue="0.2" maxValue="1"/>
    </cacheField>
    <cacheField name="I TRIM 20229" numFmtId="9">
      <sharedItems containsBlank="1" containsMixedTypes="1" containsNumber="1" minValue="0.2" maxValue="1"/>
    </cacheField>
    <cacheField name=" II TRIM 202210" numFmtId="9">
      <sharedItems containsBlank="1"/>
    </cacheField>
    <cacheField name="ACUMULADO 2021 -2022" numFmtId="9">
      <sharedItems containsMixedTypes="1" containsNumber="1" minValue="0" maxValue="1"/>
    </cacheField>
    <cacheField name="OBSERVACIONES" numFmtId="9">
      <sharedItems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 name="RESPONSABLE" numFmtId="3">
      <sharedItems/>
    </cacheField>
  </cacheFields>
  <extLst>
    <ext xmlns:x14="http://schemas.microsoft.com/office/spreadsheetml/2009/9/main" uri="{725AE2AE-9491-48be-B2B4-4EB974FC3084}">
      <x14:pivotCacheDefinition pivotCacheId="40984225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685.902235995367" createdVersion="7" refreshedVersion="7" minRefreshableVersion="3" recordCount="136" xr:uid="{00000000-000A-0000-FFFF-FFFF0D000000}">
  <cacheSource type="worksheet">
    <worksheetSource ref="B2:AH138" sheet="Hoja2"/>
  </cacheSource>
  <cacheFields count="33">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minValue="0" maxValue="21"/>
    </cacheField>
    <cacheField name="LOGRO I TRIM 2022" numFmtId="0">
      <sharedItems containsSemiMixedTypes="0" containsString="0" containsNumber="1" minValue="0" maxValue="24"/>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alculo1 " numFmtId="0">
      <sharedItems/>
    </cacheField>
    <cacheField name="Calculo2" numFmtId="0">
      <sharedItems/>
    </cacheField>
    <cacheField name="Calculo3" numFmtId="0">
      <sharedItems/>
    </cacheField>
    <cacheField name="Calculo4" numFmtId="0">
      <sharedItems/>
    </cacheField>
    <cacheField name="Calculo5" numFmtId="0">
      <sharedItems containsMixedTypes="1" containsNumber="1" minValue="0" maxValue="2"/>
    </cacheField>
    <cacheField name=" III TRIM 20217" numFmtId="9">
      <sharedItems containsBlank="1" containsMixedTypes="1" containsNumber="1" minValue="0.1" maxValue="1"/>
    </cacheField>
    <cacheField name=" IV TRIM 20218" numFmtId="9">
      <sharedItems containsBlank="1" containsMixedTypes="1" containsNumber="1" minValue="0.2" maxValue="1"/>
    </cacheField>
    <cacheField name="I TRIM 20229" numFmtId="9">
      <sharedItems containsBlank="1" containsMixedTypes="1" containsNumber="1" minValue="0.2" maxValue="1"/>
    </cacheField>
    <cacheField name=" II TRIM 202210" numFmtId="9">
      <sharedItems containsBlank="1"/>
    </cacheField>
    <cacheField name="ACUMULADO 2021 -2022" numFmtId="9">
      <sharedItems containsMixedTypes="1" containsNumber="1" minValue="0" maxValue="1"/>
    </cacheField>
    <cacheField name="OBSERVACIONES" numFmtId="9">
      <sharedItems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s v="4"/>
    <s v="3"/>
    <s v="4"/>
    <n v="1"/>
    <n v="1"/>
    <n v="1"/>
    <m/>
    <s v=""/>
    <n v="1"/>
    <s v="Se realizó un análisis de ubicación de puestos de trabajo para personas con discapacidad para desempeñar sus labores del día 18 de agosto del 2021"/>
    <s v="Talento Humano, Recursos Físicos y Tecnológicos"/>
    <x v="0"/>
    <s v="Profesional Especializado - TH_x000a_(Secretaría Administrativa)"/>
  </r>
  <r>
    <s v="Talento Humano"/>
    <s v="Gestión estratégica del talento humano"/>
    <s v="Establecer espacios para resaltar y estimular a los servidores públicos."/>
    <s v="Espacios que permitan resaltar y estimular a los servidores públicos como reconocimiento a sus labores."/>
    <s v="INCREMENTO"/>
    <n v="1"/>
    <n v="1"/>
    <n v="0"/>
    <n v="1"/>
    <n v="0"/>
    <n v="0"/>
    <m/>
    <n v="1"/>
    <m/>
    <n v="0"/>
    <s v="SI"/>
    <n v="0"/>
    <s v="x"/>
    <n v="0"/>
    <n v="0"/>
    <s v="4"/>
    <s v="2"/>
    <s v="4"/>
    <s v="4"/>
    <n v="1"/>
    <s v=""/>
    <n v="1"/>
    <s v=""/>
    <s v=""/>
    <n v="1"/>
    <s v="Se programó para el 15 y 29 de octubre la Jornada de Conmemoración y exaltación de los servidores públicos de la Alcaldía de Bucaramanga. La actividad se cumplió durante el cuarto trimestre del año 2021, en cumplimiento al cronograma establecido en el presente plan._x000a__x000a_Se realizó jornada de reconocimiento a servidores públicos, entrega de estímulos a mejores servidores públicos por evaluación de desempeño"/>
    <s v="Talento Humano, Recursos Físicos y Tecnológicos"/>
    <x v="0"/>
    <s v="Subsecretario Administrativo - TH_x000a_(Secretaría Administrativa)"/>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1"/>
    <n v="0"/>
    <n v="0"/>
    <m/>
    <n v="1"/>
    <m/>
    <n v="1"/>
    <s v="SI"/>
    <n v="0"/>
    <s v="x"/>
    <n v="0"/>
    <s v="x"/>
    <s v="4"/>
    <s v="2"/>
    <s v="4"/>
    <s v="3"/>
    <n v="1"/>
    <s v=""/>
    <n v="1"/>
    <s v=""/>
    <s v="0%"/>
    <n v="0.5"/>
    <s v="Se realizó informe de razones de retiro de servidores públicos, correspondiente al periodo comprendido entre el 1 de enero a 31 de diciembre de 2021, según se evidencia en pantallazo enviado."/>
    <s v="Talento Humano, Recursos Físicos y Tecnológicos"/>
    <x v="0"/>
    <s v="Profesional Especializado - TH_x000a_(Secretaría Administrativa)"/>
  </r>
  <r>
    <s v="Talento Humano"/>
    <s v="Gestión estratégica del talento humano"/>
    <s v="Consolidar  estadísticas de la información del talento humano."/>
    <s v="Estadísticas de la información de Gestión Estratégica de Talento Humano consolidadas."/>
    <s v="INCREMENTO"/>
    <n v="2"/>
    <n v="2"/>
    <n v="0"/>
    <n v="1"/>
    <n v="0"/>
    <n v="0"/>
    <m/>
    <n v="1"/>
    <m/>
    <n v="1"/>
    <s v="SI"/>
    <n v="0"/>
    <s v="x"/>
    <n v="0"/>
    <s v="x"/>
    <s v="4"/>
    <s v="2"/>
    <s v="4"/>
    <s v="3"/>
    <n v="1"/>
    <s v=""/>
    <n v="1"/>
    <s v=""/>
    <s v="0%"/>
    <n v="0.5"/>
    <s v="Se realizó encuesta &quot;Maestro de empleados&quot; que contiene información de los servidores públicos de planta, se presenta informe con los resultados de la encuesta maestra de empleados"/>
    <s v="Talento Humano, Recursos Físicos y Tecnológicos"/>
    <x v="0"/>
    <s v="Técnico Operativo_x000a_(Secretaría Administrativa)"/>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1"/>
    <n v="0"/>
    <n v="0"/>
    <m/>
    <n v="1"/>
    <m/>
    <m/>
    <s v="SI"/>
    <n v="0"/>
    <s v="x"/>
    <n v="0"/>
    <n v="0"/>
    <s v="4"/>
    <s v="2"/>
    <s v="4"/>
    <s v="4"/>
    <n v="1"/>
    <s v=""/>
    <n v="1"/>
    <s v=""/>
    <s v=""/>
    <n v="1"/>
    <s v="Se realizó estudio de medición del clima laboral, y se socializó a 58 servidores públicos y contratistas el día 05 de noviembre, se anexa pantallazo de las diapositivas socializadas y tabla de Excel de asistencia.  "/>
    <s v="Talento Humano, Recursos Físicos y Tecnológicos"/>
    <x v="0"/>
    <s v="Subsecretario Administrativo - TH_x000a_(Secretaría Administrativa)"/>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1"/>
    <n v="0"/>
    <n v="0"/>
    <m/>
    <n v="1"/>
    <m/>
    <m/>
    <s v="SI"/>
    <n v="0"/>
    <s v="x"/>
    <n v="0"/>
    <n v="0"/>
    <s v="4"/>
    <s v="2"/>
    <s v="4"/>
    <s v="4"/>
    <n v="1"/>
    <s v=""/>
    <n v="1"/>
    <s v=""/>
    <s v=""/>
    <n v="1"/>
    <s v="Se realizó el reconocimiento a tres personas que prestan el servicio en el  CAME de acuerdo con la evaluación de satisfacción realizada por los usuarios. Se adjunta informe de la acción de fecha del segundo semestre del 2021"/>
    <s v="Talento Humano, Recursos Físicos y Tecnológicos"/>
    <x v="0"/>
    <s v="Profesional Especializado - TH_x000a_(Secretaría Administrativa)"/>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s v="4"/>
    <s v="4"/>
    <s v="3"/>
    <s v=""/>
    <n v="1"/>
    <s v=""/>
    <s v=""/>
    <s v="0%"/>
    <n v="0.5"/>
    <s v="Se realizó el análisis de los resultados de las evaluaciones de desempeño correspondientes al primer semestre del año 2021 a corte 30 de septiembre de 2021"/>
    <s v="Talento Humano, Recursos Físicos y Tecnológicos"/>
    <x v="0"/>
    <s v="Profesional Especializado - TH_x000a_(Secretaría Administrativa)"/>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1"/>
    <n v="1"/>
    <n v="0"/>
    <m/>
    <n v="1"/>
    <n v="1"/>
    <m/>
    <s v="SI"/>
    <n v="0"/>
    <s v="x"/>
    <s v="x"/>
    <n v="0"/>
    <s v="4"/>
    <s v="2"/>
    <s v="2"/>
    <s v="4"/>
    <n v="1"/>
    <s v=""/>
    <n v="1"/>
    <n v="1"/>
    <s v=""/>
    <n v="1"/>
    <s v="Se realizó capacitación en temas de rendición de cuentas, participación ciudadana a los servidores públicos y contratistas de la administración, el cual se puede evidenciar mediante la convocatoria por correo electrónico del día 18 de noviembre de 2021_x000a__x000a_Se realizó capacitación el día 1 y 6 de marzo de 2022, sobre participación ciudadana, rendición de cuentas y control social, se adjunta planillas de asistencias. "/>
    <s v="Talento Humano, Recursos Físicos y Tecnológicos"/>
    <x v="0"/>
    <s v="Profesional Especializado - TH_x000a_(Secretaría Administrativa)"/>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1"/>
    <n v="1"/>
    <n v="0"/>
    <m/>
    <n v="1"/>
    <m/>
    <n v="1"/>
    <s v="SI"/>
    <n v="0"/>
    <s v="x"/>
    <n v="0"/>
    <s v="x"/>
    <s v="1"/>
    <s v="2"/>
    <s v="1"/>
    <s v="3"/>
    <n v="2"/>
    <n v="1"/>
    <n v="1"/>
    <n v="1"/>
    <s v="0%"/>
    <s v="100%"/>
    <s v="Se estableció en el formato F-GAT-8100-238,37-036,la inclusión del formato F-GAT-8100-238,37-195  como uno de los requisitos de entrega de puesto de trabajo el cual todos los servidores los cuales se retiraron diligenciaron a cabalidad el formato"/>
    <s v="Talento Humano, Recursos Físicos y Tecnológicos"/>
    <x v="0"/>
    <s v="Profesional Especializado - TH_x000a_(Secretaría Administrativa)"/>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s v="3"/>
    <s v="4"/>
    <s v="3"/>
    <n v="1"/>
    <n v="1"/>
    <n v="1"/>
    <s v=""/>
    <m/>
    <n v="1"/>
    <s v="Se han realizado Jornadas de capacitación y sensibilización del código de integridad y se puede evidenciar en el informe consolidado de las socializaciones al Código de integridad de la vigencia 2021_x000a_*Viernes de Valores: Agosto 27 de 2021._x000a_*Muro de integridad: septiembre 17 de 2021._x000a_*Recordación digital, reto diligencia con cada uno de los valores del código de integridad: lunes 06 de septiembre de 2021"/>
    <s v="Talento Humano, Recursos Físicos y Tecnológicos"/>
    <x v="0"/>
    <s v="Subsecretario Administrativo - TH_x000a_(Secretaría Administrativa)"/>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1"/>
    <n v="0"/>
    <n v="0"/>
    <m/>
    <n v="1"/>
    <m/>
    <n v="1"/>
    <s v="SI"/>
    <n v="0"/>
    <s v="x"/>
    <n v="0"/>
    <s v="x"/>
    <s v="1"/>
    <s v="2"/>
    <s v="4"/>
    <s v="3"/>
    <n v="1.5"/>
    <n v="0.5"/>
    <n v="1"/>
    <s v=""/>
    <m/>
    <n v="1"/>
    <s v="A través del correo cod.integridad@bucaramanga.gov.co se ha enviado mensajes a los servidores públicos y contratistas de la alcaldía, informando que a través de este medio pueden realizar las denuncias sobre faltas al código de integridad. Se anexa &quot;Pantallazo&quot; correo de promoción y divulgación del correo del código de integridad de fecha 06 de diciembre del 2021_x000a_También se ha utilizado para realizar los Retos digitales  de los valores del código de integridad. "/>
    <s v="Talento Humano, Recursos Físicos y Tecnológicos"/>
    <x v="0"/>
    <s v="Subsecretario Administrativo - TH_x000a_(Secretaría Administrativa)"/>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1"/>
    <n v="0"/>
    <m/>
    <m/>
    <n v="1"/>
    <m/>
    <s v="SI"/>
    <n v="0"/>
    <n v="0"/>
    <s v="x"/>
    <n v="0"/>
    <s v="4"/>
    <s v="4"/>
    <s v="2"/>
    <s v="4"/>
    <s v=""/>
    <s v=""/>
    <s v=""/>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s v="Subsecretario Administrativo - TH_x000a_(Secretaría Administrativa)"/>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1"/>
    <n v="0"/>
    <m/>
    <m/>
    <n v="1"/>
    <m/>
    <s v="SI"/>
    <n v="0"/>
    <n v="0"/>
    <s v="x"/>
    <n v="0"/>
    <s v="4"/>
    <s v="4"/>
    <s v="2"/>
    <s v="4"/>
    <s v=""/>
    <s v=""/>
    <s v=""/>
    <n v="1"/>
    <s v=""/>
    <n v="1"/>
    <s v="La Secretaría de Planeación actualizó el Plan Indicativo para la vigencia, el cual se encuentra publicado en la página web de la Alcaldía en el siguiente enlace: https://www.bucaramanga.gov.co/transparencia/planes-de-accion/_x000a_"/>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21"/>
    <n v="21"/>
    <n v="0"/>
    <n v="21"/>
    <n v="21"/>
    <n v="21"/>
    <n v="21"/>
    <s v="SI"/>
    <s v="x"/>
    <s v="x"/>
    <s v="x"/>
    <s v="x"/>
    <s v="2"/>
    <s v="2"/>
    <s v="2"/>
    <s v="3"/>
    <n v="1"/>
    <n v="1"/>
    <n v="1"/>
    <n v="1"/>
    <s v="0%"/>
    <n v="0.75"/>
    <s v="La Secretaría de Planeación cuenta con los 21 planes de acción por dependencia con corte a 31 de marzo de 2022, los cuales se encuentran publicados en la página web de la entidad. Enlace: https://www.bucaramanga.gov.co/transparencia/planes-de-accion/"/>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s v="4"/>
    <s v="3"/>
    <s v="4"/>
    <n v="1"/>
    <n v="1"/>
    <n v="1"/>
    <m/>
    <s v=""/>
    <n v="1"/>
    <s v="La Secretaría de Planeación cuenta con el Plan Operativo Anual de Inversiones, el cual se encuentra  publicado e la página web institucional."/>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3"/>
    <n v="3"/>
    <n v="0"/>
    <n v="3"/>
    <n v="2"/>
    <n v="2"/>
    <n v="2"/>
    <s v="SI"/>
    <s v="x"/>
    <s v="x"/>
    <s v="x"/>
    <s v="x"/>
    <s v="2"/>
    <s v="2"/>
    <s v="2"/>
    <s v="3"/>
    <n v="1"/>
    <n v="1"/>
    <n v="1"/>
    <s v="100%"/>
    <s v="0%"/>
    <n v="1"/>
    <s v="La Secretaría de Planeación ha realizado el seguimiento al Plan de Desarrollo 2020 - 2023 en los meses de Enero, Febrero y Marzo de 2022, el cual se encuentra publicado en el siguiente enlace: https://datastudio.google.com/u/0/reporting/0cd5b24f-8127-4cbb-84eb-83a7ebaac49c?s=hojYat79zQ4"/>
    <s v="Talento Humano, Recursos Físicos y Tecnológicos"/>
    <x v="1"/>
    <s v="Profesional Especializado_x000a_(Secretaría de Planeación)"/>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8"/>
    <n v="0.2"/>
    <n v="0"/>
    <m/>
    <n v="1"/>
    <m/>
    <m/>
    <s v="SI"/>
    <n v="0"/>
    <s v="x"/>
    <n v="0"/>
    <n v="0"/>
    <s v="4"/>
    <s v="2"/>
    <s v="1"/>
    <s v="4"/>
    <n v="0.8"/>
    <s v=""/>
    <n v="0.8"/>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s v="Profesional Especializado_x000a_(Secretaría Administrativa)"/>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2"/>
    <n v="2"/>
    <n v="0"/>
    <n v="2"/>
    <n v="2"/>
    <n v="2"/>
    <n v="2"/>
    <s v="SI"/>
    <s v="x"/>
    <s v="x"/>
    <s v="x"/>
    <s v="x"/>
    <s v="2"/>
    <s v="2"/>
    <s v="2"/>
    <s v="3"/>
    <n v="1"/>
    <n v="1"/>
    <n v="1"/>
    <n v="1"/>
    <s v="0%"/>
    <n v="0.75"/>
    <s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_x000a_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
    <s v="INCREMENTO"/>
    <n v="2"/>
    <n v="2"/>
    <n v="1"/>
    <n v="0"/>
    <n v="1"/>
    <n v="0"/>
    <n v="1"/>
    <m/>
    <n v="1"/>
    <m/>
    <s v="SI"/>
    <s v="x"/>
    <n v="0"/>
    <s v="x"/>
    <n v="0"/>
    <s v="2"/>
    <s v="4"/>
    <s v="2"/>
    <s v="4"/>
    <s v=""/>
    <n v="1"/>
    <s v=""/>
    <n v="1"/>
    <s v=""/>
    <n v="1"/>
    <s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5"/>
    <n v="1"/>
    <n v="0"/>
    <m/>
    <n v="1"/>
    <n v="1"/>
    <m/>
    <s v="SI"/>
    <n v="0"/>
    <s v="x"/>
    <s v="x"/>
    <n v="0"/>
    <s v="1"/>
    <s v="2"/>
    <s v="2"/>
    <s v="4"/>
    <n v="0.75"/>
    <n v="0.25"/>
    <n v="1"/>
    <n v="1"/>
    <s v=""/>
    <n v="1"/>
    <s v="Se realizó monitoreo al Mapa de Riesgos de Corrupción del proceso de Planeación y Direccionamiento estratégico con corte a 30 de septiembre 2021 y a 31 de diciembre de 2021.Se cuenta con actas de monitoreo "/>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s v="4"/>
    <s v="4"/>
    <s v="4"/>
    <s v=""/>
    <n v="1"/>
    <s v=""/>
    <s v=""/>
    <s v=""/>
    <n v="1"/>
    <s v="La Política de Administración de Riesgos se actualizó en el mes de julio de 2021 de acuerdo a los lineamientos del DAFP."/>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s v="4"/>
    <s v="4"/>
    <s v="4"/>
    <s v=""/>
    <n v="1"/>
    <s v=""/>
    <s v=""/>
    <s v=""/>
    <n v="1"/>
    <s v="Los Mapa de Riesgos de Gestión fueron aprobados por el Comité de Coordinación Institucional de Control Interno y por el Comité Institución de Gestión y desempeño - MIPG."/>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s v="3"/>
    <s v="4"/>
    <s v="4"/>
    <n v="1"/>
    <n v="1"/>
    <n v="1"/>
    <s v=""/>
    <s v=""/>
    <n v="1"/>
    <s v="La Secretaría de Planeación realizó el monitoreo a los 24 Mapas de Riesgos de Gestión por proceso de acuerdo a los lineamientos del DAFP y la Política de Administración de Riesg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1"/>
    <n v="0"/>
    <m/>
    <m/>
    <n v="1"/>
    <m/>
    <s v="SI"/>
    <n v="0"/>
    <n v="0"/>
    <s v="x"/>
    <n v="0"/>
    <s v="4"/>
    <s v="4"/>
    <s v="2"/>
    <s v="4"/>
    <s v=""/>
    <s v=""/>
    <s v=""/>
    <n v="1"/>
    <s v=""/>
    <n v="1"/>
    <s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24"/>
    <n v="0"/>
    <m/>
    <m/>
    <n v="24"/>
    <m/>
    <s v="SI"/>
    <n v="0"/>
    <n v="0"/>
    <s v="x"/>
    <n v="0"/>
    <s v="4"/>
    <s v="4"/>
    <s v="2"/>
    <s v="4"/>
    <s v=""/>
    <s v=""/>
    <s v=""/>
    <n v="1"/>
    <s v=""/>
    <n v="1"/>
    <s v="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
    <s v="Talento Humano, Recursos Físicos y Tecnológicos"/>
    <x v="1"/>
    <s v="Profesional Especializado_x000a_(Secretaría de Planeación)"/>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1"/>
    <n v="1"/>
    <n v="0"/>
    <n v="1"/>
    <n v="1"/>
    <n v="1"/>
    <n v="1"/>
    <s v="SI"/>
    <s v="x"/>
    <s v="x"/>
    <s v="x"/>
    <s v="x"/>
    <s v="2"/>
    <s v="2"/>
    <s v="2"/>
    <s v="3"/>
    <n v="1"/>
    <n v="1"/>
    <n v="1"/>
    <n v="1"/>
    <s v="0%"/>
    <n v="0.75"/>
    <s v="Los planes estratégicos sectoriales e interinstucionales se encuentran publicados en la página web de la alcaldía en el link : https://www.bucaramanga.gov.co/planes-institucionales-mipg/ como soportes se encuentran las solicitudes de publicación recibidas por el web máster."/>
    <s v="Talento Humano, Recursos Físicos y Tecnológicos"/>
    <x v="2"/>
    <s v="Asesor TIC_x000a_(Oficina de las TIC)"/>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3"/>
    <n v="3"/>
    <n v="0"/>
    <n v="3"/>
    <n v="3"/>
    <n v="2"/>
    <n v="2"/>
    <s v="SI"/>
    <s v="x"/>
    <s v="x"/>
    <s v="x"/>
    <s v="x"/>
    <s v="2"/>
    <s v="2"/>
    <s v="2"/>
    <s v="3"/>
    <n v="1"/>
    <n v="1"/>
    <n v="1"/>
    <s v="100%"/>
    <s v="0%"/>
    <n v="0.9"/>
    <s v="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
    <s v="Talento Humano, Recursos Físicos y Tecnológicos"/>
    <x v="3"/>
    <s v="Oficina de Presupuesto_x000a_(Secretaría de Hacienda)"/>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1"/>
    <n v="1"/>
    <n v="0"/>
    <n v="1"/>
    <n v="1"/>
    <n v="1"/>
    <n v="1"/>
    <s v="SI"/>
    <s v="x"/>
    <s v="x"/>
    <s v="x"/>
    <s v="x"/>
    <s v="2"/>
    <s v="2"/>
    <s v="2"/>
    <s v="3"/>
    <n v="1"/>
    <n v="1"/>
    <n v="1"/>
    <n v="1"/>
    <s v="0%"/>
    <n v="0.75"/>
    <s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quot;COACTIVO&quot; con corte a 31/MARZO/2022."/>
    <s v="Talento Humano, Recursos Físicos y Tecnológicos"/>
    <x v="3"/>
    <s v="Tesorero_x000a_(Secretaría de Hacienda)"/>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4"/>
    <s v="3"/>
    <s v="4"/>
    <s v=""/>
    <s v=""/>
    <s v=""/>
    <s v="0%"/>
    <s v=""/>
    <n v="0"/>
    <s v="Teniendo en cuenta los recursos disponibles en la oficina TIC, el desarrollo no se ha iniciado de manera formal, se ha establecido una ruta de acción con miras a agilizar el proceso y avanzar de manera rápida y oportuna durante el segundo trimestre del 2022. "/>
    <s v="Talento Humano, Recursos Físicos y Tecnológicos"/>
    <x v="2"/>
    <s v="Asesor TIC_x000a_(Oficina de las TIC)"/>
  </r>
  <r>
    <s v="Direccionamiento Estratégico y Planeación "/>
    <s v="Gestión presupuestal y eficiencia en el gasto público"/>
    <s v="Elaborar la información contable de manera oportuna"/>
    <s v="Información Contable Oportuna."/>
    <s v="INCREMENTO"/>
    <n v="2"/>
    <n v="4"/>
    <n v="1"/>
    <n v="1"/>
    <n v="1"/>
    <n v="0"/>
    <n v="1"/>
    <n v="1"/>
    <n v="1"/>
    <n v="1"/>
    <s v="SI"/>
    <n v="0"/>
    <n v="0"/>
    <s v="x"/>
    <s v="x"/>
    <s v="2"/>
    <s v="2"/>
    <s v="2"/>
    <s v="3"/>
    <n v="1"/>
    <n v="1"/>
    <n v="1"/>
    <n v="1"/>
    <s v="0%"/>
    <n v="0.75"/>
    <s v="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
    <s v="Talento Humano, Recursos Físicos y Tecnológicos"/>
    <x v="3"/>
    <s v="Profesional Especializado_x000a_(Secretaría de Hacienda)"/>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s v="4"/>
    <s v="3"/>
    <s v="4"/>
    <n v="1"/>
    <n v="1"/>
    <n v="1"/>
    <n v="1"/>
    <s v=""/>
    <n v="1"/>
    <s v="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
    <s v="Talento Humano, Recursos Físicos y Tecnológicos"/>
    <x v="0"/>
    <s v="Subsecretario de Bienes y Servicios_x000a_(Secretaría Administrativa)"/>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4"/>
    <n v="0"/>
    <n v="0"/>
    <m/>
    <n v="0.6"/>
    <n v="0.4"/>
    <m/>
    <s v="SI"/>
    <n v="0"/>
    <s v="x"/>
    <s v="x"/>
    <n v="0"/>
    <s v="1"/>
    <s v="2"/>
    <s v="3"/>
    <s v="4"/>
    <n v="1.2666666666666666"/>
    <n v="0.6"/>
    <n v="1"/>
    <n v="1"/>
    <s v=""/>
    <n v="1"/>
    <s v="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
    <s v="Talento Humano, Recursos Físicos y Tecnológicos"/>
    <x v="0"/>
    <s v="Subsecretario de Bienes y Servicios_x000a_(Secretaría Administrativa)"/>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1"/>
    <n v="5"/>
    <n v="5"/>
    <n v="0"/>
    <n v="0"/>
    <n v="0"/>
    <m/>
    <n v="5"/>
    <m/>
    <m/>
    <s v="SI"/>
    <n v="0"/>
    <s v="x"/>
    <n v="0"/>
    <n v="0"/>
    <s v="1"/>
    <s v="3"/>
    <s v="4"/>
    <s v="4"/>
    <n v="1"/>
    <n v="1"/>
    <n v="1"/>
    <s v=""/>
    <s v=""/>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s v="Almacenista_x000a_(Secretaría Administrativa)"/>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7"/>
    <n v="0"/>
    <n v="0"/>
    <m/>
    <n v="1"/>
    <m/>
    <m/>
    <s v="SI"/>
    <n v="0"/>
    <s v="x"/>
    <n v="0"/>
    <n v="0"/>
    <s v="4"/>
    <s v="2"/>
    <s v="4"/>
    <s v="4"/>
    <n v="0.7"/>
    <s v=""/>
    <n v="0.7"/>
    <n v="0.7"/>
    <s v=""/>
    <n v="0.7"/>
    <s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_x000a_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_x000a_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_x000a_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s v="Talento Humano, Recursos Físicos y Tecnológicos"/>
    <x v="4"/>
    <s v="Subsecretario de Medio Ambiente_x000a_(Subsecretaría de Medio Ambiente)"/>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8"/>
    <n v="0"/>
    <n v="0"/>
    <m/>
    <n v="0.8"/>
    <n v="0.2"/>
    <m/>
    <s v="SI"/>
    <n v="0"/>
    <s v="x"/>
    <s v="x"/>
    <n v="0"/>
    <s v="1"/>
    <s v="2"/>
    <s v="3"/>
    <s v="4"/>
    <n v="1.2"/>
    <n v="0.2"/>
    <n v="1"/>
    <n v="1"/>
    <s v=""/>
    <n v="1"/>
    <s v="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
    <s v="Talento Humano, Recursos Físicos y Tecnológicos"/>
    <x v="2"/>
    <s v="Asesor Despacho_x000a_(Oficina TIC)"/>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2"/>
    <n v="0.4"/>
    <n v="0"/>
    <m/>
    <n v="1"/>
    <m/>
    <m/>
    <s v="SI"/>
    <n v="0"/>
    <s v="x"/>
    <n v="0"/>
    <n v="0"/>
    <s v="1"/>
    <s v="2"/>
    <s v="1"/>
    <s v="4"/>
    <n v="0.4"/>
    <n v="0.2"/>
    <n v="0.4"/>
    <n v="0.8"/>
    <s v=""/>
    <n v="0.8"/>
    <s v="Se continuó con la elaboración del documento de arquitectura de referencia en conjunto con  metodología de desarrollo de software de la entidad. Durante el segundo trimestre del 2022 se espera tener una  versión para revisión. "/>
    <s v="Talento Humano, Recursos Físicos y Tecnológicos"/>
    <x v="2"/>
    <s v="Asesor Despacho_x000a_(Oficina TIC)"/>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3"/>
    <n v="0"/>
    <n v="0"/>
    <m/>
    <m/>
    <n v="1"/>
    <m/>
    <s v="SI"/>
    <n v="0"/>
    <n v="0"/>
    <s v="x"/>
    <n v="0"/>
    <s v="1"/>
    <s v="1"/>
    <s v="3"/>
    <s v="4"/>
    <n v="1"/>
    <n v="0.7"/>
    <n v="1"/>
    <n v="1"/>
    <s v=""/>
    <n v="1"/>
    <s v="Meta cumplida en la vigencia 2021. Se finalizó el piloto establecido para el proceso de X-ROAD y se formalizó ante el MINTIC logrando la certificación de Nivel 3 por parte de la AND. "/>
    <s v="Talento Humano, Recursos Físicos y Tecnológicos"/>
    <x v="2"/>
    <s v="Asesor Despacho_x000a_(Oficina TIC)"/>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15"/>
    <n v="0"/>
    <n v="0"/>
    <m/>
    <n v="1"/>
    <m/>
    <m/>
    <s v="SI"/>
    <n v="0"/>
    <s v="x"/>
    <n v="0"/>
    <n v="0"/>
    <s v="1"/>
    <s v="2"/>
    <s v="4"/>
    <s v="4"/>
    <n v="0.85"/>
    <n v="0.7"/>
    <n v="0.85"/>
    <n v="0.85"/>
    <s v=""/>
    <n v="0.85"/>
    <s v="El sitio web de la entidad  para el tramite de PQRs  se ha ido ajustando de acuerdo a a la validación de la normatividad A y AA de la entidad. "/>
    <s v="Talento Humano, Recursos Físicos y Tecnológicos"/>
    <x v="2"/>
    <s v="Asesor Despacho_x000a_(Oficina TIC)"/>
  </r>
  <r>
    <s v="Gestión con valores para resultados"/>
    <s v="Gobierno digital"/>
    <s v="Implementar primera fase proyecto de ciudades inteligentes en tema de conectividad."/>
    <s v="Primera fase proyecto de ciudades inteligentes en tema de conectividad implementada."/>
    <s v="INCREMENTO"/>
    <n v="3"/>
    <n v="1"/>
    <n v="0"/>
    <n v="0.61"/>
    <n v="0.39"/>
    <n v="0"/>
    <m/>
    <n v="0.1"/>
    <n v="0.2"/>
    <n v="0.7"/>
    <s v="SI"/>
    <n v="0"/>
    <s v="x"/>
    <s v="x"/>
    <s v="x"/>
    <s v="4"/>
    <s v="2"/>
    <s v="2"/>
    <s v="3"/>
    <n v="1"/>
    <s v=""/>
    <n v="1"/>
    <s v="100%"/>
    <m/>
    <n v="1"/>
    <s v="En el mes de febrero se logró la implementación del 100% al proyecto de ciudades inteligentes el cual contempla la puesta en marcha de puntos de conectividad y zonas Wifi. "/>
    <s v="Talento Humano, Recursos Físicos y Tecnológicos"/>
    <x v="2"/>
    <s v="Asesor Despacho_x000a_(Oficina TIC)"/>
  </r>
  <r>
    <s v="Gestión con valores para resultados"/>
    <s v="Gobierno digital"/>
    <s v="Implementar piloto de prueba para la transición del protocolo IPV6 en la entidad."/>
    <s v="Piloto de prueba para la transición del protocolo IPv4 a IPv6 implementada."/>
    <s v="INCREMENTO"/>
    <n v="1"/>
    <n v="1"/>
    <n v="0.2"/>
    <n v="0.3"/>
    <n v="0.15"/>
    <n v="0"/>
    <m/>
    <m/>
    <m/>
    <n v="1"/>
    <s v="SI"/>
    <n v="0"/>
    <n v="0"/>
    <n v="0"/>
    <s v="x"/>
    <s v="1"/>
    <s v="1"/>
    <s v="1"/>
    <s v="3"/>
    <n v="0.3"/>
    <m/>
    <m/>
    <n v="0.65"/>
    <s v="0%"/>
    <n v="0.65"/>
    <s v="Con base en el documento del plan de implementación del proyecto de transición del IPv4 a IPv6, se ha venido avanzado en actividades del mismo tendiente a dar cumplimiento con este ítem a diciembre de 2022  de acuerdo a los requerimientos del MINTIC."/>
    <s v="Talento Humano, Recursos Físicos y Tecnológicos"/>
    <x v="2"/>
    <s v="Asesor Despacho_x000a_(Oficina TIC)"/>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4"/>
    <s v="3"/>
    <s v="3"/>
    <s v=""/>
    <s v=""/>
    <s v=""/>
    <s v="0%"/>
    <s v="0%"/>
    <n v="0"/>
    <s v="El proyecto de SGDEA se inició realizando el estudio de mercados y actualizando los requerimientos técnicos del mismo, ya se realizó la solicitud de cotizaciones para generar el documento definitivo y hacer apertura del proceso durante el segundo trimestre de 2022. "/>
    <s v="Talento Humano, Recursos Físicos y Tecnológicos"/>
    <x v="2"/>
    <s v="Asesor Despacho_x000a_(Oficina TIC)"/>
  </r>
  <r>
    <s v="Gestión con valores para resultados"/>
    <s v="Gobierno digital"/>
    <s v="Actualizar el catálogo de todos los sistemas de información."/>
    <s v="Catálogo de sistemas de información actualizado"/>
    <s v="INCREMENTO"/>
    <n v="1"/>
    <n v="1"/>
    <n v="1"/>
    <n v="0"/>
    <n v="0"/>
    <n v="0"/>
    <m/>
    <n v="1"/>
    <m/>
    <m/>
    <s v="SI"/>
    <n v="0"/>
    <s v="x"/>
    <n v="0"/>
    <n v="0"/>
    <s v="1"/>
    <s v="3"/>
    <s v="4"/>
    <s v="4"/>
    <n v="1"/>
    <n v="1"/>
    <n v="1"/>
    <s v=""/>
    <s v=""/>
    <n v="1"/>
    <s v="El catálogo de sistema de información se encuentra actualizado a marzo de 2022 "/>
    <s v="Talento Humano, Recursos Físicos y Tecnológicos"/>
    <x v="2"/>
    <s v="Asesor Despacho_x000a_(Oficina TIC)"/>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4"/>
    <n v="0.25"/>
    <n v="0"/>
    <m/>
    <n v="1"/>
    <m/>
    <m/>
    <s v="SI"/>
    <n v="0"/>
    <s v="x"/>
    <n v="0"/>
    <n v="0"/>
    <s v="1"/>
    <s v="2"/>
    <s v="1"/>
    <s v="4"/>
    <n v="0.60000000000000009"/>
    <n v="0.2"/>
    <n v="0.6"/>
    <n v="0.85"/>
    <s v=""/>
    <n v="0.85000000000000009"/>
    <s v="Se continuó con la actualización del inventario de seguridad y privacidad de la información, tomando en cuenta las recomendaciones realizadas en monitoreos y seguimientos de la Secretaría de Planeación y la Oficina de Control Interno."/>
    <s v="Talento Humano, Recursos Físicos y Tecnológicos"/>
    <x v="2"/>
    <s v="Asesor Despacho_x000a_(Oficina TIC)"/>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0"/>
    <n v="0.5"/>
    <n v="0"/>
    <n v="0"/>
    <n v="1"/>
    <m/>
    <m/>
    <m/>
    <s v="SI"/>
    <s v="x"/>
    <n v="0"/>
    <n v="0"/>
    <n v="0"/>
    <s v="3"/>
    <s v="1"/>
    <s v="4"/>
    <s v="4"/>
    <n v="0.5"/>
    <s v="0%"/>
    <n v="0.5"/>
    <n v="0.5"/>
    <s v=""/>
    <n v="0.5"/>
    <s v="La Subsecretaría de Medio Ambiente tiene pendiente con el agendamiento de la mesa de trabajo con TIC y Bienes y servicios para finiquitar los  Lineamientos para la Gestión de residuos de aparatos eléctricos y electrónicos RAEE de acuerdo con la normatividad legal vigente."/>
    <s v="Talento Humano, Recursos Físicos y Tecnológicos"/>
    <x v="4"/>
    <s v="Secretario de Salud y Ambiente _x000a_(Secretaría de Salud y Ambiente)"/>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1"/>
    <n v="0.1"/>
    <n v="0"/>
    <n v="0.8"/>
    <n v="0.2"/>
    <m/>
    <m/>
    <s v="SI"/>
    <s v="x"/>
    <s v="x"/>
    <n v="0"/>
    <n v="0"/>
    <s v="2"/>
    <s v="2"/>
    <s v="1"/>
    <s v="4"/>
    <n v="0.5"/>
    <n v="1"/>
    <n v="0.9"/>
    <n v="1"/>
    <s v=""/>
    <n v="1"/>
    <s v="Cada uno de los sistemas de información cuenta con los manuales técnicos y funcionales."/>
    <s v="Talento Humano, Recursos Físicos y Tecnológicos"/>
    <x v="2"/>
    <s v="Asesor Despacho_x000a_(Oficina TIC)"/>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2"/>
    <n v="0"/>
    <n v="0"/>
    <n v="0.8"/>
    <n v="0.2"/>
    <m/>
    <m/>
    <s v="SI"/>
    <s v="x"/>
    <s v="x"/>
    <n v="0"/>
    <n v="0"/>
    <s v="2"/>
    <s v="2"/>
    <s v="4"/>
    <s v="4"/>
    <n v="1"/>
    <n v="1"/>
    <n v="1"/>
    <m/>
    <s v=""/>
    <n v="1"/>
    <s v="Meta cumplida en la vigencia 2021. La página web de la alcaldía ya se encuentra actualizada y cumple con los estándares de accesibilidad de acuerdo a la norma NTC5854"/>
    <s v="Talento Humano, Recursos Físicos y Tecnológicos"/>
    <x v="2"/>
    <s v="Asesor Despacho_x000a_(Oficina TIC)"/>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2"/>
    <n v="0"/>
    <n v="0"/>
    <n v="0.8"/>
    <n v="0.2"/>
    <m/>
    <m/>
    <s v="SI"/>
    <s v="x"/>
    <s v="x"/>
    <n v="0"/>
    <n v="0"/>
    <s v="2"/>
    <s v="2"/>
    <s v="4"/>
    <s v="4"/>
    <n v="1"/>
    <n v="1"/>
    <n v="1"/>
    <s v=""/>
    <s v=""/>
    <n v="1"/>
    <s v="Meta cumplida en la vigencia 2021. 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s v="Asesor Despacho_x000a_(Oficina TIC)"/>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3"/>
    <s v="4"/>
    <s v="4"/>
    <s v="0%"/>
    <s v="100%"/>
    <n v="1"/>
    <s v=""/>
    <s v=""/>
    <n v="1"/>
    <s v="Meta cumplida en la vigencia 2021. 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s v="Asesor Despacho_x000a_(Oficina TIC)"/>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1"/>
    <n v="1"/>
    <n v="0"/>
    <n v="1"/>
    <n v="1"/>
    <n v="1"/>
    <n v="1"/>
    <s v="SI"/>
    <s v="x"/>
    <s v="x"/>
    <s v="x"/>
    <s v="x"/>
    <s v="2"/>
    <s v="2"/>
    <s v="2"/>
    <s v="3"/>
    <n v="1"/>
    <n v="1"/>
    <n v="1"/>
    <n v="1"/>
    <s v="0%"/>
    <n v="0.75"/>
    <s v="El procedimiento P-TIC-1400-170-009 Red Soporte Técnico, para atender los requerimientos de servicios de TI fue revisado y actualizado, el mismo se aplica y gestiona por medio de la plataforma sts.bucaramanga.gov.co"/>
    <s v="Talento Humano, Recursos Físicos y Tecnológicos"/>
    <x v="2"/>
    <s v="Asesor Despacho_x000a_(Oficina TIC)"/>
  </r>
  <r>
    <s v="Gestión con valores para resultados"/>
    <s v="Gobierno digital"/>
    <s v="Actualizar el catálogo de servicios de TI para la gestión de tecnologías de la información (TI) de la entidad."/>
    <s v="Catálogo de servicios de TI actualizado."/>
    <s v="INCREMENTO"/>
    <n v="1"/>
    <n v="1"/>
    <n v="0.8"/>
    <n v="0.15"/>
    <n v="0.05"/>
    <n v="0"/>
    <m/>
    <n v="1"/>
    <m/>
    <m/>
    <s v="SI"/>
    <n v="0"/>
    <s v="x"/>
    <n v="0"/>
    <n v="0"/>
    <s v="1"/>
    <s v="2"/>
    <s v="1"/>
    <s v="4"/>
    <n v="0.95000000000000007"/>
    <n v="0.8"/>
    <n v="1"/>
    <n v="1"/>
    <s v=""/>
    <n v="1"/>
    <s v="Se ha continuado con la actualización del catálogo de servicios de TI, el cual se encuentra actualizado a marzo de 2022."/>
    <s v="Talento Humano, Recursos Físicos y Tecnológicos"/>
    <x v="2"/>
    <s v="Asesor Despacho_x000a_(Oficina TIC)"/>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1"/>
    <n v="0"/>
    <n v="0"/>
    <n v="1"/>
    <m/>
    <m/>
    <m/>
    <s v="SI"/>
    <s v="x"/>
    <n v="0"/>
    <n v="0"/>
    <n v="0"/>
    <s v="2"/>
    <s v="1"/>
    <s v="4"/>
    <s v="4"/>
    <n v="0.1"/>
    <n v="0.85"/>
    <n v="0.95"/>
    <n v="0.95"/>
    <s v=""/>
    <n v="0.95"/>
    <s v="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
    <s v="Talento Humano, Recursos Físicos y Tecnológicos"/>
    <x v="2"/>
    <s v="Asesor Despacho_x000a_(Oficina TIC)"/>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15"/>
    <n v="0.1"/>
    <n v="0"/>
    <n v="0.25"/>
    <n v="0.25"/>
    <n v="0.25"/>
    <n v="0.25"/>
    <s v="SI"/>
    <s v="x"/>
    <s v="x"/>
    <s v="x"/>
    <s v="x"/>
    <s v="2"/>
    <s v="2"/>
    <s v="2"/>
    <s v="3"/>
    <n v="0.6"/>
    <n v="0.6"/>
    <n v="0.6"/>
    <n v="0.4"/>
    <s v="0%"/>
    <n v="0.4"/>
    <s v="Se continuó avanzando en las autoevaluaciones y el diseño de la estrategia de implementación del SGSI, se ha establecido una ruta de trabajo la cual se implementará en el II trimestre 2022."/>
    <s v="Talento Humano, Recursos Físicos y Tecnológicos"/>
    <x v="2"/>
    <s v="Asesor Despacho_x000a_(Oficina TIC)"/>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1"/>
    <n v="1"/>
    <n v="0"/>
    <n v="1"/>
    <m/>
    <m/>
    <m/>
    <s v="SI"/>
    <s v="x"/>
    <n v="0"/>
    <n v="0"/>
    <n v="0"/>
    <s v="2"/>
    <s v="1"/>
    <s v="1"/>
    <s v="4"/>
    <n v="1"/>
    <n v="1"/>
    <n v="1"/>
    <n v="1"/>
    <s v=""/>
    <s v="100%"/>
    <s v="Actualmente se encuentra actualizada la información de la entidad en el portal de datos abiertos www.datos.gov.co, de acuerdo a las bases de datos entregadas por cada una de las áreas responsables del envío de información."/>
    <s v="Talento Humano, Recursos Físicos y Tecnológicos"/>
    <x v="2"/>
    <s v="Asesor Despacho_x000a_(Oficina TIC)"/>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1"/>
    <n v="0.1"/>
    <n v="0"/>
    <n v="0.33"/>
    <n v="0.33"/>
    <n v="0.34"/>
    <m/>
    <s v="SI"/>
    <s v="x"/>
    <s v="x"/>
    <s v="x"/>
    <n v="0"/>
    <s v="2"/>
    <s v="2"/>
    <s v="2"/>
    <s v="4"/>
    <n v="0.30303030303030304"/>
    <n v="0.75757575757575757"/>
    <n v="0.30299999999999999"/>
    <n v="0.29411764705882354"/>
    <s v=""/>
    <n v="0.44999999999999996"/>
    <s v="Se continuó avanzando en la hoja de ruta para la implementación del Plan Operacional de Seguridad y Privacidad de la Información y durante el segundo trimestre de 2022 se espera avanzar en la implementación del mismo."/>
    <s v="Talento Humano, Recursos Físicos y Tecnológicos"/>
    <x v="2"/>
    <s v="Asesor Despacho_x000a_(Oficina TIC)"/>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1"/>
    <n v="0"/>
    <n v="0"/>
    <n v="1"/>
    <m/>
    <n v="1"/>
    <m/>
    <s v="SI"/>
    <s v="x"/>
    <n v="0"/>
    <s v="x"/>
    <n v="0"/>
    <s v="2"/>
    <s v="1"/>
    <s v="3"/>
    <s v="4"/>
    <n v="0.5"/>
    <n v="1"/>
    <n v="1"/>
    <n v="1"/>
    <s v=""/>
    <n v="1"/>
    <s v="Se realizó un análisis de vulnerabilidades al interior de la entidad y de acuerdo al informe se generaron algunas recomendaciones las cuales fueron revisadas y validadas durante el primer trimestre del 2022."/>
    <s v="Talento Humano, Recursos Físicos y Tecnológicos"/>
    <x v="2"/>
    <s v="Asesor Despacho_x000a_(Oficina TIC)"/>
  </r>
  <r>
    <s v="Gestión con valores para resultados"/>
    <s v="Defensa Jurídica"/>
    <s v="Continuar trabajando para mantener los resultados alcanzados y propender por un mejoramiento continuo."/>
    <s v="Tasa de éxito procesal."/>
    <s v="INCREMENTO"/>
    <n v="1"/>
    <n v="1"/>
    <n v="0"/>
    <n v="0"/>
    <n v="1"/>
    <n v="0"/>
    <m/>
    <m/>
    <n v="1"/>
    <m/>
    <s v="SI"/>
    <n v="0"/>
    <n v="0"/>
    <s v="x"/>
    <n v="0"/>
    <s v="4"/>
    <s v="4"/>
    <s v="2"/>
    <s v="4"/>
    <s v=""/>
    <s v=""/>
    <s v=""/>
    <n v="1"/>
    <s v=""/>
    <n v="1"/>
    <s v="Se realizó el cálculo de la tasa de éxito procesal con corte 31 de diciembre de 2021, lo cual se puede consultar en la nube, ya que es medida mediante e indicadores adoptados en el SIGC, actividad realizada el 2 de febrero de 2022."/>
    <s v="Talento Humano, Recursos Físicos y Tecnológicos"/>
    <x v="5"/>
    <s v="Asesor de Despacho _x000a_(Secretaría Jurídica)"/>
  </r>
  <r>
    <s v="Gestión con valores para resultados"/>
    <s v="Defensa Jurídica"/>
    <s v="Continuar trabajando para mantener los resultados alcanzados y propender por un mejoramiento continuo."/>
    <s v="Plan de acción del comité de conciliación vigencia 2022."/>
    <s v="INCREMENTO"/>
    <n v="1"/>
    <n v="1"/>
    <n v="0"/>
    <n v="1"/>
    <n v="0"/>
    <n v="0"/>
    <m/>
    <n v="1"/>
    <m/>
    <m/>
    <s v="SI"/>
    <n v="0"/>
    <s v="x"/>
    <n v="0"/>
    <n v="0"/>
    <s v="4"/>
    <s v="2"/>
    <s v="4"/>
    <s v="4"/>
    <n v="1"/>
    <s v=""/>
    <n v="1"/>
    <s v=""/>
    <s v=""/>
    <n v="1"/>
    <s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
    <s v="Talento Humano, Recursos Físicos y Tecnológicos"/>
    <x v="5"/>
    <s v="Profesional Especializado_x000a_(Secretaría Jurídica)"/>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1"/>
    <n v="0"/>
    <m/>
    <m/>
    <n v="1"/>
    <m/>
    <s v="SI"/>
    <n v="0"/>
    <n v="0"/>
    <s v="x"/>
    <n v="0"/>
    <s v="4"/>
    <s v="4"/>
    <s v="2"/>
    <s v="4"/>
    <s v=""/>
    <s v=""/>
    <s v=""/>
    <n v="1"/>
    <s v=""/>
    <n v="1"/>
    <s v="Durante el I trimestre 2022 se realizó diagnóstico de talento humano y/o herramientas para los diferentes canales de atención, de fecha 28 de marzo de 2022."/>
    <s v="Talento Humano, Recursos Físicos y Tecnológicos"/>
    <x v="0"/>
    <s v="Profesional Especializado_x000a_(Secretaría Administrativa)"/>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1"/>
    <n v="1"/>
    <n v="1"/>
    <n v="0"/>
    <n v="1"/>
    <n v="1"/>
    <n v="1"/>
    <n v="1"/>
    <s v="SI"/>
    <s v="x"/>
    <s v="x"/>
    <s v="x"/>
    <s v="x"/>
    <s v="2"/>
    <s v="2"/>
    <s v="2"/>
    <s v="3"/>
    <n v="1"/>
    <n v="1"/>
    <n v="1"/>
    <n v="1"/>
    <s v="0%"/>
    <n v="0.75"/>
    <s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_x000a__x000a_I TRIMESTRE2022: La estrategia ya se actualizó a la versión 001 y se encuentra implementándose. los soportes están en el SharePoint"/>
    <s v="Talento Humano, Recursos Físicos y Tecnológicos"/>
    <x v="0"/>
    <s v="Secretario Administrativo _x000a_(Secretaría Administrativa)"/>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erprete de lengua de señas colombiana). contrato 2938 del 24 de noviembre del del 2021 y 1862 del 05 de noviembre del 2021"/>
    <s v="Talento Humano, Recursos Físicos y Tecnológicos"/>
    <x v="0"/>
    <s v="Profesional Especializado_x000a_(Secretaría Administrativa)"/>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
    <s v="Talento Humano, Recursos Físicos y Tecnológicos"/>
    <x v="0"/>
    <s v="Profesional Especializado_x000a_(Secretaría Administrativa)"/>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6"/>
    <n v="0"/>
    <n v="0"/>
    <m/>
    <n v="1"/>
    <m/>
    <m/>
    <s v="SI"/>
    <n v="0"/>
    <s v="x"/>
    <n v="0"/>
    <n v="0"/>
    <s v="1"/>
    <s v="2"/>
    <s v="4"/>
    <s v="4"/>
    <n v="1"/>
    <n v="0.4"/>
    <n v="1"/>
    <s v=""/>
    <s v=""/>
    <n v="1"/>
    <s v="Se aplicaron las encuestas de caracterización del 16 de septiembre al 01 de octubre del 2021, elaborándose un informe consolidado el 17 de noviembre del 2021."/>
    <s v="Talento Humano, Recursos Físicos y Tecnológicos"/>
    <x v="0"/>
    <s v="Profesional Especializado_x000a_(Secretaría Administrativa)"/>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1"/>
    <n v="0"/>
    <n v="0"/>
    <n v="1"/>
    <n v="1"/>
    <m/>
    <m/>
    <s v="SI"/>
    <s v="x"/>
    <s v="x"/>
    <n v="0"/>
    <n v="0"/>
    <s v="2"/>
    <s v="2"/>
    <s v="4"/>
    <s v="4"/>
    <n v="1"/>
    <n v="1"/>
    <n v="1"/>
    <s v=""/>
    <s v=""/>
    <n v="1"/>
    <s v="Se elaboró un informe con corte a 30 de septiembre y otro a 30 de noviembre de 2021."/>
    <s v="Talento Humano, Recursos Físicos y Tecnológicos"/>
    <x v="0"/>
    <s v="Profesional Especializado_x000a_(Secretaría Administrativa)"/>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9"/>
    <n v="0"/>
    <n v="0"/>
    <m/>
    <n v="1"/>
    <m/>
    <m/>
    <s v="SI"/>
    <n v="0"/>
    <s v="x"/>
    <n v="0"/>
    <n v="0"/>
    <s v="1"/>
    <s v="2"/>
    <s v="4"/>
    <s v="4"/>
    <n v="1"/>
    <n v="0.1"/>
    <n v="1"/>
    <s v=""/>
    <s v=""/>
    <n v="1"/>
    <s v="Se aprobó el proyecto BPIN No. 2021680010139, para realizar la contratación de &quot;COMPRA E INSTALACION DE SEÑALETICA PARA EL CENTRO ADMINISTRATIVO MUNICIPAL Y DEMÁS CENTROS EXTERNOS DE LA ALCALDIA DE BUCARAMANGA QUE LO REQUIERAN&quot;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
    <s v="Talento Humano, Recursos Físicos y Tecnológicos"/>
    <x v="0"/>
    <s v="Profesional Especializado_x000a_(Secretaría Administrativa)"/>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4"/>
    <s v="3"/>
    <s v="4"/>
    <s v=""/>
    <s v=""/>
    <s v=""/>
    <s v="0%"/>
    <s v=""/>
    <n v="0"/>
    <s v="Actualmente no se ha avanzado en este producto ya que es necesario generar una mesa de  trabajo con algunas Secretarías de la entidad definiendo lo alcances y diseño de este canal."/>
    <n v="0"/>
    <x v="2"/>
    <s v="Asesor Despacho_x000a_(Oficina TIC)"/>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4"/>
    <s v="4"/>
    <s v="3"/>
    <s v=""/>
    <s v=""/>
    <s v=""/>
    <s v=""/>
    <s v="0%"/>
    <n v="0"/>
    <s v="Se encuentra programada para el segundo trimestre 2022."/>
    <n v="0"/>
    <x v="2"/>
    <s v="Asesor Despacho_x000a_(Oficina TIC)"/>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1"/>
    <n v="1"/>
    <n v="0"/>
    <n v="1"/>
    <n v="1"/>
    <n v="1"/>
    <n v="1"/>
    <s v="SI"/>
    <s v="x"/>
    <s v="x"/>
    <s v="x"/>
    <s v="x"/>
    <s v="2"/>
    <s v="2"/>
    <s v="2"/>
    <s v="3"/>
    <n v="1"/>
    <n v="1"/>
    <n v="1"/>
    <n v="1"/>
    <s v="0%"/>
    <n v="0.75"/>
    <s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_x000a_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_x000a_"/>
    <s v="Talento Humano, Recursos Físicos y Tecnológicos"/>
    <x v="1"/>
    <s v="Profesional Universitario_x000a_(Secretaría de Planeación)"/>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1"/>
    <n v="1"/>
    <n v="0"/>
    <n v="1"/>
    <n v="1"/>
    <n v="1"/>
    <m/>
    <s v="SI"/>
    <s v="x"/>
    <s v="x"/>
    <s v="x"/>
    <n v="0"/>
    <s v="2"/>
    <s v="2"/>
    <s v="2"/>
    <s v="4"/>
    <n v="1"/>
    <n v="1"/>
    <n v="1"/>
    <n v="1"/>
    <s v=""/>
    <n v="1"/>
    <s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_x000a_Por otra parte, durante el primer trimestre de 2022, la Secretaría de Planeación realizó el registro de la priorización de los trámites en el módulo &quot;Gestión de Racionalización&quot; para el periodo 2022 en la plataforma SUIT, los cuales se encuentran registrados en el Componente 2 del PAAC 2022 dando cumplimiento en los términos de ley."/>
    <s v="Talento Humano, Recursos Físicos y Tecnológicos"/>
    <x v="1"/>
    <s v="Profesional Universitario_x000a_(Secretaría de Planeación)"/>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3"/>
    <n v="0.1"/>
    <n v="0"/>
    <m/>
    <n v="1"/>
    <m/>
    <m/>
    <s v="SI"/>
    <n v="0"/>
    <s v="x"/>
    <n v="0"/>
    <n v="0"/>
    <s v="1"/>
    <s v="2"/>
    <s v="1"/>
    <s v="4"/>
    <n v="0.8"/>
    <n v="0.5"/>
    <n v="0.8"/>
    <n v="0.9"/>
    <s v=""/>
    <n v="0.9"/>
    <s v="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
    <s v="Talento Humano, Recursos Físicos y Tecnológicos"/>
    <x v="2"/>
    <s v="Asesor Despacho_x000a_(Oficina TIC)"/>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1"/>
    <n v="1"/>
    <n v="0"/>
    <n v="1"/>
    <n v="1"/>
    <n v="1"/>
    <n v="1"/>
    <s v="SI"/>
    <s v="x"/>
    <s v="x"/>
    <s v="x"/>
    <s v="x"/>
    <s v="2"/>
    <s v="2"/>
    <s v="2"/>
    <s v="3"/>
    <n v="1"/>
    <n v="1"/>
    <n v="1"/>
    <n v="1"/>
    <s v="0%"/>
    <n v="0.75"/>
    <s v="La Secretaría de Planeación, realizó el monitoreo a la estrategia de racionalización del componente 2 del PAAC, como evidencia se cuenta con el documento Seguimiento Estrategia de Racionalización y trámites racionalizados, extraídos de la plataforma SUIT._x000a_Durante el primer trimestre 2022 se ha venido fortaleciendo la estrategia de racionalización de trámites y procedimientos, mediante mesas de trabajo, reuniones y correos de solicitud de requerimientos para dar inicio al desarrollo de los aplicativos. _x000a_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
    <s v="Talento Humano, Recursos Físicos y Tecnológicos"/>
    <x v="1"/>
    <s v="Profesional Universitario_x000a_(Secretaría de Planeación)"/>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23"/>
    <n v="0"/>
    <n v="0"/>
    <m/>
    <n v="1"/>
    <m/>
    <m/>
    <s v="SI"/>
    <n v="0"/>
    <s v="x"/>
    <n v="0"/>
    <n v="0"/>
    <s v="1"/>
    <s v="2"/>
    <s v="4"/>
    <s v="4"/>
    <n v="0.33"/>
    <n v="0.1"/>
    <n v="0.33"/>
    <n v="0.33"/>
    <s v=""/>
    <n v="0.33"/>
    <s v="Se establecerá una hoja de ruta para avanzar en el diseño y elaboración de la guía, con el fin hacer entrega durante el segundo trimestre de 2022."/>
    <s v="Talento Humano, Recursos Físicos y Tecnológicos"/>
    <x v="2"/>
    <s v="Asesor Despacho_x000a_(Oficina TIC)"/>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1"/>
    <n v="1"/>
    <n v="0"/>
    <m/>
    <n v="1"/>
    <m/>
    <n v="1"/>
    <s v="SI"/>
    <n v="0"/>
    <s v="x"/>
    <n v="0"/>
    <s v="x"/>
    <s v="1"/>
    <s v="2"/>
    <s v="1"/>
    <s v="3"/>
    <n v="2"/>
    <n v="1"/>
    <n v="1"/>
    <n v="1"/>
    <s v="0%"/>
    <s v="100%"/>
    <s v="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
    <s v="Talento Humano, Recursos Físicos y Tecnológicos"/>
    <x v="6"/>
    <s v="Jefe de Prensa y Comunicaciones_x000a_(Oficina de Prensa y Comunicaciones)"/>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9"/>
    <n v="0"/>
    <n v="0"/>
    <m/>
    <n v="1"/>
    <m/>
    <m/>
    <s v="SI"/>
    <n v="0"/>
    <s v="x"/>
    <n v="0"/>
    <n v="0"/>
    <s v="4"/>
    <s v="2"/>
    <s v="4"/>
    <s v="4"/>
    <n v="0.9"/>
    <s v=""/>
    <n v="0.9"/>
    <n v="0.9"/>
    <s v=""/>
    <n v="0.9"/>
    <s v="Se realizó la priorización de barrios y veredas por parte de las JAL para el desarrollo del ejercicio de Presupuestos Participativos de la vigencia 2021. Se priorizaron 54 proyectos._x000a_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_x000a__x000a_Evidencia: Informes de Conceptos Técnicos proyectos aprobados y matriz de Seguimiento de viabilidad de proyectos vigencia 2021."/>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4"/>
    <s v="3"/>
    <s v="4"/>
    <s v=""/>
    <s v=""/>
    <s v=""/>
    <s v="0%"/>
    <s v=""/>
    <n v="0"/>
    <s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
    <s v="Talento Humano, Recursos Financieros, Físicos y Tecnológicos"/>
    <x v="1"/>
    <s v="Subsecretario de Despacho_x000a_(Secretaría de Planeación)"/>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1"/>
    <n v="0.05"/>
    <n v="0"/>
    <m/>
    <n v="0.8"/>
    <n v="0.2"/>
    <m/>
    <s v="SI"/>
    <n v="0"/>
    <s v="x"/>
    <s v="x"/>
    <n v="0"/>
    <s v="1"/>
    <s v="2"/>
    <s v="2"/>
    <s v="4"/>
    <n v="0.875"/>
    <n v="0.75"/>
    <n v="1"/>
    <n v="0.9"/>
    <s v=""/>
    <n v="0.9"/>
    <s v="•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_x000a_Contrato No. 271-2020 - Cumplimiento del 100%._x000a_Contrato No. 275-2020 - Cumplimiento del 100%. _x000a__x000a_•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_x000a_Contrato No. 301-2020.  Ejecución del 98% de avance. _x000a__x000a_•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_x000a_Contrato No. - 82-2021. Ejecución del 90% de avance. _x000a_Contrato No. - 81-2021. Ejecución del 90% de avance. _x000a_Contrato No. - 84-2021. Ejecución del 90% de avance. _x000a__x000a_• Se realizo la adjudicación de la adecuación de equipamiento urbano, viabilizados por el ejercicio de presupuestos participativos, mediante el proceso de contratación SI-LP-15-2021, el cual fue adjudicado en el mes de febrero del 2022. Dentro del proceso se encuentran los contratos:  _x000a_Contrato No. 24-2022 - Lote 1. Inicio de obra en el mes de marzo 2022. _x000a_Contrato No. 25-2022 - Lote 2. Inicio de obra en el mes de marzo 2022. _x000a_Contrato No. 26-2022 - Lote 3. Inicio de obra en el mes de marzo 2022. _x000a_Contrato No. 27-2022 - Lote 4. Inicio de obra en el mes de marzo 2022. _x000a__x000a_•Se está en etapa de estructuración los documentos base para el proceso licitatorio que tiene como objeto el mantenimiento de acueductos veredales.                                                                  "/>
    <s v="Talento Humano, Recursos Financieros, Físicos y Tecnológicos"/>
    <x v="7"/>
    <s v="Secretario de Despacho_x000a_(Secretaría de Infraestructura)"/>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0"/>
    <n v="4"/>
    <n v="0"/>
    <n v="0"/>
    <m/>
    <n v="2"/>
    <m/>
    <m/>
    <s v="SI"/>
    <n v="0"/>
    <s v="x"/>
    <n v="0"/>
    <n v="0"/>
    <s v="4"/>
    <s v="2"/>
    <s v="4"/>
    <s v="4"/>
    <n v="1"/>
    <s v=""/>
    <n v="1"/>
    <s v=""/>
    <s v=""/>
    <s v="100%"/>
    <s v="En cumplimiento de la meta en la vigencia 2021 se certificaron dos proyectos ante el  Banco de Programas y Proyectos de Inversión Municipal._x000a__x000a_El primer proyecto de inversión fue  &quot;DOTACIÓN DE EQUIPOS, MULTIMEDIA, MATERIAL DIDÁCTICO Y MOBILIARIO ESCOLAR PARA LAS INSTITUCIONES EDUCATIVAS OFICIALES DEL MUNICIPIO&quot;  con  BPIN  2021680010117 , en el cual se expidieron dos resoluciones para el giro de  recursos económicos  por un valor de $1.157.740.638,03 : • Resolución  No. 2509 del 28 de octubre de 2021 y • Resolución No. 2510 del 28 de octubre de 2021_x000a__x000a_El segundo Proyecto fue  &quot;MEJORAMIENTO DE LA INFRAESTRUCTURA EDUCATIVA EN LAS INSTITUCIONES EDUCATIVAS OFICIALES DEL MUNICIPIO DE BUCARAMANGA&quot; con BPIN 2021680010103, en el cual e expidieron dos resoluciones para el giro de  recursos económicos  por un valor de  $ 2.349.522.365,94: • Resolución  No. 2763  del 26 de noviembre  de 2021 y • Resolución No. 2764  del  26 de noviembre  de 2021_x000a__x000a_En el primer trimestre de la vigencia 2022, dando cumplimiento al ejercicio de Acuerdos Escolares 2021, que serán ejecutados en la vigencia 2022, a continuación, se presenta el avance en su gestión durante el primer trimestre de la actual vigencia:_x000a__x000a_–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_x000a_– El 16 de marzo se realizó la primera reunión presencial en la IE Politécnico con los rectores de las Instituciones Educativas donde se socializó el contenido de la circular 97._x000a_– El 23 de marzo se realizó reunión vía Teams dirigida a la comunidad educativa en general para dar a conocer el proceso de acuerdos escolares vigencia 2021._x000a_"/>
    <s v="Talento Humano, Recursos Financieros, Físicos y Tecnológicos"/>
    <x v="8"/>
    <s v="Secretario de Despacho_x000a_(Secretaría de Educación)"/>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1"/>
    <n v="0"/>
    <n v="0"/>
    <m/>
    <n v="1"/>
    <m/>
    <n v="1"/>
    <s v="SI"/>
    <n v="0"/>
    <s v="x"/>
    <n v="0"/>
    <s v="x"/>
    <s v="4"/>
    <s v="2"/>
    <s v="4"/>
    <s v="3"/>
    <n v="1"/>
    <s v=""/>
    <n v="1"/>
    <s v=""/>
    <s v="0%"/>
    <n v="0.5"/>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_x000a_El próximo ejercicio de rendición de cuentas, se adelantará ante el Consejo Territorial de Planeación (CTP), en el segundo trimestre 2022."/>
    <s v="Talento Humano, Recursos Financieros, Físicos y Tecnológicos"/>
    <x v="1"/>
    <s v="Subsecretario de Despacho_x000a_(Secretaría de Planeación)"/>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1"/>
    <n v="0.4"/>
    <n v="0"/>
    <m/>
    <n v="1"/>
    <n v="1"/>
    <m/>
    <s v="SI"/>
    <n v="0"/>
    <s v="x"/>
    <s v="x"/>
    <n v="0"/>
    <s v="4"/>
    <s v="2"/>
    <s v="2"/>
    <s v="4"/>
    <n v="1"/>
    <s v=""/>
    <n v="1"/>
    <n v="0.4"/>
    <s v=""/>
    <n v="0.7"/>
    <s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s v="4"/>
    <s v="4"/>
    <s v="4"/>
    <s v=""/>
    <n v="1"/>
    <s v=""/>
    <s v=""/>
    <s v=""/>
    <n v="1"/>
    <s v="Se implementó durante el III y IV trimestre 2021 a través de la plataforma bga400.bucaramanga.gov.co un mecanismo de participación ciudadana, donde los ciudadanos planteaban sus ideas de proyectos relacionados con diversas área de municipio. Https://bga400.bucaramanga.gov.co_x000a_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
    <s v="Talento Humano, Recursos Financieros, Físicos y Tecnológicos"/>
    <x v="2"/>
    <s v="Asesor de despacho _x000a_(Oficina TIC)"/>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1"/>
    <n v="0"/>
    <n v="0"/>
    <m/>
    <n v="1"/>
    <m/>
    <m/>
    <s v="SI"/>
    <n v="0"/>
    <s v="x"/>
    <n v="0"/>
    <n v="0"/>
    <s v="4"/>
    <s v="2"/>
    <s v="4"/>
    <s v="4"/>
    <n v="1"/>
    <s v=""/>
    <n v="1"/>
    <s v=""/>
    <s v=""/>
    <n v="1"/>
    <s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
    <s v="Talento Humano, Recursos Físicos y Tecnológicos"/>
    <x v="5"/>
    <s v="Subsecretario Jurídico_x000a_(Secretaría Jurídica)"/>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5"/>
    <n v="0"/>
    <n v="0"/>
    <m/>
    <n v="1"/>
    <m/>
    <m/>
    <s v="SI"/>
    <n v="0"/>
    <s v="x"/>
    <n v="0"/>
    <n v="0"/>
    <s v="1"/>
    <s v="2"/>
    <s v="4"/>
    <s v="4"/>
    <n v="1"/>
    <n v="0.5"/>
    <n v="1"/>
    <s v=""/>
    <s v=""/>
    <n v="1"/>
    <s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
    <s v="Talento Humano, Recursos Físicos y Tecnológicos"/>
    <x v="5"/>
    <s v="Subsecretario Jurídico_x000a_(Secretaría Jurídica)"/>
  </r>
  <r>
    <s v="Gestión con valores para resultados"/>
    <s v="Mejora normativa"/>
    <s v="Revisar durante el proceso de formulación de proyectos normativos las temáticas relevantes. "/>
    <s v="Lista de chequeo de revisión de actos administrativos."/>
    <s v="INCREMENTO"/>
    <n v="1"/>
    <n v="1"/>
    <n v="0"/>
    <n v="1"/>
    <n v="0"/>
    <n v="0"/>
    <m/>
    <n v="1"/>
    <m/>
    <m/>
    <s v="SI"/>
    <n v="0"/>
    <s v="x"/>
    <n v="0"/>
    <n v="0"/>
    <s v="4"/>
    <s v="2"/>
    <s v="4"/>
    <s v="4"/>
    <n v="1"/>
    <s v=""/>
    <n v="1"/>
    <s v=""/>
    <s v=""/>
    <n v="1"/>
    <s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_x000a_Se anexa lista de chequeo y revisión aleatoria en la vigencia 2021 de la aplicación de la lista de chequeo en la revisión d actos administrativos."/>
    <s v="Talento Humano, Recursos Físicos y Tecnológicos"/>
    <x v="5"/>
    <s v="Subsecretario Jurídico_x000a_(Secretaría Jurídica)"/>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1"/>
    <n v="1"/>
    <n v="0"/>
    <n v="1"/>
    <n v="1"/>
    <n v="1"/>
    <n v="1"/>
    <s v="SI"/>
    <s v="x"/>
    <s v="x"/>
    <s v="x"/>
    <s v="x"/>
    <s v="2"/>
    <s v="2"/>
    <s v="2"/>
    <s v="3"/>
    <n v="1"/>
    <n v="1"/>
    <n v="1"/>
    <n v="1"/>
    <s v="0%"/>
    <n v="0.75"/>
    <s v="La Secretaría de Planeación ha mantenido actualizada la matriz de cumplimiento del Plan de Desarrollo 2020 - 2023 en los meses de Enero, Febrero y Marzo de 2022, la cual se encuentra publicada en página web._x000a_https://www.bucaramanga.gov.co/transparencia/seguimiento-al-plan-de-desarrollo/_x000a_"/>
    <s v="Talento Humano, Recursos Físicos y Tecnológicos"/>
    <x v="1"/>
    <s v="Profesional Especializado_x000a_(Secretaría Planeac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1"/>
    <n v="0"/>
    <n v="1"/>
    <m/>
    <n v="1"/>
    <m/>
    <s v="SI"/>
    <s v="x"/>
    <n v="0"/>
    <s v="x"/>
    <n v="0"/>
    <s v="2"/>
    <s v="4"/>
    <s v="2"/>
    <s v="4"/>
    <s v=""/>
    <n v="1"/>
    <s v=""/>
    <n v="1"/>
    <s v=""/>
    <n v="1"/>
    <s v="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
    <s v="Talento Humano, Recursos Físicos y Tecnológicos"/>
    <x v="9"/>
    <s v="Jefe de Oficina_x000a_(Oficina Control Interno de Gest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1"/>
    <n v="0"/>
    <m/>
    <m/>
    <n v="1"/>
    <m/>
    <s v="SI"/>
    <n v="0"/>
    <n v="0"/>
    <s v="x"/>
    <n v="0"/>
    <s v="4"/>
    <s v="4"/>
    <s v="2"/>
    <s v="4"/>
    <s v=""/>
    <s v=""/>
    <s v=""/>
    <n v="1"/>
    <s v=""/>
    <n v="1"/>
    <s v="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_x000a_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
    <s v="Talento Humano, Recursos Físicos y Tecnológicos"/>
    <x v="1"/>
    <s v="Profesional Especializado_x000a_(Secretaría Planeación)"/>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1"/>
    <n v="1"/>
    <n v="0"/>
    <n v="1"/>
    <n v="1"/>
    <n v="1"/>
    <n v="1"/>
    <s v="SI"/>
    <s v="x"/>
    <s v="x"/>
    <s v="x"/>
    <s v="x"/>
    <s v="2"/>
    <s v="2"/>
    <s v="2"/>
    <s v="3"/>
    <n v="1"/>
    <n v="1"/>
    <n v="1"/>
    <n v="1"/>
    <s v="0%"/>
    <n v="0.7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_x000a_Se cuenta con acta de participación en la Mesa Técnica de Primera Infancia y Adolescencia realizada el 3 de febrero de 2022, así como también, solicitud 20219487214 del 27/09/2021; Respuesta cuestionario de cumplimiento política pública de protección y bienestar animal_x000a_"/>
    <s v="Talento Humano, Recursos Físicos y Tecnológicos"/>
    <x v="1"/>
    <s v="Profesional Especializado_x000a_(Secretaría Planeación)"/>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3"/>
    <n v="0"/>
    <n v="0"/>
    <m/>
    <n v="1"/>
    <m/>
    <m/>
    <s v="SI"/>
    <n v="0"/>
    <s v="x"/>
    <n v="0"/>
    <n v="0"/>
    <s v="1"/>
    <s v="2"/>
    <s v="4"/>
    <s v="4"/>
    <n v="1"/>
    <n v="0.7"/>
    <n v="1"/>
    <s v=""/>
    <s v=""/>
    <n v="1"/>
    <s v="Se lleva un 100% de avance en la elaboración del Informe de la Historia Institucional con fines archivísticos de gran importancia para la elaboración de las TVD de fecha del 10 de noviembre del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3"/>
    <n v="0"/>
    <n v="0"/>
    <m/>
    <n v="1"/>
    <m/>
    <m/>
    <s v="SI"/>
    <n v="0"/>
    <s v="x"/>
    <n v="0"/>
    <n v="0"/>
    <s v="1"/>
    <s v="2"/>
    <s v="4"/>
    <s v="4"/>
    <n v="1"/>
    <n v="0.7"/>
    <n v="1"/>
    <s v=""/>
    <s v=""/>
    <n v="1"/>
    <s v="Se lleva un 100% de avance en la elaboración de la Matriz de estructura orgánica reconstruida para los diferentes periodos de Historia de la entidad, documento  de gran importancia para la elaboración de las TVD de fecha del 17 de noviembre del 2021"/>
    <s v="Talento Humano, Recursos Físicos y Tecnológicos"/>
    <x v="0"/>
    <s v="Técnico Operativo_x000a_(Secretaría Administrativa)"/>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1"/>
    <n v="0"/>
    <m/>
    <m/>
    <n v="1"/>
    <m/>
    <s v="SI"/>
    <n v="0"/>
    <n v="0"/>
    <s v="x"/>
    <n v="0"/>
    <s v="1"/>
    <s v="4"/>
    <s v="2"/>
    <s v="4"/>
    <n v="0"/>
    <m/>
    <m/>
    <n v="1"/>
    <s v=""/>
    <n v="1"/>
    <s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
    <s v="Talento Humano, Recursos Físicos y Tecnológicos"/>
    <x v="0"/>
    <s v="Técnico Operativo_x000a_(Secretaría Administrativa)"/>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s v="3"/>
    <s v="4"/>
    <s v="4"/>
    <n v="1"/>
    <n v="1"/>
    <n v="1"/>
    <s v=""/>
    <s v=""/>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s v="3"/>
    <s v="4"/>
    <s v="4"/>
    <n v="1"/>
    <n v="1"/>
    <n v="1"/>
    <s v=""/>
    <s v=""/>
    <n v="1"/>
    <s v="El Diagnóstico Integral de Archivo, fue elaborado y aprobado mediante Acta de  sesión del Comité Institucional de Gestión y Desempeño MIPG realizado el 9 de septiembre del  año 2021.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s v="3"/>
    <s v="4"/>
    <s v="4"/>
    <n v="1"/>
    <n v="1"/>
    <n v="1"/>
    <s v=""/>
    <s v=""/>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s v="Técnico Operativo_x000a_(Secretaría Administrativa)"/>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6"/>
    <n v="0"/>
    <m/>
    <m/>
    <n v="1"/>
    <m/>
    <s v="SI"/>
    <n v="0"/>
    <n v="0"/>
    <s v="x"/>
    <n v="0"/>
    <s v="1"/>
    <s v="4"/>
    <s v="2"/>
    <s v="4"/>
    <n v="0"/>
    <m/>
    <m/>
    <n v="0.9"/>
    <s v=""/>
    <n v="0.89999999999999991"/>
    <s v="Se lleva un 30% de avance en la elaboración de inventarios de series sensibles a eliminación documental con aplicación de criterios técnicos archivísticos y se cumplirá con el cronograma establecido en el presente plan._x000a__x000a_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_x000a_ https://www.bucaramanga.gov.co/transparencia/instrumentos-de-gestion-de-la-informacion/"/>
    <s v="Talento Humano, Recursos Físicos y Tecnológicos"/>
    <x v="0"/>
    <s v="Técnico Operativo_x000a_(Secretaría Administrativa)"/>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3"/>
    <n v="0.2"/>
    <n v="0"/>
    <m/>
    <n v="0.8"/>
    <n v="0.2"/>
    <m/>
    <s v="SI"/>
    <n v="0"/>
    <s v="x"/>
    <s v="x"/>
    <n v="0"/>
    <s v="1"/>
    <s v="2"/>
    <s v="2"/>
    <s v="4"/>
    <n v="0.875"/>
    <n v="0.5"/>
    <n v="1"/>
    <n v="1"/>
    <s v=""/>
    <n v="1"/>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_x000a_El PAAC y MRC se encuentran publicados en la página web del municipio en el link: https://www.bucaramanga.gov.co/transparencia/plan-anticorrupcion-y-de-atencion-al-ciudadano-2/ "/>
    <s v="Talento Humano, Recursos Físicos y Tecnológicos"/>
    <x v="5"/>
    <s v="Secretario de Despacho_x000a_(Secretaría Jurídica)"/>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1"/>
    <n v="1"/>
    <n v="0"/>
    <n v="1"/>
    <n v="1"/>
    <n v="1"/>
    <n v="1"/>
    <s v="SI"/>
    <s v="x"/>
    <s v="x"/>
    <s v="x"/>
    <s v="x"/>
    <s v="2"/>
    <s v="2"/>
    <s v="2"/>
    <s v="3"/>
    <n v="1"/>
    <n v="1"/>
    <n v="1"/>
    <n v="1"/>
    <s v="0%"/>
    <n v="0.75"/>
    <s v="En el primer trimestre de 2022 se enviaron por correo institucional 9 comunicaciones relacionadas con información pública de interés de la ciudadanía."/>
    <s v="Talento Humano, Recursos Físicos y Tecnológicos"/>
    <x v="6"/>
    <s v="Jefe de Prensa_x000a_(Oficina de Prensa y Comunicaciones)"/>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1"/>
    <n v="1"/>
    <n v="0"/>
    <n v="1"/>
    <n v="1"/>
    <n v="1"/>
    <n v="1"/>
    <s v="SI"/>
    <s v="x"/>
    <s v="x"/>
    <s v="x"/>
    <s v="x"/>
    <s v="2"/>
    <s v="2"/>
    <s v="2"/>
    <s v="3"/>
    <n v="1"/>
    <n v="1"/>
    <n v="1"/>
    <n v="1"/>
    <s v="0%"/>
    <n v="0.75"/>
    <s v="Las diferentes solicitudes de publicación de información que las áreas realizan han sido publicadas de acuerdo a los tiempos y en las secciones requeridas."/>
    <s v="Talento Humano, Recursos Físicos y Tecnológicos"/>
    <x v="2"/>
    <s v="Asesor TIC_x000a_(Oficina de las TIC)"/>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3"/>
    <n v="11"/>
    <n v="0"/>
    <m/>
    <n v="4"/>
    <n v="3"/>
    <n v="3"/>
    <s v="SI"/>
    <n v="0"/>
    <s v="x"/>
    <s v="x"/>
    <s v="x"/>
    <s v="4"/>
    <s v="2"/>
    <s v="2"/>
    <s v="3"/>
    <n v="0.75"/>
    <s v=""/>
    <n v="0.75"/>
    <s v="100%"/>
    <s v="0%"/>
    <s v="100%"/>
    <s v="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_x000a_"/>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3"/>
    <s v="3"/>
    <s v="3"/>
    <s v="0%"/>
    <s v="100%"/>
    <n v="1"/>
    <n v="1"/>
    <s v="0%"/>
    <n v="1"/>
    <s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1"/>
    <n v="0"/>
    <m/>
    <m/>
    <n v="1"/>
    <m/>
    <s v="SI"/>
    <n v="0"/>
    <n v="0"/>
    <s v="x"/>
    <n v="0"/>
    <s v="4"/>
    <s v="4"/>
    <s v="2"/>
    <s v="4"/>
    <s v=""/>
    <s v=""/>
    <s v=""/>
    <n v="1"/>
    <s v=""/>
    <n v="1"/>
    <s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
    <s v="Talento Humano, Recursos Físicos y Tecnológicos"/>
    <x v="5"/>
    <s v="Secretario de Despacho_x000a_(Secretaría Jurídica)_x000a_Transparencia"/>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s v="4"/>
    <s v="4"/>
    <s v="4"/>
    <s v=""/>
    <n v="1"/>
    <s v=""/>
    <m/>
    <s v=""/>
    <n v="1"/>
    <s v="Se cuenta con el cumplimiento del 100%, los instrumentos de gestión pública se encuentran actualizados y se enviaron a la Secretaría de Transparencia de la Presidencia de la República para revisión."/>
    <s v="Talento Humano, Recursos Físicos y Tecnológicos"/>
    <x v="5"/>
    <s v="Secretario de Despacho_x000a_(Secretaría Jurídica)_x000a_Transparencia"/>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1"/>
    <n v="0"/>
    <m/>
    <n v="4"/>
    <n v="3"/>
    <n v="3"/>
    <s v="SI"/>
    <n v="0"/>
    <s v="x"/>
    <s v="x"/>
    <s v="x"/>
    <s v="1"/>
    <s v="3"/>
    <s v="2"/>
    <s v="3"/>
    <n v="1"/>
    <n v="1"/>
    <n v="1"/>
    <n v="1"/>
    <s v="0%"/>
    <s v="100%"/>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_x000a_Así mismo, en el mes de marzo de 2022 se realizó una socialización sobre conflicto de intereses y régimen de inhabilidades e incompatibilidades. Se cuenta con video de la socialización realizada el 31 de marzo de 2022 y soporte del control de asistencia en formato de Excel"/>
    <s v="Talento Humano, Recursos Físicos y Tecnológicos"/>
    <x v="5"/>
    <s v="Secretario de Despacho_x000a_(Secretaría Jurídica)_x000a_Transparencia"/>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s v="4"/>
    <s v="4"/>
    <s v="4"/>
    <s v=""/>
    <n v="1"/>
    <s v=""/>
    <m/>
    <s v=""/>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s v="Secretario de Despacho_x000a_(Secretaría Jurídica)_x000a_Transparencia"/>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1"/>
    <n v="0"/>
    <m/>
    <m/>
    <n v="1"/>
    <n v="1"/>
    <s v="SI"/>
    <n v="0"/>
    <n v="0"/>
    <s v="x"/>
    <s v="x"/>
    <s v="4"/>
    <s v="4"/>
    <s v="2"/>
    <s v="3"/>
    <s v=""/>
    <s v=""/>
    <s v=""/>
    <n v="1"/>
    <s v="0%"/>
    <n v="0.5"/>
    <s v="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
    <s v="Talento Humano, Recursos Físicos y Tecnológicos"/>
    <x v="5"/>
    <s v="Secretario de Despacho_x000a_(Secretaría Jurídica)_x000a_Transparencia"/>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2"/>
    <n v="0"/>
    <m/>
    <m/>
    <m/>
    <n v="1"/>
    <s v="SI"/>
    <n v="0"/>
    <n v="0"/>
    <n v="0"/>
    <s v="x"/>
    <s v="4"/>
    <s v="4"/>
    <s v="1"/>
    <s v="3"/>
    <s v=""/>
    <s v=""/>
    <s v=""/>
    <m/>
    <s v="0%"/>
    <n v="0.2"/>
    <s v="Durante el primer trimestre de 2022 el equipo de transparencia ha llevado a cabo dos mesas de trabajo los días 29 de enero y 15 de febrero de 2022 para revisar la estructuración de la comisión territorial, según se evidencia en actas de reunión presentadas."/>
    <s v="Talento Humano, Recursos Físicos y Tecnológicos"/>
    <x v="5"/>
    <s v="Secretario de Despacho_x000a_(Secretaría Jurídica)_x000a_Transparencia"/>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5"/>
    <n v="0"/>
    <m/>
    <m/>
    <n v="1"/>
    <m/>
    <s v="SI"/>
    <n v="0"/>
    <n v="0"/>
    <s v="x"/>
    <n v="0"/>
    <s v="4"/>
    <s v="4"/>
    <s v="2"/>
    <s v="4"/>
    <s v=""/>
    <s v=""/>
    <s v=""/>
    <n v="0.5"/>
    <s v=""/>
    <n v="0.5"/>
    <s v="Se llevó a cabo una reunión el día 30 de marzo de 2022 con la Secretaría Administrativa para la verificación del cumplimiento de la ley 2013 de 2019._x000a_Desde el programa de transparencia se realizará la revisión en la página y se hará seguimiento para el cumplimiento de la ley 2013 de 2019."/>
    <s v="Talento Humano, Recursos Físicos y Tecnológicos"/>
    <x v="5"/>
    <s v="Secretario de Despacho_x000a_(Secretaría Jurídica)_x000a_Transparencia"/>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25"/>
    <n v="0"/>
    <m/>
    <m/>
    <n v="0.5"/>
    <n v="0.5"/>
    <s v="SI"/>
    <n v="0"/>
    <n v="0"/>
    <s v="x"/>
    <s v="x"/>
    <s v="4"/>
    <s v="4"/>
    <s v="2"/>
    <s v="3"/>
    <s v=""/>
    <s v=""/>
    <s v=""/>
    <n v="0.5"/>
    <s v="0%"/>
    <n v="0.25"/>
    <s v="Se realizó una reunión el día 16 de marzo de 2022 con la Secretaría de Transparencia de la Presidencia de la República donde se analizaron los lineamientos para la implementación del canal antifraude de RITA, según se evidencia en pantallazos de reunión virtual. _x000a_Así mismo, se realizó mesa de trabajo el 28 de marzo con el proceso de gestión de las TIC para su implementación en la Alcaldía de Bucaramanga, evidenciado en acta de reunión."/>
    <s v="Talento Humano, Recursos Físicos y Tecnológicos"/>
    <x v="5"/>
    <s v="Secretario de Despacho_x000a_(Secretaría Jurídica)_x000a_Transparencia"/>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3"/>
    <s v="3"/>
    <s v="3"/>
    <s v="0%"/>
    <s v="100%"/>
    <n v="1"/>
    <n v="1"/>
    <s v="0%"/>
    <n v="1"/>
    <s v="Se ha asistido a las ferias institucionales organizadas en la vigencia 2021, desarrolladas en las diferentes comunas de la ciudad de Bucaramanga, según se evidencia en registro fotográfico, programación oficial de las ferias y divulgación en redes sociales."/>
    <s v="Talento Humano, Recursos Físicos y Tecnológicos"/>
    <x v="5"/>
    <s v="Secretario de Despacho_x000a_(Secretaría Jurídica)_x000a_Transparencia"/>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10"/>
    <n v="0"/>
    <n v="0"/>
    <m/>
    <n v="5"/>
    <n v="4"/>
    <n v="1"/>
    <s v="SI"/>
    <n v="0"/>
    <s v="x"/>
    <s v="x"/>
    <s v="x"/>
    <s v="4"/>
    <s v="2"/>
    <s v="3"/>
    <s v="3"/>
    <n v="1"/>
    <s v=""/>
    <n v="1"/>
    <n v="1"/>
    <s v="0%"/>
    <n v="1"/>
    <s v="Se llevó a cabo reunión el día 10 de diciembre de 2021 para el análisis de los 10 temas con mayor frecuencia en las PQRSD que presentaron los ciudadanos durante el tercer trimestre de 2021 a la administración municipal. Se anexa acta de reunión del 10 de diciembre de 2021."/>
    <s v="Talento Humano, Recursos Físicos y Tecnológicos"/>
    <x v="5"/>
    <s v="Secretario de Despacho_x000a_(Secretaría Jurídica)_x000a_Transparencia"/>
  </r>
  <r>
    <s v="Información y Comunicación "/>
    <s v="Transparencia, acceso a la información pública y lucha contra la corrupción"/>
    <s v="Actualizar el código de integridad."/>
    <s v="Código de integridad actualizado."/>
    <s v="INCREMENTO"/>
    <n v="1"/>
    <n v="1"/>
    <n v="0"/>
    <n v="0.2"/>
    <n v="0"/>
    <n v="0"/>
    <m/>
    <n v="1"/>
    <m/>
    <m/>
    <s v="SI"/>
    <n v="0"/>
    <s v="x"/>
    <n v="0"/>
    <n v="0"/>
    <s v="4"/>
    <s v="2"/>
    <s v="4"/>
    <s v="4"/>
    <n v="0.2"/>
    <s v=""/>
    <n v="0.2"/>
    <n v="0.2"/>
    <s v=""/>
    <n v="0.2"/>
    <s v="Se llevó a cabo reunión virtual el día 13 de diciembre de 2021 con la Secretaría Administrativa para revisar  la  actualización del Código de Integridad, la cual ha venido liderando dicha Secretaría. Para la vigencia 2022 se continuará analizando su actualización. _x000a_Se anexa acta de reunión del 13 de diciembre de 2021 y soporte de envío del correo electrónico a la secretaría administrativa solicitando el documento de proyecto de decreto para la actualización del código de integridad para revisión en la secretaría jurídica."/>
    <s v="Talento Humano, Recursos Físicos y Tecnológicos"/>
    <x v="5"/>
    <s v="Secretario de Despacho_x000a_(Secretaría Jurídica)_x000a_Transparencia"/>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m/>
    <n v="1"/>
    <s v="SI"/>
    <n v="0"/>
    <n v="0"/>
    <n v="0"/>
    <s v="x"/>
    <s v="4"/>
    <s v="4"/>
    <s v="4"/>
    <s v="3"/>
    <s v=""/>
    <s v=""/>
    <s v=""/>
    <s v=""/>
    <s v="0%"/>
    <n v="0"/>
    <s v="El cumplimiento de esta acción se verá reflejado en el segundo trimestre de 2022. "/>
    <s v="Talento Humano, Recursos Físicos y Tecnológicos"/>
    <x v="1"/>
    <s v="Profesional Especializado_x000a_(Secretaría Planeación)"/>
  </r>
  <r>
    <s v="Información y Comunicación "/>
    <s v="Transparencia, acceso a la información pública y lucha contra la corrupción"/>
    <s v="Elaborar el Manual de rendición de cuentas."/>
    <s v="Manual Rendición de Cuentas"/>
    <s v="INCREMENTO"/>
    <n v="1"/>
    <n v="1"/>
    <n v="0.5"/>
    <n v="0.5"/>
    <n v="0"/>
    <n v="0"/>
    <m/>
    <n v="1"/>
    <m/>
    <m/>
    <s v="SI"/>
    <n v="0"/>
    <s v="x"/>
    <n v="0"/>
    <n v="0"/>
    <s v="1"/>
    <s v="2"/>
    <s v="4"/>
    <s v="4"/>
    <n v="1"/>
    <n v="0.5"/>
    <n v="1"/>
    <s v=""/>
    <s v=""/>
    <n v="1"/>
    <s v="Se elaboró y aprobó por Calidad el Manual de Rendición de Cuentas, a su vez, se elaboró el Procedimiento para Rendición de Cuentas."/>
    <s v="Talento Humano, Recursos Físicos y Tecnológicos"/>
    <x v="1"/>
    <s v="Profesional Especializado_x000a_(Secretaría Planeación)"/>
  </r>
  <r>
    <s v="Información y Comunicación "/>
    <s v="Transparencia, acceso a la información pública y lucha contra la corrupción"/>
    <s v="Convocar y desarrollar la audiencia pública de rendición de cuentas."/>
    <s v="Audiencia Pública de Rendición de Cuentas"/>
    <s v="INCREMENTO"/>
    <n v="1"/>
    <n v="1"/>
    <n v="0"/>
    <n v="1"/>
    <n v="0"/>
    <n v="0"/>
    <m/>
    <n v="1"/>
    <m/>
    <m/>
    <s v="SI"/>
    <n v="0"/>
    <s v="x"/>
    <n v="0"/>
    <n v="0"/>
    <s v="4"/>
    <s v="2"/>
    <s v="4"/>
    <s v="4"/>
    <n v="1"/>
    <s v=""/>
    <n v="1"/>
    <s v=""/>
    <s v=""/>
    <n v="1"/>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 v="Talento Humano, Recursos Físicos y Tecnológicos"/>
    <x v="1"/>
    <s v="Profesional Especializado_x000a_(Secretaría Planeación)"/>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15"/>
    <n v="0.35"/>
    <n v="0"/>
    <m/>
    <n v="0.2"/>
    <n v="0.3"/>
    <n v="0.5"/>
    <s v="SI"/>
    <n v="0"/>
    <s v="x"/>
    <s v="x"/>
    <s v="x"/>
    <s v="1"/>
    <s v="2"/>
    <s v="2"/>
    <s v="3"/>
    <n v="0.89999999999999991"/>
    <n v="0.15"/>
    <n v="1"/>
    <s v="100%"/>
    <s v="0%"/>
    <n v="0.64999999999999991"/>
    <s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
    <s v="Talento Humano, Recursos Físicos y Tecnológicos"/>
    <x v="2"/>
    <s v="Asesor TIC_x000a_(Oficina TIC)"/>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2"/>
    <n v="2"/>
    <n v="0"/>
    <n v="2"/>
    <n v="2"/>
    <n v="2"/>
    <n v="2"/>
    <s v="SI"/>
    <s v="x"/>
    <s v="x"/>
    <s v="x"/>
    <s v="x"/>
    <s v="2"/>
    <s v="2"/>
    <s v="2"/>
    <s v="3"/>
    <n v="1"/>
    <n v="1"/>
    <n v="1"/>
    <n v="1"/>
    <s v="0%"/>
    <n v="0.7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_x000a__x000a_A corte de 31 dic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de información de los meses de septiembre, octubre y noviembre del año 2021, así mismo se adjunta las bases de datos en formato Excel de cada mes correspondiente._x000a__x000a_Observatorio de Paz: Correo electrónico de envió de información de los meses de octubre y noviembre del año 2021, así mismo se adjunta las bases de datos en formato Excel de cada mes correspondiente._x000a_____________________________________________________________________x000a__x000a_A corte 31 de marzo de 2022,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link de ingreso del portal mantenido, junto con documento de análisis delincuencial y uso del observatorio en los meses de enero, febrero y marzo. _x000a__x000a_Observatorio de Paz: Correo electrónico de envió link del observatorio de Paz mantenido, junto con los archivos de Excel con la información correspondiente a los meses de enero, febrero y marzo. _x000a_"/>
    <n v="0"/>
    <x v="10"/>
    <s v="Secretario de Despacho                          (Secretaría del Interior)"/>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1"/>
    <n v="1"/>
    <n v="0"/>
    <n v="1"/>
    <n v="1"/>
    <n v="1"/>
    <n v="2"/>
    <s v="SI"/>
    <s v="x"/>
    <s v="x"/>
    <s v="x"/>
    <s v="x"/>
    <s v="2"/>
    <s v="2"/>
    <s v="2"/>
    <s v="3"/>
    <n v="1"/>
    <n v="1"/>
    <n v="1"/>
    <n v="1"/>
    <s v="0%"/>
    <n v="0.6"/>
    <s v="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
    <s v="Talento Humano, Recursos Físicos y Tecnológicos"/>
    <x v="2"/>
    <s v="Asesor TIC_x000a_(Oficina TIC)"/>
  </r>
  <r>
    <s v="Gestión del Conocimiento y la innovación"/>
    <s v="Gestión del conocimiento y la innovación"/>
    <s v="Fomentar la transferencia del conocimiento hacia adentro de la entidad."/>
    <s v="Campaña de divulgación de la gestión del conocimiento."/>
    <s v="INCREMENTO"/>
    <n v="1"/>
    <n v="1"/>
    <n v="0"/>
    <n v="1"/>
    <n v="0"/>
    <n v="0"/>
    <m/>
    <n v="1"/>
    <m/>
    <m/>
    <s v="SI"/>
    <n v="0"/>
    <s v="x"/>
    <n v="0"/>
    <n v="0"/>
    <s v="4"/>
    <s v="2"/>
    <s v="4"/>
    <s v="4"/>
    <n v="1"/>
    <s v=""/>
    <n v="1"/>
    <s v=""/>
    <s v=""/>
    <n v="1"/>
    <s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
    <s v="Talento Humano, Recursos Físicos y Tecnológicos"/>
    <x v="0"/>
    <s v="Subsecretario Administrativo - TH_x000a_(Secretaría Administrativa)"/>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1"/>
    <n v="0"/>
    <n v="0"/>
    <m/>
    <n v="1"/>
    <m/>
    <n v="1"/>
    <s v="SI"/>
    <n v="0"/>
    <s v="x"/>
    <n v="0"/>
    <s v="x"/>
    <s v="1"/>
    <s v="2"/>
    <s v="4"/>
    <s v="3"/>
    <n v="1.5"/>
    <n v="0.5"/>
    <n v="1"/>
    <s v=""/>
    <s v="0%"/>
    <n v="1"/>
    <s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
    <s v="Talento Humano, Recursos Físicos y Tecnológicos"/>
    <x v="0"/>
    <s v="Subsecretario Administrativo - TH_x000a_(Secretaría Administrativa)"/>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1"/>
    <n v="3"/>
    <n v="0"/>
    <m/>
    <n v="1"/>
    <m/>
    <n v="1"/>
    <s v="SI"/>
    <n v="0"/>
    <s v="x"/>
    <n v="0"/>
    <s v="x"/>
    <s v="4"/>
    <s v="2"/>
    <s v="1"/>
    <s v="3"/>
    <n v="1"/>
    <s v=""/>
    <n v="1"/>
    <s v="100%"/>
    <s v="0%"/>
    <s v="100%"/>
    <s v="Se realizó mesa de trabajo los días 1,15, 30 de marzo de 2022,  con las diferentes dependencias de la administración municipal para consultar las necesidades y expectativas de los grupos de valor adjuntando las respectivas actas de reunión"/>
    <s v="Talento Humano, Recursos Físicos y Tecnológicos"/>
    <x v="0"/>
    <s v="Subsecretario Administrativo - TH_x000a_(Secretaría Administrativa)"/>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5"/>
    <n v="0.3"/>
    <n v="0"/>
    <m/>
    <n v="1"/>
    <m/>
    <m/>
    <s v="SI"/>
    <n v="0"/>
    <s v="x"/>
    <n v="0"/>
    <n v="0"/>
    <s v="4"/>
    <s v="2"/>
    <s v="1"/>
    <s v="4"/>
    <n v="0.5"/>
    <s v=""/>
    <n v="0.5"/>
    <n v="0.8"/>
    <s v=""/>
    <n v="0.8"/>
    <s v="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
    <s v="Talento Humano, Recursos Físicos y Tecnológicos"/>
    <x v="0"/>
    <s v="Subsecretario Administrativo - TH_x000a_(Secretaría Administrativa)"/>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1"/>
    <n v="0"/>
    <n v="0"/>
    <m/>
    <n v="1"/>
    <m/>
    <m/>
    <s v="SI"/>
    <n v="0"/>
    <s v="x"/>
    <n v="0"/>
    <n v="0"/>
    <s v="4"/>
    <s v="2"/>
    <s v="4"/>
    <s v="4"/>
    <n v="1"/>
    <s v=""/>
    <n v="1"/>
    <s v=""/>
    <s v=""/>
    <n v="1"/>
    <s v="Se socializó el inventario de herramientas de uso y apropiación del conocimiento con los que cuenta la entidad se anexa acta de reunión del día 9 de noviembre del 2021, se anexa las diapositivas y se adjunta la tabla de asistencia"/>
    <s v="Talento Humano, Recursos Físicos y Tecnológicos"/>
    <x v="0"/>
    <s v="Subsecretario Administrativo - TH_x000a_(Secretaría Administrativa)"/>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4"/>
    <s v="4"/>
    <s v="3"/>
    <s v=""/>
    <s v=""/>
    <s v=""/>
    <s v=""/>
    <s v="0%"/>
    <n v="0"/>
    <s v="La actividad se cumplirá en el segundo trimestre de 2022,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8 de conocimiento tácito diligenciado por todas las dependencias. de fecha del 06 de abril del 2022"/>
    <s v="Talento Humano, Recursos Físicos y Tecnológicos"/>
    <x v="0"/>
    <s v="Subsecretario Administrativo - TH_x000a_(Secretaría Administrativa)"/>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7 de conocimiento Explícito  diligenciado por todas las dependencia de fecha abril 06 del 2022"/>
    <s v="Talento Humano, Recursos Físicos y Tecnológicos"/>
    <x v="0"/>
    <s v="Subsecretario Administrativo - TH_x000a_(Secretaría Administrativa)"/>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s v="3"/>
    <s v="4"/>
    <s v="4"/>
    <n v="1"/>
    <n v="1"/>
    <n v="1"/>
    <s v=""/>
    <s v=""/>
    <n v="1"/>
    <s v="La Secretaría de Planeación ha monitoreado la Política de Administración de Riesgos, a través de los mapas de riesgos de gestión por procesos y mapas de riesgos de corrupción por procesos. "/>
    <s v="Talento Humano, Recursos Físicos y Tecnológicos"/>
    <x v="1"/>
    <s v="Secretario de Planeación_x000a_(Secretaría de Planeación)"/>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1"/>
    <n v="0"/>
    <n v="0"/>
    <m/>
    <n v="0.8"/>
    <n v="0.2"/>
    <m/>
    <s v="SI"/>
    <n v="0"/>
    <s v="x"/>
    <s v="x"/>
    <n v="0"/>
    <s v="4"/>
    <s v="2"/>
    <s v="3"/>
    <s v="4"/>
    <n v="1"/>
    <s v=""/>
    <n v="1"/>
    <n v="1"/>
    <s v=""/>
    <n v="1"/>
    <s v="La Secretaría de Planeación ha realizado la aplicación de acciones de mejora en PAAC y mapa de riesgos de corrupción con respecto a  la identificación de riesgos."/>
    <s v="Talento Humano, Recursos Físicos y Tecnológicos"/>
    <x v="1"/>
    <s v="Secretario de Planeación_x000a_(Secretaría de Planeación)"/>
  </r>
  <r>
    <s v="Control Interno "/>
    <s v="Control interno "/>
    <s v="Capacitar a líderes de procesos y sus equipos de trabajo sobre la metodología de gestión del riesgo"/>
    <s v="Capacitación sobre la metodología de gestión del riesgo realizada."/>
    <s v="INCREMENTO"/>
    <n v="1"/>
    <n v="1"/>
    <n v="0"/>
    <n v="0"/>
    <n v="1"/>
    <n v="0"/>
    <m/>
    <m/>
    <n v="1"/>
    <m/>
    <s v="SI"/>
    <n v="0"/>
    <n v="0"/>
    <s v="x"/>
    <n v="0"/>
    <s v="4"/>
    <s v="4"/>
    <s v="2"/>
    <s v="4"/>
    <s v=""/>
    <s v=""/>
    <s v=""/>
    <n v="1"/>
    <s v=""/>
    <n v="1"/>
    <s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
    <s v="Talento Humano, Recursos Físicos y Tecnológicos"/>
    <x v="1"/>
    <s v="Secretario de Planeación_x000a_(Secretaría de Planeación)"/>
  </r>
  <r>
    <s v="Control Interno "/>
    <s v="Control interno "/>
    <s v="Evidenciar la divulgación e implementación de la política de administración de riesgos."/>
    <s v="Política de administración de riesgos implementada."/>
    <s v="MANTENIMIENTO"/>
    <n v="4"/>
    <n v="1"/>
    <n v="1"/>
    <n v="1"/>
    <n v="1"/>
    <n v="0"/>
    <n v="1"/>
    <n v="1"/>
    <n v="1"/>
    <n v="1"/>
    <s v="SI"/>
    <s v="x"/>
    <s v="x"/>
    <s v="x"/>
    <s v="x"/>
    <s v="2"/>
    <s v="2"/>
    <s v="2"/>
    <s v="3"/>
    <n v="1"/>
    <n v="1"/>
    <n v="1"/>
    <n v="1"/>
    <s v="0%"/>
    <n v="0.75"/>
    <s v="La implementación de la Política de administración de riesgos se ha realizado en los Mapas de Riesgos de gestión por procesos y mapas de riesgos de corrupción por procesos. "/>
    <s v="Talento Humano, Recursos Físicos y Tecnológicos"/>
    <x v="1"/>
    <s v="Secretario de Planeación_x000a_(Secretaría de Planeación)"/>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1"/>
    <n v="0"/>
    <n v="0"/>
    <m/>
    <m/>
    <n v="1"/>
    <m/>
    <s v="SI"/>
    <n v="0"/>
    <n v="0"/>
    <s v="x"/>
    <n v="0"/>
    <s v="4"/>
    <s v="1"/>
    <s v="3"/>
    <s v="4"/>
    <n v="1"/>
    <s v=""/>
    <n v="1"/>
    <n v="1"/>
    <s v=""/>
    <n v="1"/>
    <s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_x000a__x000a_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_x000a_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
    <s v="Talento Humano, Recursos Físicos y Tecnológicos"/>
    <x v="9"/>
    <s v="Jefe de Oficina_x000a_(Oficina Control Interno de Gestión)"/>
  </r>
  <r>
    <s v="Control Interno "/>
    <s v="Control interno "/>
    <s v="Evaluación de la Audiencia de Rendición de Cuentas"/>
    <s v="Informe de Evaluación de la Audiencia Anual de Rendición de Cuentas"/>
    <s v="INCREMENTO"/>
    <n v="1"/>
    <n v="1"/>
    <n v="0"/>
    <n v="1"/>
    <n v="1"/>
    <n v="0"/>
    <m/>
    <n v="1"/>
    <m/>
    <m/>
    <s v="SI"/>
    <n v="0"/>
    <s v="x"/>
    <n v="0"/>
    <n v="0"/>
    <s v="4"/>
    <s v="2"/>
    <s v="1"/>
    <s v="4"/>
    <n v="1"/>
    <s v=""/>
    <n v="1"/>
    <n v="1"/>
    <s v=""/>
    <s v="100%"/>
    <s v="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
    <s v="Talento Humano, Recursos Físicos y Tecnológicos"/>
    <x v="9"/>
    <s v="Jefe de Oficina_x000a_(Oficina Control Interno de Gestión)"/>
  </r>
  <r>
    <s v="Control Interno "/>
    <s v="Control interno "/>
    <s v="Evaluación Semestral de Coordinación del Sistema de Control Interno."/>
    <s v="Informe Semestral de Coordinación del Sistema de Control Interno."/>
    <s v="INCREMENTO"/>
    <n v="2"/>
    <n v="2"/>
    <n v="1"/>
    <n v="0"/>
    <n v="1"/>
    <n v="0"/>
    <n v="1"/>
    <m/>
    <n v="1"/>
    <m/>
    <s v="SI"/>
    <s v="x"/>
    <n v="0"/>
    <s v="x"/>
    <n v="0"/>
    <s v="2"/>
    <s v="4"/>
    <s v="2"/>
    <s v="4"/>
    <s v=""/>
    <n v="1"/>
    <s v=""/>
    <n v="1"/>
    <s v=""/>
    <n v="1"/>
    <s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
    <s v="Talento Humano, Recursos Físicos y Tecnológicos"/>
    <x v="9"/>
    <s v="Jefe de Oficina_x000a_(Oficina Control Interno de Gestión)"/>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4"/>
    <n v="0"/>
    <n v="1"/>
    <m/>
    <n v="1"/>
    <m/>
    <s v="SI"/>
    <s v="x"/>
    <n v="0"/>
    <s v="x"/>
    <n v="0"/>
    <s v="2"/>
    <s v="4"/>
    <s v="2"/>
    <s v="4"/>
    <s v=""/>
    <s v="100%"/>
    <s v=""/>
    <s v="100%"/>
    <s v=""/>
    <s v="100%"/>
    <s v="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
    <s v="Talento Humano, Recursos Físicos y Tecnológicos"/>
    <x v="9"/>
    <s v="Jefe de Oficina_x000a_(Oficina Control Interno de Gestión)"/>
  </r>
  <r>
    <s v="Control Interno "/>
    <s v="Control interno "/>
    <s v="Seguimiento periódico (Cuatrimestral) al PAAC y Mapas de riesgos de Corrupción."/>
    <s v="Informe de seguimiento al PAAC y Mapas de riesgos de Corrupción."/>
    <s v="INCREMENTO"/>
    <n v="3"/>
    <n v="3"/>
    <n v="1"/>
    <n v="0"/>
    <n v="1"/>
    <n v="0"/>
    <n v="1"/>
    <m/>
    <n v="1"/>
    <n v="1"/>
    <s v="SI"/>
    <s v="x"/>
    <n v="0"/>
    <s v="x"/>
    <s v="x"/>
    <s v="2"/>
    <s v="4"/>
    <s v="2"/>
    <s v="3"/>
    <s v=""/>
    <n v="1"/>
    <s v=""/>
    <n v="1"/>
    <s v="0%"/>
    <n v="0.66666666666666663"/>
    <s v="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
    <s v="Talento Humano, Recursos Físicos y Tecnológicos"/>
    <x v="9"/>
    <s v="Jefe de Oficina_x000a_(Oficina Control Interno de Gestión)"/>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1"/>
    <n v="1"/>
    <n v="0"/>
    <m/>
    <n v="1"/>
    <m/>
    <n v="1"/>
    <s v="SI"/>
    <n v="0"/>
    <s v="x"/>
    <n v="0"/>
    <s v="x"/>
    <s v="4"/>
    <s v="2"/>
    <s v="1"/>
    <s v="3"/>
    <n v="1"/>
    <s v=""/>
    <n v="1"/>
    <n v="1"/>
    <s v="0%"/>
    <n v="1"/>
    <s v="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
    <s v="Talento Humano, Recursos Físicos y Tecnológicos"/>
    <x v="9"/>
    <s v="Jefe de Oficina_x000a_(Oficina Control Interno de Gestión)"/>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1"/>
    <n v="0"/>
    <n v="1"/>
    <m/>
    <n v="1"/>
    <m/>
    <s v="SI"/>
    <s v="x"/>
    <n v="0"/>
    <s v="x"/>
    <n v="0"/>
    <s v="2"/>
    <s v="4"/>
    <s v="2"/>
    <s v="4"/>
    <s v=""/>
    <n v="1"/>
    <s v=""/>
    <n v="1"/>
    <s v=""/>
    <n v="1"/>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_x000a_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
    <s v="Talento Humano, Recursos Físicos y Tecnológicos"/>
    <x v="9"/>
    <s v="Jefe de Oficina_x000a_(Oficina Control Interno de Gestión)"/>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s v="4"/>
    <s v="3"/>
    <s v="4"/>
    <n v="1"/>
    <n v="1"/>
    <n v="1"/>
    <n v="1"/>
    <s v=""/>
    <n v="1"/>
    <s v="Se realizó un análisis de ubicación de puestos de trabajo para personas con discapacidad para desempeñar sus labores del día 18 de agosto del 2021"/>
    <s v="Talento Humano, Recursos Físicos y Tecnológicos"/>
    <x v="0"/>
  </r>
  <r>
    <s v="Talento Humano"/>
    <s v="Gestión estratégica del talento humano"/>
    <s v="Establecer espacios para resaltar y estimular a los servidores públicos."/>
    <s v="Espacios que permitan resaltar y estimular a los servidores públicos como reconocimiento a sus labores."/>
    <s v="INCREMENTO"/>
    <n v="1"/>
    <n v="1"/>
    <n v="0"/>
    <n v="1"/>
    <n v="0"/>
    <n v="0"/>
    <m/>
    <n v="1"/>
    <m/>
    <n v="0"/>
    <s v="SI"/>
    <n v="0"/>
    <s v="x"/>
    <n v="0"/>
    <n v="0"/>
    <s v="4"/>
    <s v="2"/>
    <s v="4"/>
    <s v="4"/>
    <n v="1"/>
    <s v=""/>
    <n v="1"/>
    <s v=""/>
    <s v=""/>
    <n v="1"/>
    <s v="Se programó para el 15 y 29 de octubre la Jornada de Conmemoración y exaltación de los servidores públicos de la Alcaldía de Bucaramanga. La actividad se cumplió durante el cuarto trimestre del año 2021, en cumplimiento al cronograma establecido en el presente plan._x000a__x000a_Se realizó jornada de reconocimiento a servidores públicos, entrega de estímulos a mejores servidores públicos por evaluación de desempeño"/>
    <s v="Talento Humano, Recursos Físicos y Tecnológicos"/>
    <x v="0"/>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1"/>
    <n v="0"/>
    <n v="0"/>
    <m/>
    <n v="1"/>
    <m/>
    <n v="1"/>
    <s v="SI"/>
    <n v="0"/>
    <s v="x"/>
    <n v="0"/>
    <s v="x"/>
    <s v="4"/>
    <s v="2"/>
    <s v="4"/>
    <s v="3"/>
    <n v="1"/>
    <s v=""/>
    <n v="1"/>
    <s v=""/>
    <s v="0%"/>
    <n v="0.5"/>
    <s v="Se realizó informe de razones de retiro de servidores públicos, correspondiente al periodo comprendido entre el 1 de enero a 31 de diciembre de 2021, según se evidencia en pantallazo enviado."/>
    <s v="Talento Humano, Recursos Físicos y Tecnológicos"/>
    <x v="0"/>
  </r>
  <r>
    <s v="Talento Humano"/>
    <s v="Gestión estratégica del talento humano"/>
    <s v="Consolidar  estadísticas de la información del talento humano."/>
    <s v="Estadísticas de la información de Gestión Estratégica de Talento Humano consolidadas."/>
    <s v="INCREMENTO"/>
    <n v="2"/>
    <n v="2"/>
    <n v="0"/>
    <n v="1"/>
    <n v="0"/>
    <n v="0"/>
    <m/>
    <n v="1"/>
    <m/>
    <n v="1"/>
    <s v="SI"/>
    <n v="0"/>
    <s v="x"/>
    <n v="0"/>
    <s v="x"/>
    <s v="4"/>
    <s v="2"/>
    <s v="4"/>
    <s v="3"/>
    <n v="1"/>
    <s v=""/>
    <n v="1"/>
    <s v=""/>
    <s v="0%"/>
    <n v="0.5"/>
    <s v="Se realizó encuesta &quot;Maestro de empleados&quot; que contiene información de los servidores públicos de planta, se presenta informe con los resultados de la encuesta maestra de empleados"/>
    <s v="Talento Humano, Recursos Físicos y Tecnológicos"/>
    <x v="0"/>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1"/>
    <n v="0"/>
    <n v="0"/>
    <m/>
    <n v="1"/>
    <m/>
    <m/>
    <s v="SI"/>
    <n v="0"/>
    <s v="x"/>
    <n v="0"/>
    <n v="0"/>
    <s v="4"/>
    <s v="2"/>
    <s v="4"/>
    <s v="4"/>
    <n v="1"/>
    <s v=""/>
    <n v="1"/>
    <s v=""/>
    <s v=""/>
    <n v="1"/>
    <s v="Se realizó estudio de medición del clima laboral, y se socializó a 58 servidores públicos y contratistas el día 05 de noviembre, se anexa pantallazo de las diapositivas socializadas y tabla de Excel de asistencia.  "/>
    <s v="Talento Humano, Recursos Físicos y Tecnológicos"/>
    <x v="0"/>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1"/>
    <n v="0"/>
    <n v="0"/>
    <m/>
    <n v="1"/>
    <m/>
    <m/>
    <s v="SI"/>
    <n v="0"/>
    <s v="x"/>
    <n v="0"/>
    <n v="0"/>
    <s v="4"/>
    <s v="2"/>
    <s v="4"/>
    <s v="4"/>
    <n v="1"/>
    <s v=""/>
    <n v="1"/>
    <s v=""/>
    <s v=""/>
    <n v="1"/>
    <s v="Se realizó el reconocimiento a tres personas que prestan el servicio en el  CAME de acuerdo con la evaluación de satisfacción realizada por los usuarios. Se adjunta informe de la acción de fecha del segundo semestre del 2021"/>
    <s v="Talento Humano, Recursos Físicos y Tecnológicos"/>
    <x v="0"/>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s v="4"/>
    <s v="4"/>
    <s v="3"/>
    <s v=""/>
    <n v="1"/>
    <s v=""/>
    <s v=""/>
    <s v="0%"/>
    <n v="0.5"/>
    <s v="Se realizó el análisis de los resultados de las evaluaciones de desempeño correspondientes al primer semestre del año 2021 a corte 30 de septiembre de 2021"/>
    <s v="Talento Humano, Recursos Físicos y Tecnológicos"/>
    <x v="0"/>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1"/>
    <n v="1"/>
    <n v="0"/>
    <m/>
    <n v="1"/>
    <n v="1"/>
    <m/>
    <s v="SI"/>
    <n v="0"/>
    <s v="x"/>
    <s v="x"/>
    <n v="0"/>
    <s v="4"/>
    <s v="2"/>
    <s v="2"/>
    <s v="4"/>
    <n v="1"/>
    <s v=""/>
    <n v="1"/>
    <n v="1"/>
    <s v=""/>
    <n v="1"/>
    <s v="Se realizó capacitación en temas de rendición de cuentas, participación ciudadana a los servidores públicos y contratistas de la administración, el cual se puede evidenciar mediante la convocatoria por correo electrónico del día 18 de noviembre de 2021_x000a__x000a_Se realizó capacitación el día 1 y 6 de marzo de 2022, sobre participación ciudadana, rendición de cuentas y control social, se adjunta planillas de asistencias. "/>
    <s v="Talento Humano, Recursos Físicos y Tecnológicos"/>
    <x v="0"/>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1"/>
    <n v="1"/>
    <n v="0"/>
    <m/>
    <n v="1"/>
    <m/>
    <n v="1"/>
    <s v="SI"/>
    <n v="0"/>
    <s v="x"/>
    <n v="0"/>
    <s v="x"/>
    <s v="1"/>
    <s v="2"/>
    <s v="1"/>
    <s v="3"/>
    <n v="2"/>
    <n v="1"/>
    <n v="1"/>
    <n v="1"/>
    <s v="0%"/>
    <s v="100%"/>
    <s v="Se estableció en el formato F-GAT-8100-238,37-036,la inclusión del formato F-GAT-8100-238,37-195  como uno de los requisitos de entrega de puesto de trabajo el cual todos los servidores los cuales se retiraron diligenciaron a cabalidad el formato"/>
    <s v="Talento Humano, Recursos Físicos y Tecnológicos"/>
    <x v="0"/>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s v="3"/>
    <s v="4"/>
    <s v="3"/>
    <n v="1"/>
    <n v="1"/>
    <n v="1"/>
    <s v=""/>
    <m/>
    <n v="1"/>
    <s v="Se han realizado Jornadas de capacitación y sensibilización del código de integridad y se puede evidenciar en el informe consolidado de las socializaciones al Código de integridad de la vigencia 2021_x000a_*Viernes de Valores: Agosto 27 de 2021._x000a_*Muro de integridad: septiembre 17 de 2021._x000a_*Recordación digital, reto diligencia con cada uno de los valores del código de integridad: lunes 06 de septiembre de 2021"/>
    <s v="Talento Humano, Recursos Físicos y Tecnológicos"/>
    <x v="0"/>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1"/>
    <n v="0"/>
    <n v="0"/>
    <m/>
    <n v="1"/>
    <m/>
    <n v="1"/>
    <s v="SI"/>
    <n v="0"/>
    <s v="x"/>
    <n v="0"/>
    <s v="x"/>
    <s v="1"/>
    <s v="2"/>
    <s v="4"/>
    <s v="3"/>
    <n v="1.5"/>
    <n v="0.5"/>
    <n v="1"/>
    <s v=""/>
    <m/>
    <n v="1"/>
    <s v="A través del correo cod.integridad@bucaramanga.gov.co se ha enviado mensajes a los servidores públicos y contratistas de la alcaldía, informando que a través de este medio pueden realizar las denuncias sobre faltas al código de integridad. Se anexa &quot;Pantallazo&quot; correo de promoción y divulgación del correo del código de integridad de fecha 06 de diciembre del 2021_x000a_También se ha utilizado para realizar los Retos digitales  de los valores del código de integridad. "/>
    <s v="Talento Humano, Recursos Físicos y Tecnológicos"/>
    <x v="0"/>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1"/>
    <n v="0"/>
    <m/>
    <m/>
    <n v="1"/>
    <m/>
    <s v="SI"/>
    <n v="0"/>
    <n v="0"/>
    <s v="x"/>
    <n v="0"/>
    <s v="4"/>
    <s v="4"/>
    <s v="2"/>
    <s v="4"/>
    <s v=""/>
    <s v=""/>
    <s v=""/>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1"/>
    <n v="0"/>
    <m/>
    <m/>
    <n v="1"/>
    <m/>
    <s v="SI"/>
    <n v="0"/>
    <n v="0"/>
    <s v="x"/>
    <n v="0"/>
    <s v="4"/>
    <s v="4"/>
    <s v="2"/>
    <s v="4"/>
    <s v=""/>
    <s v=""/>
    <s v=""/>
    <n v="1"/>
    <s v=""/>
    <n v="1"/>
    <s v="La Secretaría de Planeación actualizó el Plan Indicativo para la vigencia, el cual se encuentra publicado en la página web de la Alcaldía en el siguiente enlace: https://www.bucaramanga.gov.co/transparencia/planes-de-accion/_x000a_"/>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21"/>
    <n v="21"/>
    <n v="0"/>
    <n v="21"/>
    <n v="21"/>
    <n v="21"/>
    <n v="21"/>
    <s v="SI"/>
    <s v="x"/>
    <s v="x"/>
    <s v="x"/>
    <s v="x"/>
    <s v="2"/>
    <s v="2"/>
    <s v="2"/>
    <s v="3"/>
    <n v="1"/>
    <n v="1"/>
    <n v="1"/>
    <n v="1"/>
    <s v="0%"/>
    <n v="0.75"/>
    <s v="La Secretaría de Planeación cuenta con los 21 planes de acción por dependencia con corte a 31 de marzo de 2022, los cuales se encuentran publicados en la página web de la entidad. Enlace: https://www.bucaramanga.gov.co/transparencia/planes-de-accion/"/>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s v="4"/>
    <s v="3"/>
    <s v="4"/>
    <n v="1"/>
    <n v="1"/>
    <n v="1"/>
    <n v="1"/>
    <s v=""/>
    <n v="1"/>
    <s v="La Secretaría de Planeación cuenta con el Plan Operativo Anual de Inversiones, el cual se encuentra  publicado e la página web institucional."/>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3"/>
    <n v="3"/>
    <n v="0"/>
    <n v="3"/>
    <n v="2"/>
    <n v="2"/>
    <n v="2"/>
    <s v="SI"/>
    <s v="x"/>
    <s v="x"/>
    <s v="x"/>
    <s v="x"/>
    <s v="2"/>
    <s v="2"/>
    <s v="2"/>
    <s v="3"/>
    <n v="1"/>
    <n v="1"/>
    <n v="1"/>
    <s v="100%"/>
    <s v="0%"/>
    <n v="1"/>
    <s v="La Secretaría de Planeación ha realizado el seguimiento al Plan de Desarrollo 2020 - 2023 en los meses de Enero, Febrero y Marzo de 2022, el cual se encuentra publicado en el siguiente enlace: https://datastudio.google.com/u/0/reporting/0cd5b24f-8127-4cbb-84eb-83a7ebaac49c?s=hojYat79zQ4"/>
    <s v="Talento Humano, Recursos Físicos y Tecnológicos"/>
    <x v="1"/>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8"/>
    <n v="0.2"/>
    <n v="0"/>
    <m/>
    <n v="1"/>
    <m/>
    <m/>
    <s v="SI"/>
    <n v="0"/>
    <s v="x"/>
    <n v="0"/>
    <n v="0"/>
    <s v="4"/>
    <s v="2"/>
    <s v="1"/>
    <s v="4"/>
    <n v="0.8"/>
    <s v=""/>
    <n v="0.8"/>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2"/>
    <n v="2"/>
    <n v="0"/>
    <n v="2"/>
    <n v="2"/>
    <n v="2"/>
    <n v="2"/>
    <s v="SI"/>
    <s v="x"/>
    <s v="x"/>
    <s v="x"/>
    <s v="x"/>
    <s v="2"/>
    <s v="2"/>
    <s v="2"/>
    <s v="3"/>
    <n v="1"/>
    <n v="1"/>
    <n v="1"/>
    <n v="1"/>
    <s v="0%"/>
    <n v="0.75"/>
    <s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_x000a_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
    <s v="INCREMENTO"/>
    <n v="2"/>
    <n v="2"/>
    <n v="1"/>
    <n v="0"/>
    <n v="1"/>
    <n v="0"/>
    <n v="1"/>
    <m/>
    <n v="1"/>
    <m/>
    <s v="SI"/>
    <s v="x"/>
    <n v="0"/>
    <s v="x"/>
    <n v="0"/>
    <s v="2"/>
    <s v="4"/>
    <s v="2"/>
    <s v="4"/>
    <s v=""/>
    <n v="1"/>
    <s v=""/>
    <n v="1"/>
    <s v=""/>
    <n v="1"/>
    <s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5"/>
    <n v="1"/>
    <n v="0"/>
    <m/>
    <n v="1"/>
    <n v="1"/>
    <m/>
    <s v="SI"/>
    <n v="0"/>
    <s v="x"/>
    <s v="x"/>
    <n v="0"/>
    <s v="1"/>
    <s v="2"/>
    <s v="2"/>
    <s v="4"/>
    <n v="0.75"/>
    <n v="0.25"/>
    <n v="1"/>
    <n v="1"/>
    <s v=""/>
    <n v="1"/>
    <s v="Se realizó monitoreo al Mapa de Riesgos de Corrupción del proceso de Planeación y Direccionamiento estratégico con corte a 30 de septiembre 2021 y a 31 de diciembre de 2021.Se cuenta con actas de monitoreo "/>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s v="4"/>
    <s v="4"/>
    <s v="4"/>
    <s v=""/>
    <n v="1"/>
    <s v=""/>
    <s v=""/>
    <s v=""/>
    <n v="1"/>
    <s v="La Política de Administración de Riesgos se actualizó en el mes de julio de 2021 de acuerdo a los lineamientos del DAFP."/>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s v="4"/>
    <s v="4"/>
    <s v="4"/>
    <s v=""/>
    <n v="1"/>
    <s v=""/>
    <s v=""/>
    <s v=""/>
    <n v="1"/>
    <s v="Los Mapa de Riesgos de Gestión fueron aprobados por el Comité de Coordinación Institucional de Control Interno y por el Comité Institución de Gestión y desempeño - MIPG."/>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s v="3"/>
    <s v="4"/>
    <s v="4"/>
    <n v="1"/>
    <n v="1"/>
    <n v="1"/>
    <s v=""/>
    <s v=""/>
    <n v="1"/>
    <s v="La Secretaría de Planeación realizó el monitoreo a los 24 Mapas de Riesgos de Gestión por proceso de acuerdo a los lineamientos del DAFP y la Política de Administración de Riesgo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1"/>
    <n v="0"/>
    <m/>
    <m/>
    <n v="1"/>
    <m/>
    <s v="SI"/>
    <n v="0"/>
    <n v="0"/>
    <s v="x"/>
    <n v="0"/>
    <s v="4"/>
    <s v="4"/>
    <s v="2"/>
    <s v="4"/>
    <s v=""/>
    <s v=""/>
    <s v=""/>
    <n v="1"/>
    <s v=""/>
    <n v="1"/>
    <s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24"/>
    <n v="0"/>
    <m/>
    <m/>
    <n v="24"/>
    <m/>
    <s v="SI"/>
    <n v="0"/>
    <n v="0"/>
    <s v="x"/>
    <n v="0"/>
    <s v="4"/>
    <s v="4"/>
    <s v="2"/>
    <s v="4"/>
    <s v=""/>
    <s v=""/>
    <s v=""/>
    <n v="1"/>
    <s v=""/>
    <n v="1"/>
    <s v="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
    <s v="Talento Humano, Recursos Físicos y Tecnológicos"/>
    <x v="1"/>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1"/>
    <n v="1"/>
    <n v="0"/>
    <n v="1"/>
    <n v="1"/>
    <n v="1"/>
    <n v="1"/>
    <s v="SI"/>
    <s v="x"/>
    <s v="x"/>
    <s v="x"/>
    <s v="x"/>
    <s v="2"/>
    <s v="2"/>
    <s v="2"/>
    <s v="3"/>
    <n v="1"/>
    <n v="1"/>
    <n v="1"/>
    <n v="1"/>
    <s v="0%"/>
    <n v="0.75"/>
    <s v="Los planes estratégicos sectoriales e interinstucionales se encuentran publicados en la página web de la alcaldía en el link : https://www.bucaramanga.gov.co/planes-institucionales-mipg/ como soportes se encuentran las solicitudes de publicación recibidas por el web máster."/>
    <s v="Talento Humano, Recursos Físicos y Tecnológicos"/>
    <x v="2"/>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3"/>
    <n v="3"/>
    <n v="0"/>
    <n v="3"/>
    <n v="3"/>
    <n v="2"/>
    <n v="2"/>
    <s v="SI"/>
    <s v="x"/>
    <s v="x"/>
    <s v="x"/>
    <s v="x"/>
    <s v="2"/>
    <s v="2"/>
    <s v="2"/>
    <s v="3"/>
    <n v="1"/>
    <n v="1"/>
    <n v="1"/>
    <s v="100%"/>
    <s v="0%"/>
    <n v="0.9"/>
    <s v="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
    <s v="Talento Humano, Recursos Físicos y Tecnológicos"/>
    <x v="3"/>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1"/>
    <n v="1"/>
    <n v="0"/>
    <n v="1"/>
    <n v="1"/>
    <n v="1"/>
    <n v="1"/>
    <s v="SI"/>
    <s v="x"/>
    <s v="x"/>
    <s v="x"/>
    <s v="x"/>
    <s v="2"/>
    <s v="2"/>
    <s v="2"/>
    <s v="3"/>
    <n v="1"/>
    <n v="1"/>
    <n v="1"/>
    <n v="1"/>
    <s v="0%"/>
    <n v="0.75"/>
    <s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quot;COACTIVO&quot; con corte a 31/MARZO/2022."/>
    <s v="Talento Humano, Recursos Físicos y Tecnológicos"/>
    <x v="3"/>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4"/>
    <s v="3"/>
    <s v="4"/>
    <s v=""/>
    <s v=""/>
    <s v=""/>
    <s v="0%"/>
    <s v=""/>
    <n v="0"/>
    <s v="Teniendo en cuenta los recursos disponibles en la oficina TIC, el desarrollo no se ha iniciado de manera formal, se ha establecido una ruta de acción con miras a agilizar el proceso y avanzar de manera rápida y oportuna durante el segundo trimestre del 2022. "/>
    <s v="Talento Humano, Recursos Físicos y Tecnológicos"/>
    <x v="2"/>
  </r>
  <r>
    <s v="Direccionamiento Estratégico y Planeación "/>
    <s v="Gestión presupuestal y eficiencia en el gasto público"/>
    <s v="Elaborar la información contable de manera oportuna"/>
    <s v="Información Contable Oportuna."/>
    <s v="INCREMENTO"/>
    <n v="2"/>
    <n v="4"/>
    <n v="1"/>
    <n v="1"/>
    <n v="1"/>
    <n v="0"/>
    <n v="1"/>
    <n v="1"/>
    <n v="1"/>
    <n v="1"/>
    <s v="SI"/>
    <n v="0"/>
    <n v="0"/>
    <s v="x"/>
    <s v="x"/>
    <s v="2"/>
    <s v="2"/>
    <s v="2"/>
    <s v="3"/>
    <n v="1"/>
    <n v="1"/>
    <n v="1"/>
    <n v="1"/>
    <s v="0%"/>
    <n v="0.75"/>
    <s v="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
    <s v="Talento Humano, Recursos Físicos y Tecnológicos"/>
    <x v="3"/>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s v="4"/>
    <s v="3"/>
    <s v="4"/>
    <n v="1"/>
    <n v="1"/>
    <n v="1"/>
    <n v="1"/>
    <s v=""/>
    <n v="1"/>
    <s v="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
    <s v="Talento Humano, Recursos Físicos y Tecnológicos"/>
    <x v="0"/>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4"/>
    <n v="0"/>
    <n v="0"/>
    <m/>
    <n v="0.6"/>
    <n v="0.4"/>
    <m/>
    <s v="SI"/>
    <n v="0"/>
    <s v="x"/>
    <s v="x"/>
    <n v="0"/>
    <s v="1"/>
    <s v="2"/>
    <s v="3"/>
    <s v="4"/>
    <n v="1.2666666666666666"/>
    <n v="0.6"/>
    <n v="1"/>
    <n v="1"/>
    <s v=""/>
    <n v="1"/>
    <s v="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
    <s v="Talento Humano, Recursos Físicos y Tecnológicos"/>
    <x v="0"/>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1"/>
    <n v="5"/>
    <n v="5"/>
    <n v="0"/>
    <n v="0"/>
    <n v="0"/>
    <m/>
    <n v="5"/>
    <m/>
    <m/>
    <s v="SI"/>
    <n v="0"/>
    <s v="x"/>
    <n v="0"/>
    <n v="0"/>
    <s v="1"/>
    <s v="3"/>
    <s v="4"/>
    <s v="4"/>
    <n v="1"/>
    <n v="1"/>
    <n v="1"/>
    <s v=""/>
    <s v=""/>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7"/>
    <n v="0"/>
    <n v="0"/>
    <m/>
    <n v="1"/>
    <m/>
    <m/>
    <s v="SI"/>
    <n v="0"/>
    <s v="x"/>
    <n v="0"/>
    <n v="0"/>
    <s v="4"/>
    <s v="2"/>
    <s v="4"/>
    <s v="4"/>
    <n v="0.7"/>
    <s v=""/>
    <n v="0.7"/>
    <n v="0.7"/>
    <s v=""/>
    <n v="0.7"/>
    <s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_x000a_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_x000a_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_x000a_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s v="Talento Humano, Recursos Físicos y Tecnológicos"/>
    <x v="4"/>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8"/>
    <n v="0"/>
    <n v="0"/>
    <m/>
    <n v="0.8"/>
    <n v="0.2"/>
    <m/>
    <s v="SI"/>
    <n v="0"/>
    <s v="x"/>
    <s v="x"/>
    <n v="0"/>
    <s v="1"/>
    <s v="2"/>
    <s v="3"/>
    <s v="4"/>
    <n v="1.2"/>
    <n v="0.2"/>
    <n v="1"/>
    <n v="1"/>
    <s v=""/>
    <n v="1"/>
    <s v="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
    <s v="Talento Humano, Recursos Físicos y Tecnológicos"/>
    <x v="2"/>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2"/>
    <n v="0.4"/>
    <n v="0"/>
    <m/>
    <n v="1"/>
    <m/>
    <m/>
    <s v="SI"/>
    <n v="0"/>
    <s v="x"/>
    <n v="0"/>
    <n v="0"/>
    <s v="1"/>
    <s v="2"/>
    <s v="1"/>
    <s v="4"/>
    <n v="0.4"/>
    <n v="0.2"/>
    <n v="0.4"/>
    <n v="0.8"/>
    <s v=""/>
    <n v="0.8"/>
    <s v="Se continuó con la elaboración del documento de arquitectura de referencia en conjunto con  metodología de desarrollo de software de la entidad. Durante el segundo trimestre del 2022 se espera tener una  versión para revisión. "/>
    <s v="Talento Humano, Recursos Físicos y Tecnológicos"/>
    <x v="2"/>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3"/>
    <n v="0"/>
    <n v="0"/>
    <m/>
    <m/>
    <n v="1"/>
    <m/>
    <s v="SI"/>
    <n v="0"/>
    <n v="0"/>
    <s v="x"/>
    <n v="0"/>
    <s v="1"/>
    <s v="1"/>
    <s v="3"/>
    <s v="4"/>
    <n v="1"/>
    <n v="0.7"/>
    <n v="1"/>
    <n v="1"/>
    <s v=""/>
    <n v="1"/>
    <s v="Meta cumplida en la vigencia 2021. Se finalizó el piloto establecido para el proceso de X-ROAD y se formalizó ante el MINTIC logrando la certificación de Nivel 3 por parte de la AND. "/>
    <s v="Talento Humano, Recursos Físicos y Tecnológicos"/>
    <x v="2"/>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15"/>
    <n v="0"/>
    <n v="0"/>
    <m/>
    <n v="1"/>
    <m/>
    <m/>
    <s v="SI"/>
    <n v="0"/>
    <s v="x"/>
    <n v="0"/>
    <n v="0"/>
    <s v="1"/>
    <s v="2"/>
    <s v="4"/>
    <s v="4"/>
    <n v="0.85"/>
    <n v="0.7"/>
    <n v="0.85"/>
    <n v="0.85"/>
    <s v=""/>
    <n v="0.85"/>
    <s v="El sitio web de la entidad  para el tramite de PQRs  se ha ido ajustando de acuerdo a a la validación de la normatividad A y AA de la entidad. "/>
    <s v="Talento Humano, Recursos Físicos y Tecnológicos"/>
    <x v="2"/>
  </r>
  <r>
    <s v="Gestión con valores para resultados"/>
    <s v="Gobierno digital"/>
    <s v="Implementar primera fase proyecto de ciudades inteligentes en tema de conectividad."/>
    <s v="Primera fase proyecto de ciudades inteligentes en tema de conectividad implementada."/>
    <s v="INCREMENTO"/>
    <n v="3"/>
    <n v="1"/>
    <n v="0"/>
    <n v="0.61"/>
    <n v="0.39"/>
    <n v="0"/>
    <m/>
    <n v="0.1"/>
    <n v="0.2"/>
    <n v="0.7"/>
    <s v="SI"/>
    <n v="0"/>
    <s v="x"/>
    <s v="x"/>
    <s v="x"/>
    <s v="4"/>
    <s v="2"/>
    <s v="2"/>
    <s v="3"/>
    <n v="1"/>
    <s v=""/>
    <n v="1"/>
    <s v="100%"/>
    <m/>
    <n v="1"/>
    <s v="En el mes de febrero se logró la implementación del 100% al proyecto de ciudades inteligentes el cual contempla la puesta en marcha de puntos de conectividad y zonas Wifi. "/>
    <s v="Talento Humano, Recursos Físicos y Tecnológicos"/>
    <x v="2"/>
  </r>
  <r>
    <s v="Gestión con valores para resultados"/>
    <s v="Gobierno digital"/>
    <s v="Implementar piloto de prueba para la transición del protocolo IPV6 en la entidad."/>
    <s v="Piloto de prueba para la transición del protocolo IPv4 a IPv6 implementada."/>
    <s v="INCREMENTO"/>
    <n v="1"/>
    <n v="1"/>
    <n v="0.2"/>
    <n v="0.3"/>
    <n v="0.15"/>
    <n v="0"/>
    <m/>
    <m/>
    <m/>
    <n v="1"/>
    <s v="SI"/>
    <n v="0"/>
    <n v="0"/>
    <n v="0"/>
    <s v="x"/>
    <s v="1"/>
    <s v="1"/>
    <s v="1"/>
    <s v="3"/>
    <n v="0.3"/>
    <m/>
    <m/>
    <m/>
    <s v="0%"/>
    <n v="0.65"/>
    <s v="Con base en el documento del plan de implementación del proyecto de transición del IPv4 a IPv6, se ha venido avanzado en actividades del mismo tendiente a dar cumplimiento con este ítem a diciembre de 2022  de acuerdo a los requerimientos del MINTIC."/>
    <s v="Talento Humano, Recursos Físicos y Tecnológicos"/>
    <x v="2"/>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4"/>
    <s v="3"/>
    <s v="3"/>
    <s v=""/>
    <s v=""/>
    <s v=""/>
    <s v="0%"/>
    <s v="0%"/>
    <n v="0"/>
    <s v="El proyecto de SGDEA se inició realizando el estudio de mercados y actualizando los requerimientos técnicos del mismo, ya se realizó la solicitud de cotizaciones para generar el documento definitivo y hacer apertura del proceso durante el segundo trimestre de 2022. "/>
    <s v="Talento Humano, Recursos Físicos y Tecnológicos"/>
    <x v="2"/>
  </r>
  <r>
    <s v="Gestión con valores para resultados"/>
    <s v="Gobierno digital"/>
    <s v="Actualizar el catálogo de todos los sistemas de información."/>
    <s v="Catálogo de sistemas de información actualizado"/>
    <s v="INCREMENTO"/>
    <n v="1"/>
    <n v="1"/>
    <n v="1"/>
    <n v="0"/>
    <n v="0"/>
    <n v="0"/>
    <m/>
    <n v="1"/>
    <m/>
    <m/>
    <s v="SI"/>
    <n v="0"/>
    <s v="x"/>
    <n v="0"/>
    <n v="0"/>
    <s v="1"/>
    <s v="3"/>
    <s v="4"/>
    <s v="4"/>
    <n v="1"/>
    <n v="1"/>
    <n v="1"/>
    <s v=""/>
    <s v=""/>
    <n v="1"/>
    <s v="El catálogo de sistema de información se encuentra actualizado a marzo de 2022 "/>
    <s v="Talento Humano, Recursos Físicos y Tecnológicos"/>
    <x v="2"/>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4"/>
    <n v="0.25"/>
    <n v="0"/>
    <m/>
    <n v="1"/>
    <m/>
    <m/>
    <s v="SI"/>
    <n v="0"/>
    <s v="x"/>
    <n v="0"/>
    <n v="0"/>
    <s v="1"/>
    <s v="2"/>
    <s v="1"/>
    <s v="4"/>
    <n v="0.60000000000000009"/>
    <n v="0.2"/>
    <n v="0.6"/>
    <n v="0.85"/>
    <s v=""/>
    <n v="0.85000000000000009"/>
    <s v="Se continuó con la actualización del inventario de seguridad y privacidad de la información, tomando en cuenta las recomendaciones realizadas en monitoreos y seguimientos de la Secretaría de Planeación y la Oficina de Control Interno."/>
    <s v="Talento Humano, Recursos Físicos y Tecnológicos"/>
    <x v="2"/>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0"/>
    <n v="0.5"/>
    <n v="0"/>
    <n v="0"/>
    <n v="1"/>
    <m/>
    <m/>
    <m/>
    <s v="SI"/>
    <s v="x"/>
    <n v="0"/>
    <n v="0"/>
    <n v="0"/>
    <s v="3"/>
    <s v="1"/>
    <s v="4"/>
    <s v="4"/>
    <n v="0.5"/>
    <s v="0%"/>
    <n v="0.5"/>
    <n v="0.5"/>
    <s v=""/>
    <n v="0.5"/>
    <s v="La Subsecretaría de Medio Ambiente tiene pendiente con el agendamiento de la mesa de trabajo con TIC y Bienes y servicios para finiquitar los  Lineamientos para la Gestión de residuos de aparatos eléctricos y electrónicos RAEE de acuerdo con la normatividad legal vigente."/>
    <s v="Talento Humano, Recursos Físicos y Tecnológicos"/>
    <x v="4"/>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1"/>
    <n v="0.1"/>
    <n v="0"/>
    <n v="0.8"/>
    <n v="0.2"/>
    <m/>
    <m/>
    <s v="SI"/>
    <s v="x"/>
    <s v="x"/>
    <n v="0"/>
    <n v="0"/>
    <s v="2"/>
    <s v="2"/>
    <s v="1"/>
    <s v="4"/>
    <n v="0.5"/>
    <n v="1"/>
    <n v="0.9"/>
    <n v="1"/>
    <s v=""/>
    <n v="1"/>
    <s v="Cada uno de los sistemas de información cuenta con los manuales técnicos y funcionales."/>
    <s v="Talento Humano, Recursos Físicos y Tecnológicos"/>
    <x v="2"/>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2"/>
    <n v="0"/>
    <n v="0"/>
    <n v="0.8"/>
    <n v="0.2"/>
    <m/>
    <m/>
    <s v="SI"/>
    <s v="x"/>
    <s v="x"/>
    <n v="0"/>
    <n v="0"/>
    <s v="2"/>
    <s v="2"/>
    <s v="4"/>
    <s v="4"/>
    <n v="1"/>
    <n v="1"/>
    <n v="1"/>
    <m/>
    <s v=""/>
    <n v="1"/>
    <s v="Meta cumplida en la vigencia 2021. La página web de la alcaldía ya se encuentra actualizada y cumple con los estándares de accesibilidad de acuerdo a la norma NTC5854"/>
    <s v="Talento Humano, Recursos Físicos y Tecnológicos"/>
    <x v="2"/>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2"/>
    <n v="0"/>
    <n v="0"/>
    <n v="0.8"/>
    <n v="0.2"/>
    <m/>
    <m/>
    <s v="SI"/>
    <s v="x"/>
    <s v="x"/>
    <n v="0"/>
    <n v="0"/>
    <s v="2"/>
    <s v="2"/>
    <s v="4"/>
    <s v="4"/>
    <n v="1"/>
    <n v="1"/>
    <n v="1"/>
    <s v=""/>
    <s v=""/>
    <n v="1"/>
    <s v="Meta cumplida en la vigencia 2021. 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3"/>
    <s v="4"/>
    <s v="4"/>
    <s v="0%"/>
    <s v="100%"/>
    <n v="1"/>
    <s v=""/>
    <s v=""/>
    <n v="1"/>
    <s v="Meta cumplida en la vigencia 2021. 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1"/>
    <n v="1"/>
    <n v="0"/>
    <n v="1"/>
    <n v="1"/>
    <n v="1"/>
    <n v="1"/>
    <s v="SI"/>
    <s v="x"/>
    <s v="x"/>
    <s v="x"/>
    <s v="x"/>
    <s v="2"/>
    <s v="2"/>
    <s v="2"/>
    <s v="3"/>
    <n v="1"/>
    <n v="1"/>
    <n v="1"/>
    <n v="1"/>
    <s v="0%"/>
    <n v="0.75"/>
    <s v="El procedimiento P-TIC-1400-170-009 Red Soporte Técnico, para atender los requerimientos de servicios de TI fue revisado y actualizado, el mismo se aplica y gestiona por medio de la plataforma sts.bucaramanga.gov.co"/>
    <s v="Talento Humano, Recursos Físicos y Tecnológicos"/>
    <x v="2"/>
  </r>
  <r>
    <s v="Gestión con valores para resultados"/>
    <s v="Gobierno digital"/>
    <s v="Actualizar el catálogo de servicios de TI para la gestión de tecnologías de la información (TI) de la entidad."/>
    <s v="Catálogo de servicios de TI actualizado."/>
    <s v="INCREMENTO"/>
    <n v="1"/>
    <n v="1"/>
    <n v="0.8"/>
    <n v="0.15"/>
    <n v="0.05"/>
    <n v="0"/>
    <m/>
    <n v="1"/>
    <m/>
    <m/>
    <s v="SI"/>
    <n v="0"/>
    <s v="x"/>
    <n v="0"/>
    <n v="0"/>
    <s v="1"/>
    <s v="2"/>
    <s v="1"/>
    <s v="4"/>
    <n v="0.95000000000000007"/>
    <n v="0.8"/>
    <n v="1"/>
    <n v="1"/>
    <s v=""/>
    <n v="1"/>
    <s v="Se ha continuado con la actualización del catálogo de servicios de TI, el cual se encuentra actualizado a marzo de 2022."/>
    <s v="Talento Humano, Recursos Físicos y Tecnológicos"/>
    <x v="2"/>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1"/>
    <n v="0"/>
    <n v="0"/>
    <n v="1"/>
    <m/>
    <m/>
    <m/>
    <s v="SI"/>
    <s v="x"/>
    <n v="0"/>
    <n v="0"/>
    <n v="0"/>
    <s v="2"/>
    <s v="1"/>
    <s v="4"/>
    <s v="4"/>
    <n v="0.1"/>
    <n v="0.85"/>
    <n v="0.95"/>
    <n v="0.95"/>
    <s v=""/>
    <n v="0.95"/>
    <s v="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
    <s v="Talento Humano, Recursos Físicos y Tecnológicos"/>
    <x v="2"/>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15"/>
    <n v="0.1"/>
    <n v="0"/>
    <n v="0.25"/>
    <n v="0.25"/>
    <n v="0.25"/>
    <n v="0.25"/>
    <s v="SI"/>
    <s v="x"/>
    <s v="x"/>
    <s v="x"/>
    <s v="x"/>
    <s v="2"/>
    <s v="2"/>
    <s v="2"/>
    <s v="3"/>
    <n v="0.6"/>
    <n v="0.6"/>
    <n v="0.6"/>
    <n v="0.4"/>
    <s v="0%"/>
    <n v="0.4"/>
    <s v="Se continuó avanzando en las autoevaluaciones y el diseño de la estrategia de implementación del SGSI, se ha establecido una ruta de trabajo la cual se implementará en el II trimestre 2022."/>
    <s v="Talento Humano, Recursos Físicos y Tecnológicos"/>
    <x v="2"/>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1"/>
    <n v="1"/>
    <n v="0"/>
    <n v="1"/>
    <m/>
    <m/>
    <m/>
    <s v="SI"/>
    <s v="x"/>
    <n v="0"/>
    <n v="0"/>
    <n v="0"/>
    <s v="2"/>
    <s v="1"/>
    <s v="1"/>
    <s v="4"/>
    <n v="1"/>
    <n v="1"/>
    <n v="1"/>
    <n v="1"/>
    <s v=""/>
    <s v="100%"/>
    <s v="Actualmente se encuentra actualizada la información de la entidad en el portal de datos abiertos www.datos.gov.co, de acuerdo a las bases de datos entregadas por cada una de las áreas responsables del envío de información."/>
    <s v="Talento Humano, Recursos Físicos y Tecnológicos"/>
    <x v="2"/>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1"/>
    <n v="0.1"/>
    <n v="0"/>
    <n v="0.33"/>
    <n v="0.33"/>
    <n v="0.34"/>
    <m/>
    <s v="SI"/>
    <s v="x"/>
    <s v="x"/>
    <s v="x"/>
    <n v="0"/>
    <s v="2"/>
    <s v="2"/>
    <s v="2"/>
    <s v="4"/>
    <n v="0.30303030303030304"/>
    <n v="0.75757575757575757"/>
    <n v="0.30299999999999999"/>
    <n v="0.29411764705882354"/>
    <s v=""/>
    <n v="0.44999999999999996"/>
    <s v="Se continuó avanzando en la hoja de ruta para la implementación del Plan Operacional de Seguridad y Privacidad de la Información y durante el segundo trimestre de 2022 se espera avanzar en la implementación del mismo."/>
    <s v="Talento Humano, Recursos Físicos y Tecnológicos"/>
    <x v="2"/>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1"/>
    <n v="0"/>
    <n v="0"/>
    <n v="1"/>
    <m/>
    <n v="1"/>
    <m/>
    <s v="SI"/>
    <s v="x"/>
    <n v="0"/>
    <s v="x"/>
    <n v="0"/>
    <s v="2"/>
    <s v="1"/>
    <s v="3"/>
    <s v="4"/>
    <n v="0.5"/>
    <n v="1"/>
    <n v="1"/>
    <n v="1"/>
    <s v=""/>
    <n v="1"/>
    <s v="Se realizó un análisis de vulnerabilidades al interior de la entidad y de acuerdo al informe se generaron algunas recomendaciones las cuales fueron revisadas y validadas durante el primer trimestre del 2022."/>
    <s v="Talento Humano, Recursos Físicos y Tecnológicos"/>
    <x v="2"/>
  </r>
  <r>
    <s v="Gestión con valores para resultados"/>
    <s v="Defensa Jurídica"/>
    <s v="Continuar trabajando para mantener los resultados alcanzados y propender por un mejoramiento continuo."/>
    <s v="Tasa de éxito procesal."/>
    <s v="INCREMENTO"/>
    <n v="1"/>
    <n v="1"/>
    <n v="0"/>
    <n v="0"/>
    <n v="1"/>
    <n v="0"/>
    <m/>
    <m/>
    <n v="1"/>
    <m/>
    <s v="SI"/>
    <n v="0"/>
    <n v="0"/>
    <s v="x"/>
    <n v="0"/>
    <s v="4"/>
    <s v="4"/>
    <s v="2"/>
    <s v="4"/>
    <s v=""/>
    <s v=""/>
    <s v=""/>
    <n v="1"/>
    <s v=""/>
    <n v="1"/>
    <s v="Se realizó el cálculo de la tasa de éxito procesal con corte 31 de diciembre de 2021, lo cual se puede consultar en la nube, ya que es medida mediante e indicadores adoptados en el SIGC, actividad realizada el 2 de febrero de 2022."/>
    <s v="Talento Humano, Recursos Físicos y Tecnológicos"/>
    <x v="5"/>
  </r>
  <r>
    <s v="Gestión con valores para resultados"/>
    <s v="Defensa Jurídica"/>
    <s v="Continuar trabajando para mantener los resultados alcanzados y propender por un mejoramiento continuo."/>
    <s v="Plan de acción del comité de conciliación vigencia 2022."/>
    <s v="INCREMENTO"/>
    <n v="1"/>
    <n v="1"/>
    <n v="0"/>
    <n v="1"/>
    <n v="0"/>
    <n v="0"/>
    <m/>
    <n v="1"/>
    <m/>
    <m/>
    <s v="SI"/>
    <n v="0"/>
    <s v="x"/>
    <n v="0"/>
    <n v="0"/>
    <s v="4"/>
    <s v="2"/>
    <s v="4"/>
    <s v="4"/>
    <n v="1"/>
    <s v=""/>
    <n v="1"/>
    <s v=""/>
    <s v=""/>
    <n v="1"/>
    <s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
    <s v="Talento Humano, Recursos Físicos y Tecnológicos"/>
    <x v="5"/>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1"/>
    <n v="0"/>
    <m/>
    <m/>
    <n v="1"/>
    <m/>
    <s v="SI"/>
    <n v="0"/>
    <n v="0"/>
    <s v="x"/>
    <n v="0"/>
    <s v="4"/>
    <s v="4"/>
    <s v="2"/>
    <s v="4"/>
    <s v=""/>
    <s v=""/>
    <s v=""/>
    <n v="1"/>
    <s v=""/>
    <n v="1"/>
    <s v="Durante el I trimestre 2022 se realizó diagnóstico de talento humano y/o herramientas para los diferentes canales de atención, de fecha 28 de marzo de 2022."/>
    <s v="Talento Humano, Recursos Físicos y Tecnológicos"/>
    <x v="0"/>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1"/>
    <n v="1"/>
    <n v="1"/>
    <n v="0"/>
    <n v="1"/>
    <n v="1"/>
    <n v="1"/>
    <n v="1"/>
    <s v="SI"/>
    <s v="x"/>
    <s v="x"/>
    <s v="x"/>
    <s v="x"/>
    <s v="2"/>
    <s v="2"/>
    <s v="2"/>
    <s v="3"/>
    <n v="1"/>
    <n v="1"/>
    <n v="1"/>
    <n v="1"/>
    <s v="0%"/>
    <n v="0.75"/>
    <s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_x000a__x000a_I TRIMESTRE2022: La estrategia ya se actualizó a la versión 001 y se encuentra implementándose. los soportes están en el SharePoint"/>
    <s v="Talento Humano, Recursos Físicos y Tecnológicos"/>
    <x v="0"/>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erprete de lengua de señas colombiana). contrato 2938 del 24 de noviembre del del 2021 y 1862 del 05 de noviembre del 2021"/>
    <s v="Talento Humano, Recursos Físicos y Tecnológicos"/>
    <x v="0"/>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
    <s v="Talento Humano, Recursos Físicos y Tecnológicos"/>
    <x v="0"/>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6"/>
    <n v="0"/>
    <n v="0"/>
    <m/>
    <n v="1"/>
    <m/>
    <m/>
    <s v="SI"/>
    <n v="0"/>
    <s v="x"/>
    <n v="0"/>
    <n v="0"/>
    <s v="1"/>
    <s v="2"/>
    <s v="4"/>
    <s v="4"/>
    <n v="1"/>
    <n v="0.4"/>
    <n v="1"/>
    <s v=""/>
    <s v=""/>
    <n v="1"/>
    <s v="Se aplicaron las encuestas de caracterización del 16 de septiembre al 01 de octubre del 2021, elaborándose un informe consolidado el 17 de noviembre del 2021."/>
    <s v="Talento Humano, Recursos Físicos y Tecnológicos"/>
    <x v="0"/>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1"/>
    <n v="0"/>
    <n v="0"/>
    <n v="1"/>
    <n v="1"/>
    <m/>
    <m/>
    <s v="SI"/>
    <s v="x"/>
    <s v="x"/>
    <n v="0"/>
    <n v="0"/>
    <s v="2"/>
    <s v="2"/>
    <s v="4"/>
    <s v="4"/>
    <n v="1"/>
    <n v="1"/>
    <n v="1"/>
    <s v=""/>
    <s v=""/>
    <n v="1"/>
    <s v="Se elaboró un informe con corte a 30 de septiembre y otro a 30 de noviembre de 2021."/>
    <s v="Talento Humano, Recursos Físicos y Tecnológicos"/>
    <x v="0"/>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9"/>
    <n v="0"/>
    <n v="0"/>
    <m/>
    <n v="1"/>
    <m/>
    <m/>
    <s v="SI"/>
    <n v="0"/>
    <s v="x"/>
    <n v="0"/>
    <n v="0"/>
    <s v="1"/>
    <s v="2"/>
    <s v="4"/>
    <s v="4"/>
    <n v="1"/>
    <n v="0.1"/>
    <n v="1"/>
    <s v=""/>
    <s v=""/>
    <n v="1"/>
    <s v="Se aprobó el proyecto BPIN No. 2021680010139, para realizar la contratación de &quot;COMPRA E INSTALACION DE SEÑALETICA PARA EL CENTRO ADMINISTRATIVO MUNICIPAL Y DEMÁS CENTROS EXTERNOS DE LA ALCALDIA DE BUCARAMANGA QUE LO REQUIERAN&quot;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
    <s v="Talento Humano, Recursos Físicos y Tecnológicos"/>
    <x v="0"/>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4"/>
    <s v="3"/>
    <s v="4"/>
    <s v=""/>
    <s v=""/>
    <s v=""/>
    <s v="0%"/>
    <s v=""/>
    <n v="0"/>
    <s v="Actualmente no se ha avanzado en este producto ya que es necesario generar una mesa de  trabajo con algunas Secretarías de la entidad definiendo lo alcances y diseño de este canal."/>
    <n v="0"/>
    <x v="2"/>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4"/>
    <s v="4"/>
    <s v="3"/>
    <s v=""/>
    <s v=""/>
    <s v=""/>
    <s v=""/>
    <s v="0%"/>
    <n v="0"/>
    <s v="Se encuentra programada para el segundo trimestre 2022."/>
    <n v="0"/>
    <x v="2"/>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1"/>
    <n v="1"/>
    <n v="0"/>
    <n v="1"/>
    <n v="1"/>
    <n v="1"/>
    <n v="1"/>
    <s v="SI"/>
    <s v="x"/>
    <s v="x"/>
    <s v="x"/>
    <s v="x"/>
    <s v="2"/>
    <s v="2"/>
    <s v="2"/>
    <s v="3"/>
    <n v="1"/>
    <n v="1"/>
    <n v="1"/>
    <n v="1"/>
    <s v="0%"/>
    <n v="0.75"/>
    <s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_x000a_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_x000a_"/>
    <s v="Talento Humano, Recursos Físicos y Tecnológicos"/>
    <x v="1"/>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1"/>
    <n v="1"/>
    <n v="0"/>
    <n v="1"/>
    <n v="1"/>
    <n v="1"/>
    <m/>
    <s v="SI"/>
    <s v="x"/>
    <s v="x"/>
    <s v="x"/>
    <n v="0"/>
    <s v="2"/>
    <s v="2"/>
    <s v="2"/>
    <s v="4"/>
    <n v="1"/>
    <n v="1"/>
    <n v="1"/>
    <n v="1"/>
    <s v=""/>
    <n v="1"/>
    <s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_x000a_Por otra parte, durante el primer trimestre de 2022, la Secretaría de Planeación realizó el registro de la priorización de los trámites en el módulo &quot;Gestión de Racionalización&quot; para el periodo 2022 en la plataforma SUIT, los cuales se encuentran registrados en el Componente 2 del PAAC 2022 dando cumplimiento en los términos de ley."/>
    <s v="Talento Humano, Recursos Físicos y Tecnológicos"/>
    <x v="1"/>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3"/>
    <n v="0.1"/>
    <n v="0"/>
    <m/>
    <n v="1"/>
    <m/>
    <m/>
    <s v="SI"/>
    <n v="0"/>
    <s v="x"/>
    <n v="0"/>
    <n v="0"/>
    <s v="1"/>
    <s v="2"/>
    <s v="1"/>
    <s v="4"/>
    <n v="0.8"/>
    <n v="0.5"/>
    <n v="0.8"/>
    <n v="0.9"/>
    <s v=""/>
    <n v="0.9"/>
    <s v="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
    <s v="Talento Humano, Recursos Físicos y Tecnológicos"/>
    <x v="2"/>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1"/>
    <n v="1"/>
    <n v="0"/>
    <n v="1"/>
    <n v="1"/>
    <n v="1"/>
    <n v="1"/>
    <s v="SI"/>
    <s v="x"/>
    <s v="x"/>
    <s v="x"/>
    <s v="x"/>
    <s v="2"/>
    <s v="2"/>
    <s v="2"/>
    <s v="3"/>
    <n v="1"/>
    <n v="1"/>
    <n v="1"/>
    <n v="1"/>
    <s v="0%"/>
    <n v="0.75"/>
    <s v="La Secretaría de Planeación, realizó el monitoreo a la estrategia de racionalización del componente 2 del PAAC, como evidencia se cuenta con el documento Seguimiento Estrategia de Racionalización y trámites racionalizados, extraídos de la plataforma SUIT._x000a_Durante el primer trimestre 2022 se ha venido fortaleciendo la estrategia de racionalización de trámites y procedimientos, mediante mesas de trabajo, reuniones y correos de solicitud de requerimientos para dar inicio al desarrollo de los aplicativos. _x000a_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
    <s v="Talento Humano, Recursos Físicos y Tecnológicos"/>
    <x v="1"/>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23"/>
    <n v="0"/>
    <n v="0"/>
    <m/>
    <n v="1"/>
    <m/>
    <m/>
    <s v="SI"/>
    <n v="0"/>
    <s v="x"/>
    <n v="0"/>
    <n v="0"/>
    <s v="1"/>
    <s v="2"/>
    <s v="4"/>
    <s v="4"/>
    <n v="0.33"/>
    <n v="0.1"/>
    <n v="0.33"/>
    <n v="0.33"/>
    <s v=""/>
    <n v="0.33"/>
    <s v="Se establecerá una hoja de ruta para avanzar en el diseño y elaboración de la guía, con el fin hacer entrega durante el segundo trimestre de 2022."/>
    <s v="Talento Humano, Recursos Físicos y Tecnológicos"/>
    <x v="2"/>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1"/>
    <n v="1"/>
    <n v="0"/>
    <m/>
    <n v="1"/>
    <m/>
    <n v="1"/>
    <s v="SI"/>
    <n v="0"/>
    <s v="x"/>
    <n v="0"/>
    <s v="x"/>
    <s v="1"/>
    <s v="2"/>
    <s v="1"/>
    <s v="3"/>
    <n v="2"/>
    <n v="1"/>
    <n v="1"/>
    <n v="1"/>
    <s v="0%"/>
    <s v="100%"/>
    <s v="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
    <s v="Talento Humano, Recursos Físicos y Tecnológicos"/>
    <x v="6"/>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9"/>
    <n v="0"/>
    <n v="0"/>
    <m/>
    <n v="1"/>
    <m/>
    <m/>
    <s v="SI"/>
    <n v="0"/>
    <s v="x"/>
    <n v="0"/>
    <n v="0"/>
    <s v="4"/>
    <s v="2"/>
    <s v="4"/>
    <s v="4"/>
    <n v="0.9"/>
    <s v=""/>
    <n v="0.9"/>
    <n v="0.9"/>
    <s v=""/>
    <n v="0.9"/>
    <s v="Se realizó la priorización de barrios y veredas por parte de las JAL para el desarrollo del ejercicio de Presupuestos Participativos de la vigencia 2021. Se priorizaron 54 proyectos._x000a_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_x000a__x000a_Evidencia: Informes de Conceptos Técnicos proyectos aprobados y matriz de Seguimiento de viabilidad de proyectos vigencia 2021."/>
    <s v="Talento Humano, Recursos Financieros, Físicos y Tecnológicos"/>
    <x v="1"/>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4"/>
    <s v="3"/>
    <s v="4"/>
    <s v=""/>
    <s v=""/>
    <s v=""/>
    <s v="0%"/>
    <s v=""/>
    <n v="0"/>
    <s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
    <s v="Talento Humano, Recursos Financieros, Físicos y Tecnológicos"/>
    <x v="1"/>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1"/>
    <n v="0.05"/>
    <n v="0"/>
    <m/>
    <n v="0.8"/>
    <n v="0.2"/>
    <m/>
    <s v="SI"/>
    <n v="0"/>
    <s v="x"/>
    <s v="x"/>
    <n v="0"/>
    <s v="1"/>
    <s v="2"/>
    <s v="2"/>
    <s v="4"/>
    <n v="0.875"/>
    <n v="0.75"/>
    <n v="1"/>
    <n v="0.9"/>
    <s v=""/>
    <n v="0.9"/>
    <s v="•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_x000a_Contrato No. 271-2020 - Cumplimiento del 100%._x000a_Contrato No. 275-2020 - Cumplimiento del 100%. _x000a__x000a_•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_x000a_Contrato No. 301-2020.  Ejecución del 98% de avance. _x000a__x000a_•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_x000a_Contrato No. - 82-2021. Ejecución del 90% de avance. _x000a_Contrato No. - 81-2021. Ejecución del 90% de avance. _x000a_Contrato No. - 84-2021. Ejecución del 90% de avance. _x000a__x000a_• Se realizo la adjudicación de la adecuación de equipamiento urbano, viabilizados por el ejercicio de presupuestos participativos, mediante el proceso de contratación SI-LP-15-2021, el cual fue adjudicado en el mes de febrero del 2022. Dentro del proceso se encuentran los contratos:  _x000a_Contrato No. 24-2022 - Lote 1. Inicio de obra en el mes de marzo 2022. _x000a_Contrato No. 25-2022 - Lote 2. Inicio de obra en el mes de marzo 2022. _x000a_Contrato No. 26-2022 - Lote 3. Inicio de obra en el mes de marzo 2022. _x000a_Contrato No. 27-2022 - Lote 4. Inicio de obra en el mes de marzo 2022. _x000a__x000a_•Se está en etapa de estructuración los documentos base para el proceso licitatorio que tiene como objeto el mantenimiento de acueductos veredales.                                                                  "/>
    <s v="Talento Humano, Recursos Financieros, Físicos y Tecnológicos"/>
    <x v="7"/>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0"/>
    <n v="4"/>
    <n v="0"/>
    <n v="0"/>
    <m/>
    <n v="2"/>
    <m/>
    <m/>
    <s v="SI"/>
    <n v="0"/>
    <s v="x"/>
    <n v="0"/>
    <n v="0"/>
    <s v="4"/>
    <s v="2"/>
    <s v="4"/>
    <s v="4"/>
    <n v="1"/>
    <s v=""/>
    <n v="1"/>
    <s v=""/>
    <s v=""/>
    <s v="100%"/>
    <s v="En cumplimiento de la meta en la vigencia 2021 se certificaron dos proyectos ante el  Banco de Programas y Proyectos de Inversión Municipal._x000a__x000a_El primer proyecto de inversión fue  &quot;DOTACIÓN DE EQUIPOS, MULTIMEDIA, MATERIAL DIDÁCTICO Y MOBILIARIO ESCOLAR PARA LAS INSTITUCIONES EDUCATIVAS OFICIALES DEL MUNICIPIO&quot;  con  BPIN  2021680010117 , en el cual se expidieron dos resoluciones para el giro de  recursos económicos  por un valor de $1.157.740.638,03 : • Resolución  No. 2509 del 28 de octubre de 2021 y • Resolución No. 2510 del 28 de octubre de 2021_x000a__x000a_El segundo Proyecto fue  &quot;MEJORAMIENTO DE LA INFRAESTRUCTURA EDUCATIVA EN LAS INSTITUCIONES EDUCATIVAS OFICIALES DEL MUNICIPIO DE BUCARAMANGA&quot; con BPIN 2021680010103, en el cual e expidieron dos resoluciones para el giro de  recursos económicos  por un valor de  $ 2.349.522.365,94: • Resolución  No. 2763  del 26 de noviembre  de 2021 y • Resolución No. 2764  del  26 de noviembre  de 2021_x000a__x000a_En el primer trimestre de la vigencia 2022, dando cumplimiento al ejercicio de Acuerdos Escolares 2021, que serán ejecutados en la vigencia 2022, a continuación, se presenta el avance en su gestión durante el primer trimestre de la actual vigencia:_x000a__x000a_–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_x000a_– El 16 de marzo se realizó la primera reunión presencial en la IE Politécnico con los rectores de las Instituciones Educativas donde se socializó el contenido de la circular 97._x000a_– El 23 de marzo se realizó reunión vía Teams dirigida a la comunidad educativa en general para dar a conocer el proceso de acuerdos escolares vigencia 2021._x000a_"/>
    <s v="Talento Humano, Recursos Financieros, Físicos y Tecnológicos"/>
    <x v="8"/>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1"/>
    <n v="0"/>
    <n v="0"/>
    <m/>
    <n v="1"/>
    <m/>
    <n v="1"/>
    <s v="SI"/>
    <n v="0"/>
    <s v="x"/>
    <n v="0"/>
    <s v="x"/>
    <s v="4"/>
    <s v="2"/>
    <s v="4"/>
    <s v="3"/>
    <n v="1"/>
    <s v=""/>
    <n v="1"/>
    <s v=""/>
    <s v="0%"/>
    <n v="0.5"/>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_x000a_El próximo ejercicio de rendición de cuentas, se adelantará ante el Consejo Territorial de Planeación (CTP), en el segundo trimestre 2022."/>
    <s v="Talento Humano, Recursos Financieros, Físicos y Tecnológicos"/>
    <x v="1"/>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1"/>
    <n v="0.4"/>
    <n v="0"/>
    <m/>
    <n v="1"/>
    <n v="1"/>
    <m/>
    <s v="SI"/>
    <n v="0"/>
    <s v="x"/>
    <s v="x"/>
    <n v="0"/>
    <s v="4"/>
    <s v="2"/>
    <s v="2"/>
    <s v="4"/>
    <n v="1"/>
    <s v=""/>
    <n v="1"/>
    <n v="0.4"/>
    <s v=""/>
    <n v="0.7"/>
    <s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s v="Talento Humano, Recursos Financieros, Físicos y Tecnológicos"/>
    <x v="1"/>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s v="4"/>
    <s v="4"/>
    <s v="4"/>
    <s v=""/>
    <n v="1"/>
    <s v=""/>
    <s v=""/>
    <s v=""/>
    <n v="1"/>
    <s v="Se implementó durante el III y IV trimestre 2021 a través de la plataforma bga400.bucaramanga.gov.co un mecanismo de participación ciudadana, donde los ciudadanos planteaban sus ideas de proyectos relacionados con diversas área de municipio. Https://bga400.bucaramanga.gov.co_x000a_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
    <s v="Talento Humano, Recursos Financieros, Físicos y Tecnológicos"/>
    <x v="2"/>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1"/>
    <n v="0"/>
    <n v="0"/>
    <m/>
    <n v="1"/>
    <m/>
    <m/>
    <s v="SI"/>
    <n v="0"/>
    <s v="x"/>
    <n v="0"/>
    <n v="0"/>
    <s v="4"/>
    <s v="2"/>
    <s v="4"/>
    <s v="4"/>
    <n v="1"/>
    <s v=""/>
    <n v="1"/>
    <s v=""/>
    <s v=""/>
    <n v="1"/>
    <s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
    <s v="Talento Humano, Recursos Físicos y Tecnológicos"/>
    <x v="5"/>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5"/>
    <n v="0"/>
    <n v="0"/>
    <m/>
    <n v="1"/>
    <m/>
    <m/>
    <s v="SI"/>
    <n v="0"/>
    <s v="x"/>
    <n v="0"/>
    <n v="0"/>
    <s v="1"/>
    <s v="2"/>
    <s v="4"/>
    <s v="4"/>
    <n v="1"/>
    <n v="0.5"/>
    <n v="1"/>
    <s v=""/>
    <s v=""/>
    <n v="1"/>
    <s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
    <s v="Talento Humano, Recursos Físicos y Tecnológicos"/>
    <x v="5"/>
  </r>
  <r>
    <s v="Gestión con valores para resultados"/>
    <s v="Mejora normativa"/>
    <s v="Revisar durante el proceso de formulación de proyectos normativos las temáticas relevantes. "/>
    <s v="Lista de chequeo de revisión de actos administrativos."/>
    <s v="INCREMENTO"/>
    <n v="1"/>
    <n v="1"/>
    <n v="0"/>
    <n v="1"/>
    <n v="0"/>
    <n v="0"/>
    <m/>
    <n v="1"/>
    <m/>
    <m/>
    <s v="SI"/>
    <n v="0"/>
    <s v="x"/>
    <n v="0"/>
    <n v="0"/>
    <s v="4"/>
    <s v="2"/>
    <s v="4"/>
    <s v="4"/>
    <n v="1"/>
    <s v=""/>
    <n v="1"/>
    <s v=""/>
    <s v=""/>
    <n v="1"/>
    <s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_x000a_Se anexa lista de chequeo y revisión aleatoria en la vigencia 2021 de la aplicación de la lista de chequeo en la revisión d actos administrativos."/>
    <s v="Talento Humano, Recursos Físicos y Tecnológicos"/>
    <x v="5"/>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1"/>
    <n v="1"/>
    <n v="0"/>
    <n v="1"/>
    <n v="1"/>
    <n v="1"/>
    <n v="1"/>
    <s v="SI"/>
    <s v="x"/>
    <s v="x"/>
    <s v="x"/>
    <s v="x"/>
    <s v="2"/>
    <s v="2"/>
    <s v="2"/>
    <s v="3"/>
    <n v="1"/>
    <n v="1"/>
    <n v="1"/>
    <n v="1"/>
    <s v="0%"/>
    <n v="0.75"/>
    <s v="La Secretaría de Planeación ha mantenido actualizada la matriz de cumplimiento del Plan de Desarrollo 2020 - 2023 en los meses de Enero, Febrero y Marzo de 2022, la cual se encuentra publicada en página web._x000a_https://www.bucaramanga.gov.co/transparencia/seguimiento-al-plan-de-desarrollo/_x000a_"/>
    <s v="Talento Humano, Recursos Físicos y Tecnológicos"/>
    <x v="1"/>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1"/>
    <n v="0"/>
    <n v="1"/>
    <m/>
    <n v="1"/>
    <m/>
    <s v="SI"/>
    <s v="x"/>
    <n v="0"/>
    <s v="x"/>
    <n v="0"/>
    <s v="2"/>
    <s v="4"/>
    <s v="2"/>
    <s v="4"/>
    <s v=""/>
    <n v="1"/>
    <s v=""/>
    <n v="1"/>
    <s v=""/>
    <n v="1"/>
    <s v="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
    <s v="Talento Humano, Recursos Físicos y Tecnológicos"/>
    <x v="9"/>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1"/>
    <n v="0"/>
    <m/>
    <m/>
    <n v="1"/>
    <m/>
    <s v="SI"/>
    <n v="0"/>
    <n v="0"/>
    <s v="x"/>
    <n v="0"/>
    <s v="4"/>
    <s v="4"/>
    <s v="2"/>
    <s v="4"/>
    <s v=""/>
    <s v=""/>
    <s v=""/>
    <n v="1"/>
    <s v=""/>
    <n v="1"/>
    <s v="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_x000a_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
    <s v="Talento Humano, Recursos Físicos y Tecnológicos"/>
    <x v="1"/>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1"/>
    <n v="1"/>
    <n v="0"/>
    <n v="1"/>
    <n v="1"/>
    <n v="1"/>
    <n v="1"/>
    <s v="SI"/>
    <s v="x"/>
    <s v="x"/>
    <s v="x"/>
    <s v="x"/>
    <s v="2"/>
    <s v="2"/>
    <s v="2"/>
    <s v="3"/>
    <n v="1"/>
    <n v="1"/>
    <n v="1"/>
    <n v="1"/>
    <s v="0%"/>
    <n v="0.7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_x000a_Se cuenta con acta de participación en la Mesa Técnica de Primera Infancia y Adolescencia realizada el 3 de febrero de 2022, así como también, solicitud 20219487214 del 27/09/2021; Respuesta cuestionario de cumplimiento política pública de protección y bienestar animal_x000a_"/>
    <s v="Talento Humano, Recursos Físicos y Tecnológicos"/>
    <x v="1"/>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
    <s v="Talento Humano, Recursos Físicos y Tecnológicos"/>
    <x v="0"/>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3"/>
    <n v="0"/>
    <n v="0"/>
    <m/>
    <n v="1"/>
    <m/>
    <m/>
    <s v="SI"/>
    <n v="0"/>
    <s v="x"/>
    <n v="0"/>
    <n v="0"/>
    <s v="1"/>
    <s v="2"/>
    <s v="4"/>
    <s v="4"/>
    <n v="1"/>
    <n v="0.7"/>
    <n v="1"/>
    <s v=""/>
    <s v=""/>
    <n v="1"/>
    <s v="Se lleva un 100% de avance en la elaboración del Informe de la Historia Institucional con fines archivísticos de gran importancia para la elaboración de las TVD de fecha del 10 de noviembre del 2021"/>
    <s v="Talento Humano, Recursos Físicos y Tecnológicos"/>
    <x v="0"/>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3"/>
    <n v="0"/>
    <n v="0"/>
    <m/>
    <n v="1"/>
    <m/>
    <m/>
    <s v="SI"/>
    <n v="0"/>
    <s v="x"/>
    <n v="0"/>
    <n v="0"/>
    <s v="1"/>
    <s v="2"/>
    <s v="4"/>
    <s v="4"/>
    <n v="1"/>
    <n v="0.7"/>
    <n v="1"/>
    <s v=""/>
    <s v=""/>
    <n v="1"/>
    <s v="Se lleva un 100% de avance en la elaboración de la Matriz de estructura orgánica reconstruida para los diferentes periodos de Historia de la entidad, documento  de gran importancia para la elaboración de las TVD de fecha del 17 de noviembre del 2021"/>
    <s v="Talento Humano, Recursos Físicos y Tecnológicos"/>
    <x v="0"/>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1"/>
    <n v="0"/>
    <m/>
    <m/>
    <n v="1"/>
    <m/>
    <s v="SI"/>
    <n v="0"/>
    <n v="0"/>
    <s v="x"/>
    <n v="0"/>
    <s v="1"/>
    <s v="4"/>
    <s v="2"/>
    <s v="4"/>
    <n v="0"/>
    <m/>
    <m/>
    <n v="1"/>
    <s v=""/>
    <n v="1"/>
    <s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
    <s v="Talento Humano, Recursos Físicos y Tecnológicos"/>
    <x v="0"/>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s v="3"/>
    <s v="4"/>
    <s v="4"/>
    <n v="1"/>
    <n v="1"/>
    <n v="1"/>
    <s v=""/>
    <s v=""/>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
    <s v="Talento Humano, Recursos Físicos y Tecnológicos"/>
    <x v="0"/>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s v="3"/>
    <s v="4"/>
    <s v="4"/>
    <n v="1"/>
    <n v="1"/>
    <n v="1"/>
    <s v=""/>
    <s v=""/>
    <n v="1"/>
    <s v="El Diagnóstico Integral de Archivo, fue elaborado y aprobado mediante Acta de  sesión del Comité Institucional de Gestión y Desempeño MIPG realizado el 9 de septiembre del  año 2021. Dando cumplimiento a este producto en un 100% en el tercer trimestre del año 2021."/>
    <s v="Talento Humano, Recursos Físicos y Tecnológicos"/>
    <x v="0"/>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s v="3"/>
    <s v="4"/>
    <s v="4"/>
    <n v="1"/>
    <n v="1"/>
    <n v="1"/>
    <s v=""/>
    <s v=""/>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6"/>
    <n v="0"/>
    <m/>
    <m/>
    <n v="1"/>
    <m/>
    <s v="SI"/>
    <n v="0"/>
    <n v="0"/>
    <s v="x"/>
    <n v="0"/>
    <s v="1"/>
    <s v="4"/>
    <s v="2"/>
    <s v="4"/>
    <n v="0"/>
    <m/>
    <m/>
    <n v="0.9"/>
    <s v=""/>
    <n v="0.89999999999999991"/>
    <s v="Se lleva un 30% de avance en la elaboración de inventarios de series sensibles a eliminación documental con aplicación de criterios técnicos archivísticos y se cumplirá con el cronograma establecido en el presente plan._x000a__x000a_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_x000a_ https://www.bucaramanga.gov.co/transparencia/instrumentos-de-gestion-de-la-informacion/"/>
    <s v="Talento Humano, Recursos Físicos y Tecnológicos"/>
    <x v="0"/>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3"/>
    <n v="0.2"/>
    <n v="0"/>
    <m/>
    <n v="0.8"/>
    <n v="0.2"/>
    <m/>
    <s v="SI"/>
    <n v="0"/>
    <s v="x"/>
    <s v="x"/>
    <n v="0"/>
    <s v="1"/>
    <s v="2"/>
    <s v="2"/>
    <s v="4"/>
    <n v="0.875"/>
    <n v="0.5"/>
    <n v="1"/>
    <n v="1"/>
    <s v=""/>
    <n v="1"/>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_x000a_El PAAC y MRC se encuentran publicados en la página web del municipio en el link: https://www.bucaramanga.gov.co/transparencia/plan-anticorrupcion-y-de-atencion-al-ciudadano-2/ "/>
    <s v="Talento Humano, Recursos Físicos y Tecnológicos"/>
    <x v="5"/>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1"/>
    <n v="1"/>
    <n v="0"/>
    <n v="1"/>
    <n v="1"/>
    <n v="1"/>
    <n v="1"/>
    <s v="SI"/>
    <s v="x"/>
    <s v="x"/>
    <s v="x"/>
    <s v="x"/>
    <s v="2"/>
    <s v="2"/>
    <s v="2"/>
    <s v="3"/>
    <n v="1"/>
    <n v="1"/>
    <n v="1"/>
    <n v="1"/>
    <s v="0%"/>
    <n v="0.75"/>
    <s v="En el primer trimestre de 2022 se enviaron por correo institucional 9 comunicaciones relacionadas con información pública de interés de la ciudadanía."/>
    <s v="Talento Humano, Recursos Físicos y Tecnológicos"/>
    <x v="6"/>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1"/>
    <n v="1"/>
    <n v="0"/>
    <n v="1"/>
    <n v="1"/>
    <n v="1"/>
    <n v="1"/>
    <s v="SI"/>
    <s v="x"/>
    <s v="x"/>
    <s v="x"/>
    <s v="x"/>
    <s v="2"/>
    <s v="2"/>
    <s v="2"/>
    <s v="3"/>
    <n v="1"/>
    <n v="1"/>
    <n v="1"/>
    <n v="1"/>
    <s v="0%"/>
    <n v="0.75"/>
    <s v="Las diferentes solicitudes de publicación de información que las áreas realizan han sido publicadas de acuerdo a los tiempos y en las secciones requeridas."/>
    <s v="Talento Humano, Recursos Físicos y Tecnológicos"/>
    <x v="2"/>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3"/>
    <n v="11"/>
    <n v="0"/>
    <m/>
    <n v="4"/>
    <n v="3"/>
    <n v="3"/>
    <s v="SI"/>
    <n v="0"/>
    <s v="x"/>
    <s v="x"/>
    <s v="x"/>
    <s v="4"/>
    <s v="2"/>
    <s v="2"/>
    <s v="3"/>
    <n v="0.75"/>
    <s v=""/>
    <n v="0.75"/>
    <s v="100%"/>
    <s v="0%"/>
    <s v="100%"/>
    <s v="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_x000a_"/>
    <s v="Talento Humano, Recursos Físicos y Tecnológicos"/>
    <x v="5"/>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3"/>
    <s v="3"/>
    <s v="3"/>
    <s v="0%"/>
    <s v="100%"/>
    <n v="1"/>
    <n v="1"/>
    <s v="0%"/>
    <n v="1"/>
    <s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
    <s v="Talento Humano, Recursos Físicos y Tecnológicos"/>
    <x v="5"/>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1"/>
    <n v="0"/>
    <m/>
    <m/>
    <n v="1"/>
    <m/>
    <s v="SI"/>
    <n v="0"/>
    <n v="0"/>
    <s v="x"/>
    <n v="0"/>
    <s v="4"/>
    <s v="4"/>
    <s v="2"/>
    <s v="4"/>
    <s v=""/>
    <s v=""/>
    <s v=""/>
    <n v="1"/>
    <s v=""/>
    <n v="1"/>
    <s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
    <s v="Talento Humano, Recursos Físicos y Tecnológicos"/>
    <x v="5"/>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s v="4"/>
    <s v="4"/>
    <s v="4"/>
    <s v=""/>
    <n v="1"/>
    <s v=""/>
    <m/>
    <s v=""/>
    <n v="1"/>
    <s v="Se cuenta con el cumplimiento del 100%, los instrumentos de gestión pública se encuentran actualizados y se enviaron a la Secretaría de Transparencia de la Presidencia de la República para revisión."/>
    <s v="Talento Humano, Recursos Físicos y Tecnológicos"/>
    <x v="5"/>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1"/>
    <n v="0"/>
    <m/>
    <n v="4"/>
    <n v="3"/>
    <n v="3"/>
    <s v="SI"/>
    <n v="0"/>
    <s v="x"/>
    <s v="x"/>
    <s v="x"/>
    <s v="1"/>
    <s v="3"/>
    <s v="2"/>
    <s v="3"/>
    <n v="1"/>
    <n v="1"/>
    <n v="1"/>
    <n v="1"/>
    <s v="0%"/>
    <s v="100%"/>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_x000a_Así mismo, en el mes de marzo de 2022 se realizó una socialización sobre conflicto de intereses y régimen de inhabilidades e incompatibilidades. Se cuenta con video de la socialización realizada el 31 de marzo de 2022 y soporte del control de asistencia en formato de Excel"/>
    <s v="Talento Humano, Recursos Físicos y Tecnológicos"/>
    <x v="5"/>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s v="4"/>
    <s v="4"/>
    <s v="4"/>
    <s v=""/>
    <n v="1"/>
    <s v=""/>
    <m/>
    <s v=""/>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1"/>
    <n v="0"/>
    <m/>
    <m/>
    <n v="1"/>
    <n v="1"/>
    <s v="SI"/>
    <n v="0"/>
    <n v="0"/>
    <s v="x"/>
    <s v="x"/>
    <s v="4"/>
    <s v="4"/>
    <s v="2"/>
    <s v="3"/>
    <s v=""/>
    <s v=""/>
    <s v=""/>
    <n v="1"/>
    <s v="0%"/>
    <n v="0.5"/>
    <s v="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
    <s v="Talento Humano, Recursos Físicos y Tecnológicos"/>
    <x v="5"/>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2"/>
    <n v="0"/>
    <m/>
    <m/>
    <m/>
    <n v="1"/>
    <s v="SI"/>
    <n v="0"/>
    <n v="0"/>
    <n v="0"/>
    <s v="x"/>
    <s v="4"/>
    <s v="4"/>
    <s v="1"/>
    <s v="3"/>
    <s v=""/>
    <s v=""/>
    <s v=""/>
    <m/>
    <s v="0%"/>
    <n v="0.2"/>
    <s v="Durante el primer trimestre de 2022 el equipo de transparencia ha llevado a cabo dos mesas de trabajo los días 29 de enero y 15 de febrero de 2022 para revisar la estructuración de la comisión territorial, según se evidencia en actas de reunión presentadas."/>
    <s v="Talento Humano, Recursos Físicos y Tecnológicos"/>
    <x v="5"/>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5"/>
    <n v="0"/>
    <m/>
    <m/>
    <n v="1"/>
    <m/>
    <s v="SI"/>
    <n v="0"/>
    <n v="0"/>
    <s v="x"/>
    <n v="0"/>
    <s v="4"/>
    <s v="4"/>
    <s v="2"/>
    <s v="4"/>
    <s v=""/>
    <s v=""/>
    <s v=""/>
    <n v="0.5"/>
    <s v=""/>
    <n v="0.5"/>
    <s v="Se llevó a cabo una reunión el día 30 de marzo de 2022 con la Secretaría Administrativa para la verificación del cumplimiento de la ley 2013 de 2019._x000a_Desde el programa de transparencia se realizará la revisión en la página y se hará seguimiento para el cumplimiento de la ley 2013 de 2019."/>
    <s v="Talento Humano, Recursos Físicos y Tecnológicos"/>
    <x v="5"/>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25"/>
    <n v="0"/>
    <m/>
    <m/>
    <n v="0.5"/>
    <n v="0.5"/>
    <s v="SI"/>
    <n v="0"/>
    <n v="0"/>
    <s v="x"/>
    <s v="x"/>
    <s v="4"/>
    <s v="4"/>
    <s v="2"/>
    <s v="3"/>
    <s v=""/>
    <s v=""/>
    <s v=""/>
    <n v="0.5"/>
    <s v="0%"/>
    <n v="0.25"/>
    <s v="Se realizó una reunión el día 16 de marzo de 2022 con la Secretaría de Transparencia de la Presidencia de la República donde se analizaron los lineamientos para la implementación del canal antifraude de RITA, según se evidencia en pantallazos de reunión virtual. _x000a_Así mismo, se realizó mesa de trabajo el 28 de marzo con el proceso de gestión de las TIC para su implementación en la Alcaldía de Bucaramanga, evidenciado en acta de reunión."/>
    <s v="Talento Humano, Recursos Físicos y Tecnológicos"/>
    <x v="5"/>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3"/>
    <s v="3"/>
    <s v="3"/>
    <s v="0%"/>
    <s v="100%"/>
    <n v="1"/>
    <n v="1"/>
    <s v="0%"/>
    <n v="1"/>
    <s v="Se ha asistido a las ferias institucionales organizadas en la vigencia 2021, desarrolladas en las diferentes comunas de la ciudad de Bucaramanga, según se evidencia en registro fotográfico, programación oficial de las ferias y divulgación en redes sociales."/>
    <s v="Talento Humano, Recursos Físicos y Tecnológicos"/>
    <x v="5"/>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10"/>
    <n v="0"/>
    <n v="0"/>
    <m/>
    <n v="5"/>
    <n v="4"/>
    <n v="1"/>
    <s v="SI"/>
    <n v="0"/>
    <s v="x"/>
    <s v="x"/>
    <s v="x"/>
    <s v="4"/>
    <s v="2"/>
    <s v="3"/>
    <s v="3"/>
    <n v="1"/>
    <s v=""/>
    <n v="1"/>
    <n v="1"/>
    <s v="0%"/>
    <n v="1"/>
    <s v="Se llevó a cabo reunión el día 10 de diciembre de 2021 para el análisis de los 10 temas con mayor frecuencia en las PQRSD que presentaron los ciudadanos durante el tercer trimestre de 2021 a la administración municipal. Se anexa acta de reunión del 10 de diciembre de 2021."/>
    <s v="Talento Humano, Recursos Físicos y Tecnológicos"/>
    <x v="5"/>
  </r>
  <r>
    <s v="Información y Comunicación "/>
    <s v="Transparencia, acceso a la información pública y lucha contra la corrupción"/>
    <s v="Actualizar el código de integridad."/>
    <s v="Código de integridad actualizado."/>
    <s v="INCREMENTO"/>
    <n v="1"/>
    <n v="1"/>
    <n v="0"/>
    <n v="0.2"/>
    <n v="0"/>
    <n v="0"/>
    <m/>
    <n v="1"/>
    <m/>
    <m/>
    <s v="SI"/>
    <n v="0"/>
    <s v="x"/>
    <n v="0"/>
    <n v="0"/>
    <s v="4"/>
    <s v="2"/>
    <s v="4"/>
    <s v="4"/>
    <n v="0.2"/>
    <s v=""/>
    <n v="0.2"/>
    <n v="0.2"/>
    <s v=""/>
    <n v="0.2"/>
    <s v="Se llevó a cabo reunión virtual el día 13 de diciembre de 2021 con la Secretaría Administrativa para revisar  la  actualización del Código de Integridad, la cual ha venido liderando dicha Secretaría. Para la vigencia 2022 se continuará analizando su actualización. _x000a_Se anexa acta de reunión del 13 de diciembre de 2021 y soporte de envío del correo electrónico a la secretaría administrativa solicitando el documento de proyecto de decreto para la actualización del código de integridad para revisión en la secretaría jurídica."/>
    <s v="Talento Humano, Recursos Físicos y Tecnológicos"/>
    <x v="5"/>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m/>
    <n v="1"/>
    <s v="SI"/>
    <n v="0"/>
    <n v="0"/>
    <n v="0"/>
    <s v="x"/>
    <s v="4"/>
    <s v="4"/>
    <s v="4"/>
    <s v="3"/>
    <s v=""/>
    <s v=""/>
    <s v=""/>
    <s v=""/>
    <s v="0%"/>
    <n v="0"/>
    <s v="El cumplimiento de esta acción se verá reflejado en el segundo trimestre de 2022. "/>
    <s v="Talento Humano, Recursos Físicos y Tecnológicos"/>
    <x v="1"/>
  </r>
  <r>
    <s v="Información y Comunicación "/>
    <s v="Transparencia, acceso a la información pública y lucha contra la corrupción"/>
    <s v="Elaborar el Manual de rendición de cuentas."/>
    <s v="Manual Rendición de Cuentas"/>
    <s v="INCREMENTO"/>
    <n v="1"/>
    <n v="1"/>
    <n v="0.5"/>
    <n v="0.5"/>
    <n v="0"/>
    <n v="0"/>
    <m/>
    <n v="1"/>
    <m/>
    <m/>
    <s v="SI"/>
    <n v="0"/>
    <s v="x"/>
    <n v="0"/>
    <n v="0"/>
    <s v="1"/>
    <s v="2"/>
    <s v="4"/>
    <s v="4"/>
    <n v="1"/>
    <n v="0.5"/>
    <n v="1"/>
    <s v=""/>
    <s v=""/>
    <n v="1"/>
    <s v="Se elaboró y aprobó por Calidad el Manual de Rendición de Cuentas, a su vez, se elaboró el Procedimiento para Rendición de Cuentas."/>
    <s v="Talento Humano, Recursos Físicos y Tecnológicos"/>
    <x v="1"/>
  </r>
  <r>
    <s v="Información y Comunicación "/>
    <s v="Transparencia, acceso a la información pública y lucha contra la corrupción"/>
    <s v="Convocar y desarrollar la audiencia pública de rendición de cuentas."/>
    <s v="Audiencia Pública de Rendición de Cuentas"/>
    <s v="INCREMENTO"/>
    <n v="1"/>
    <n v="1"/>
    <n v="0"/>
    <n v="1"/>
    <n v="0"/>
    <n v="0"/>
    <m/>
    <n v="1"/>
    <m/>
    <m/>
    <s v="SI"/>
    <n v="0"/>
    <s v="x"/>
    <n v="0"/>
    <n v="0"/>
    <s v="4"/>
    <s v="2"/>
    <s v="4"/>
    <s v="4"/>
    <n v="1"/>
    <s v=""/>
    <n v="1"/>
    <s v=""/>
    <s v=""/>
    <n v="1"/>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 v="Talento Humano, Recursos Físicos y Tecnológicos"/>
    <x v="1"/>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15"/>
    <n v="0.35"/>
    <n v="0"/>
    <m/>
    <n v="0.2"/>
    <n v="0.3"/>
    <n v="0.5"/>
    <s v="SI"/>
    <n v="0"/>
    <s v="x"/>
    <s v="x"/>
    <s v="x"/>
    <s v="1"/>
    <s v="2"/>
    <s v="2"/>
    <s v="3"/>
    <n v="0.89999999999999991"/>
    <n v="0.15"/>
    <n v="1"/>
    <s v="100%"/>
    <s v="0%"/>
    <n v="0.64999999999999991"/>
    <s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
    <s v="Talento Humano, Recursos Físicos y Tecnológicos"/>
    <x v="2"/>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2"/>
    <n v="2"/>
    <n v="0"/>
    <n v="2"/>
    <n v="2"/>
    <n v="2"/>
    <n v="2"/>
    <s v="SI"/>
    <s v="x"/>
    <s v="x"/>
    <s v="x"/>
    <s v="x"/>
    <s v="2"/>
    <s v="2"/>
    <s v="2"/>
    <s v="3"/>
    <n v="1"/>
    <n v="1"/>
    <n v="1"/>
    <n v="1"/>
    <s v="0%"/>
    <n v="0.7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_x000a__x000a_A corte de 31 dic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de información de los meses de septiembre, octubre y noviembre del año 2021, así mismo se adjunta las bases de datos en formato Excel de cada mes correspondiente._x000a__x000a_Observatorio de Paz: Correo electrónico de envió de información de los meses de octubre y noviembre del año 2021, así mismo se adjunta las bases de datos en formato Excel de cada mes correspondiente._x000a_____________________________________________________________________x000a__x000a_A corte 31 de marzo de 2022,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link de ingreso del portal mantenido, junto con documento de análisis delincuencial y uso del observatorio en los meses de enero, febrero y marzo. _x000a__x000a_Observatorio de Paz: Correo electrónico de envió link del observatorio de Paz mantenido, junto con los archivos de Excel con la información correspondiente a los meses de enero, febrero y marzo. _x000a_"/>
    <n v="0"/>
    <x v="10"/>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1"/>
    <n v="1"/>
    <n v="0"/>
    <n v="1"/>
    <n v="1"/>
    <n v="1"/>
    <n v="2"/>
    <s v="SI"/>
    <s v="x"/>
    <s v="x"/>
    <s v="x"/>
    <s v="x"/>
    <s v="2"/>
    <s v="2"/>
    <s v="2"/>
    <s v="3"/>
    <n v="1"/>
    <n v="1"/>
    <n v="1"/>
    <n v="1"/>
    <s v="0%"/>
    <n v="0.6"/>
    <s v="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
    <s v="Talento Humano, Recursos Físicos y Tecnológicos"/>
    <x v="2"/>
  </r>
  <r>
    <s v="Gestión del Conocimiento y la innovación"/>
    <s v="Gestión del conocimiento y la innovación"/>
    <s v="Fomentar la transferencia del conocimiento hacia adentro de la entidad."/>
    <s v="Campaña de divulgación de la gestión del conocimiento."/>
    <s v="INCREMENTO"/>
    <n v="1"/>
    <n v="1"/>
    <n v="0"/>
    <n v="1"/>
    <n v="0"/>
    <n v="0"/>
    <m/>
    <n v="1"/>
    <m/>
    <m/>
    <s v="SI"/>
    <n v="0"/>
    <s v="x"/>
    <n v="0"/>
    <n v="0"/>
    <s v="4"/>
    <s v="2"/>
    <s v="4"/>
    <s v="4"/>
    <n v="1"/>
    <s v=""/>
    <n v="1"/>
    <s v=""/>
    <s v=""/>
    <n v="1"/>
    <s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
    <s v="Talento Humano, Recursos Físicos y Tecnológicos"/>
    <x v="0"/>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1"/>
    <n v="0"/>
    <n v="0"/>
    <m/>
    <n v="1"/>
    <m/>
    <n v="1"/>
    <s v="SI"/>
    <n v="0"/>
    <s v="x"/>
    <n v="0"/>
    <s v="x"/>
    <s v="1"/>
    <s v="2"/>
    <s v="4"/>
    <s v="3"/>
    <n v="1.5"/>
    <n v="0.5"/>
    <n v="1"/>
    <s v=""/>
    <s v="0%"/>
    <n v="1"/>
    <s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
    <s v="Talento Humano, Recursos Físicos y Tecnológicos"/>
    <x v="0"/>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1"/>
    <n v="3"/>
    <n v="0"/>
    <m/>
    <n v="1"/>
    <m/>
    <n v="1"/>
    <s v="SI"/>
    <n v="0"/>
    <s v="x"/>
    <n v="0"/>
    <s v="x"/>
    <s v="4"/>
    <s v="2"/>
    <s v="1"/>
    <s v="3"/>
    <n v="1"/>
    <s v=""/>
    <n v="1"/>
    <s v="100%"/>
    <s v="0%"/>
    <s v="100%"/>
    <s v="Se realizó mesa de trabajo los días 1,15, 30 de marzo de 2022,  con las diferentes dependencias de la administración municipal para consultar las necesidades y expectativas de los grupos de valor adjuntando las respectivas actas de reunión"/>
    <s v="Talento Humano, Recursos Físicos y Tecnológicos"/>
    <x v="0"/>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5"/>
    <n v="0.3"/>
    <n v="0"/>
    <m/>
    <n v="1"/>
    <m/>
    <m/>
    <s v="SI"/>
    <n v="0"/>
    <s v="x"/>
    <n v="0"/>
    <n v="0"/>
    <s v="4"/>
    <s v="2"/>
    <s v="1"/>
    <s v="4"/>
    <n v="0.5"/>
    <s v=""/>
    <n v="0.5"/>
    <n v="0.8"/>
    <s v=""/>
    <n v="0.8"/>
    <s v="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
    <s v="Talento Humano, Recursos Físicos y Tecnológicos"/>
    <x v="0"/>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1"/>
    <n v="0"/>
    <n v="0"/>
    <m/>
    <n v="1"/>
    <m/>
    <m/>
    <s v="SI"/>
    <n v="0"/>
    <s v="x"/>
    <n v="0"/>
    <n v="0"/>
    <s v="4"/>
    <s v="2"/>
    <s v="4"/>
    <s v="4"/>
    <n v="1"/>
    <s v=""/>
    <n v="1"/>
    <s v=""/>
    <s v=""/>
    <n v="1"/>
    <s v="Se socializó el inventario de herramientas de uso y apropiación del conocimiento con los que cuenta la entidad se anexa acta de reunión del día 9 de noviembre del 2021, se anexa las diapositivas y se adjunta la tabla de asistencia"/>
    <s v="Talento Humano, Recursos Físicos y Tecnológicos"/>
    <x v="0"/>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4"/>
    <s v="4"/>
    <s v="3"/>
    <s v=""/>
    <s v=""/>
    <s v=""/>
    <s v=""/>
    <s v="0%"/>
    <n v="0"/>
    <s v="La actividad se cumplirá en el segundo trimestre de 2022, de acuerdo con el cronograma establecido en el presente plan."/>
    <s v="Talento Humano, Recursos Físicos y Tecnológicos"/>
    <x v="0"/>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8 de conocimiento tácito diligenciado por todas las dependencias. de fecha del 06 de abril del 2022"/>
    <s v="Talento Humano, Recursos Físicos y Tecnológicos"/>
    <x v="0"/>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7 de conocimiento Explícito  diligenciado por todas las dependencia de fecha abril 06 del 2022"/>
    <s v="Talento Humano, Recursos Físicos y Tecnológicos"/>
    <x v="0"/>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s v="3"/>
    <s v="4"/>
    <s v="4"/>
    <n v="1"/>
    <n v="1"/>
    <n v="1"/>
    <s v=""/>
    <s v=""/>
    <n v="1"/>
    <s v="La Secretaría de Planeación ha monitoreado la Política de Administración de Riesgos, a través de los mapas de riesgos de gestión por procesos y mapas de riesgos de corrupción por procesos. "/>
    <s v="Talento Humano, Recursos Físicos y Tecnológicos"/>
    <x v="1"/>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1"/>
    <n v="0"/>
    <n v="0"/>
    <m/>
    <n v="0.8"/>
    <n v="0.2"/>
    <m/>
    <s v="SI"/>
    <n v="0"/>
    <s v="x"/>
    <s v="x"/>
    <n v="0"/>
    <s v="4"/>
    <s v="2"/>
    <s v="3"/>
    <s v="4"/>
    <n v="1"/>
    <s v=""/>
    <n v="1"/>
    <n v="1"/>
    <s v=""/>
    <n v="1"/>
    <s v="La Secretaría de Planeación ha realizado la aplicación de acciones de mejora en PAAC y mapa de riesgos de corrupción con respecto a  la identificación de riesgos."/>
    <s v="Talento Humano, Recursos Físicos y Tecnológicos"/>
    <x v="1"/>
  </r>
  <r>
    <s v="Control Interno "/>
    <s v="Control interno "/>
    <s v="Capacitar a líderes de procesos y sus equipos de trabajo sobre la metodología de gestión del riesgo"/>
    <s v="Capacitación sobre la metodología de gestión del riesgo realizada."/>
    <s v="INCREMENTO"/>
    <n v="1"/>
    <n v="1"/>
    <n v="0"/>
    <n v="0"/>
    <n v="1"/>
    <n v="0"/>
    <m/>
    <m/>
    <n v="1"/>
    <m/>
    <s v="SI"/>
    <n v="0"/>
    <n v="0"/>
    <s v="x"/>
    <n v="0"/>
    <s v="4"/>
    <s v="4"/>
    <s v="2"/>
    <s v="4"/>
    <s v=""/>
    <s v=""/>
    <s v=""/>
    <n v="1"/>
    <s v=""/>
    <n v="1"/>
    <s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
    <s v="Talento Humano, Recursos Físicos y Tecnológicos"/>
    <x v="1"/>
  </r>
  <r>
    <s v="Control Interno "/>
    <s v="Control interno "/>
    <s v="Evidenciar la divulgación e implementación de la política de administración de riesgos."/>
    <s v="Política de administración de riesgos implementada."/>
    <s v="MANTENIMIENTO"/>
    <n v="4"/>
    <n v="1"/>
    <n v="1"/>
    <n v="1"/>
    <n v="1"/>
    <n v="0"/>
    <n v="1"/>
    <n v="1"/>
    <n v="1"/>
    <n v="1"/>
    <s v="SI"/>
    <s v="x"/>
    <s v="x"/>
    <s v="x"/>
    <s v="x"/>
    <s v="2"/>
    <s v="2"/>
    <s v="2"/>
    <s v="3"/>
    <n v="1"/>
    <n v="1"/>
    <n v="1"/>
    <n v="1"/>
    <s v="0%"/>
    <n v="0.75"/>
    <s v="La implementación de la Política de administración de riesgos se ha realizado en los Mapas de Riesgos de gestión por procesos y mapas de riesgos de corrupción por procesos. "/>
    <s v="Talento Humano, Recursos Físicos y Tecnológicos"/>
    <x v="1"/>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1"/>
    <n v="0"/>
    <n v="0"/>
    <m/>
    <m/>
    <n v="1"/>
    <m/>
    <s v="SI"/>
    <n v="0"/>
    <n v="0"/>
    <s v="x"/>
    <n v="0"/>
    <s v="4"/>
    <s v="1"/>
    <s v="3"/>
    <s v="4"/>
    <n v="1"/>
    <s v=""/>
    <n v="1"/>
    <n v="1"/>
    <s v=""/>
    <n v="1"/>
    <s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_x000a__x000a_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_x000a_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
    <s v="Talento Humano, Recursos Físicos y Tecnológicos"/>
    <x v="9"/>
  </r>
  <r>
    <s v="Control Interno "/>
    <s v="Control interno "/>
    <s v="Evaluación de la Audiencia de Rendición de Cuentas"/>
    <s v="Informe de Evaluación de la Audiencia Anual de Rendición de Cuentas"/>
    <s v="INCREMENTO"/>
    <n v="1"/>
    <n v="1"/>
    <n v="0"/>
    <n v="1"/>
    <n v="1"/>
    <n v="0"/>
    <m/>
    <n v="1"/>
    <m/>
    <m/>
    <s v="SI"/>
    <n v="0"/>
    <s v="x"/>
    <n v="0"/>
    <n v="0"/>
    <s v="4"/>
    <s v="2"/>
    <s v="1"/>
    <s v="4"/>
    <n v="1"/>
    <s v=""/>
    <n v="1"/>
    <n v="1"/>
    <s v=""/>
    <s v="100%"/>
    <s v="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
    <s v="Talento Humano, Recursos Físicos y Tecnológicos"/>
    <x v="9"/>
  </r>
  <r>
    <s v="Control Interno "/>
    <s v="Control interno "/>
    <s v="Evaluación Semestral de Coordinación del Sistema de Control Interno."/>
    <s v="Informe Semestral de Coordinación del Sistema de Control Interno."/>
    <s v="INCREMENTO"/>
    <n v="2"/>
    <n v="2"/>
    <n v="1"/>
    <n v="0"/>
    <n v="1"/>
    <n v="0"/>
    <n v="1"/>
    <m/>
    <n v="1"/>
    <m/>
    <s v="SI"/>
    <s v="x"/>
    <n v="0"/>
    <s v="x"/>
    <n v="0"/>
    <s v="2"/>
    <s v="4"/>
    <s v="2"/>
    <s v="4"/>
    <s v=""/>
    <n v="1"/>
    <s v=""/>
    <n v="1"/>
    <s v=""/>
    <n v="1"/>
    <s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
    <s v="Talento Humano, Recursos Físicos y Tecnológicos"/>
    <x v="9"/>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4"/>
    <n v="0"/>
    <n v="1"/>
    <m/>
    <n v="1"/>
    <m/>
    <s v="SI"/>
    <s v="x"/>
    <n v="0"/>
    <s v="x"/>
    <n v="0"/>
    <s v="2"/>
    <s v="4"/>
    <s v="2"/>
    <s v="4"/>
    <s v=""/>
    <s v="100%"/>
    <s v=""/>
    <s v="100%"/>
    <s v=""/>
    <s v="100%"/>
    <s v="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
    <s v="Talento Humano, Recursos Físicos y Tecnológicos"/>
    <x v="9"/>
  </r>
  <r>
    <s v="Control Interno "/>
    <s v="Control interno "/>
    <s v="Seguimiento periódico (Cuatrimestral) al PAAC y Mapas de riesgos de Corrupción."/>
    <s v="Informe de seguimiento al PAAC y Mapas de riesgos de Corrupción."/>
    <s v="INCREMENTO"/>
    <n v="3"/>
    <n v="3"/>
    <n v="1"/>
    <n v="0"/>
    <n v="1"/>
    <n v="0"/>
    <n v="1"/>
    <m/>
    <n v="1"/>
    <n v="1"/>
    <s v="SI"/>
    <s v="x"/>
    <n v="0"/>
    <s v="x"/>
    <s v="x"/>
    <s v="2"/>
    <s v="4"/>
    <s v="2"/>
    <s v="3"/>
    <s v=""/>
    <n v="1"/>
    <s v=""/>
    <n v="1"/>
    <s v="0%"/>
    <n v="0.66666666666666663"/>
    <s v="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
    <s v="Talento Humano, Recursos Físicos y Tecnológicos"/>
    <x v="9"/>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1"/>
    <n v="1"/>
    <n v="0"/>
    <m/>
    <n v="1"/>
    <m/>
    <n v="1"/>
    <s v="SI"/>
    <n v="0"/>
    <s v="x"/>
    <n v="0"/>
    <s v="x"/>
    <s v="4"/>
    <s v="2"/>
    <s v="1"/>
    <s v="3"/>
    <n v="1"/>
    <s v=""/>
    <n v="1"/>
    <n v="1"/>
    <s v="0%"/>
    <n v="1"/>
    <s v="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
    <s v="Talento Humano, Recursos Físicos y Tecnológicos"/>
    <x v="9"/>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1"/>
    <n v="0"/>
    <n v="1"/>
    <m/>
    <n v="1"/>
    <m/>
    <s v="SI"/>
    <s v="x"/>
    <n v="0"/>
    <s v="x"/>
    <n v="0"/>
    <s v="2"/>
    <s v="4"/>
    <s v="2"/>
    <s v="4"/>
    <s v=""/>
    <n v="1"/>
    <s v=""/>
    <n v="1"/>
    <s v=""/>
    <n v="1"/>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_x000a_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
    <s v="Talento Humano, Recursos Físicos y Tecnológicos"/>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7" minRefreshableVersion="3" showDrill="0" showDataTips="0" useAutoFormatting="1" itemPrintTitles="1" createdVersion="7" indent="0" showHeaders="0" outline="1" outlineData="1" multipleFieldFilters="0" chartFormat="10" fieldListSortAscending="1" customListSort="0">
  <location ref="A3:M4"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Col" showAll="0">
      <items count="12">
        <item x="2"/>
        <item x="9"/>
        <item x="6"/>
        <item x="0"/>
        <item x="8"/>
        <item x="3"/>
        <item x="7"/>
        <item x="10"/>
        <item x="1"/>
        <item x="4"/>
        <item x="5"/>
        <item t="default"/>
      </items>
    </pivotField>
    <pivotField showAll="0"/>
  </pivotFields>
  <rowItems count="1">
    <i/>
  </rowItems>
  <colFields count="1">
    <field x="32"/>
  </colFields>
  <colItems count="12">
    <i>
      <x/>
    </i>
    <i>
      <x v="1"/>
    </i>
    <i>
      <x v="2"/>
    </i>
    <i>
      <x v="3"/>
    </i>
    <i>
      <x v="4"/>
    </i>
    <i>
      <x v="5"/>
    </i>
    <i>
      <x v="6"/>
    </i>
    <i>
      <x v="7"/>
    </i>
    <i>
      <x v="8"/>
    </i>
    <i>
      <x v="9"/>
    </i>
    <i>
      <x v="10"/>
    </i>
    <i t="grand">
      <x/>
    </i>
  </colItems>
  <dataFields count="1">
    <dataField name="Promedio de  III TRIM 20217" fld="25" subtotal="average" baseField="0" baseItem="0"/>
  </dataFields>
  <formats count="1">
    <format dxfId="19">
      <pivotArea outline="0" collapsedLevelsAreSubtotals="1" fieldPosition="0"/>
    </format>
  </formats>
  <chartFormats count="13">
    <chartFormat chart="9" format="47" series="1">
      <pivotArea type="data" outline="0" fieldPosition="0">
        <references count="2">
          <reference field="4294967294" count="1" selected="0">
            <x v="0"/>
          </reference>
          <reference field="32" count="1" selected="0">
            <x v="0"/>
          </reference>
        </references>
      </pivotArea>
    </chartFormat>
    <chartFormat chart="9" format="48" series="1">
      <pivotArea type="data" outline="0" fieldPosition="0">
        <references count="2">
          <reference field="4294967294" count="1" selected="0">
            <x v="0"/>
          </reference>
          <reference field="32" count="1" selected="0">
            <x v="1"/>
          </reference>
        </references>
      </pivotArea>
    </chartFormat>
    <chartFormat chart="9" format="49" series="1">
      <pivotArea type="data" outline="0" fieldPosition="0">
        <references count="2">
          <reference field="4294967294" count="1" selected="0">
            <x v="0"/>
          </reference>
          <reference field="32" count="1" selected="0">
            <x v="2"/>
          </reference>
        </references>
      </pivotArea>
    </chartFormat>
    <chartFormat chart="9" format="50">
      <pivotArea type="data" outline="0" fieldPosition="0">
        <references count="2">
          <reference field="4294967294" count="1" selected="0">
            <x v="0"/>
          </reference>
          <reference field="32" count="1" selected="0">
            <x v="2"/>
          </reference>
        </references>
      </pivotArea>
    </chartFormat>
    <chartFormat chart="9" format="51" series="1">
      <pivotArea type="data" outline="0" fieldPosition="0">
        <references count="2">
          <reference field="4294967294" count="1" selected="0">
            <x v="0"/>
          </reference>
          <reference field="32" count="1" selected="0">
            <x v="3"/>
          </reference>
        </references>
      </pivotArea>
    </chartFormat>
    <chartFormat chart="9" format="52" series="1">
      <pivotArea type="data" outline="0" fieldPosition="0">
        <references count="2">
          <reference field="4294967294" count="1" selected="0">
            <x v="0"/>
          </reference>
          <reference field="32" count="1" selected="0">
            <x v="4"/>
          </reference>
        </references>
      </pivotArea>
    </chartFormat>
    <chartFormat chart="9" format="53" series="1">
      <pivotArea type="data" outline="0" fieldPosition="0">
        <references count="2">
          <reference field="4294967294" count="1" selected="0">
            <x v="0"/>
          </reference>
          <reference field="32" count="1" selected="0">
            <x v="5"/>
          </reference>
        </references>
      </pivotArea>
    </chartFormat>
    <chartFormat chart="9" format="54">
      <pivotArea type="data" outline="0" fieldPosition="0">
        <references count="2">
          <reference field="4294967294" count="1" selected="0">
            <x v="0"/>
          </reference>
          <reference field="32" count="1" selected="0">
            <x v="5"/>
          </reference>
        </references>
      </pivotArea>
    </chartFormat>
    <chartFormat chart="9" format="55" series="1">
      <pivotArea type="data" outline="0" fieldPosition="0">
        <references count="2">
          <reference field="4294967294" count="1" selected="0">
            <x v="0"/>
          </reference>
          <reference field="32" count="1" selected="0">
            <x v="6"/>
          </reference>
        </references>
      </pivotArea>
    </chartFormat>
    <chartFormat chart="9" format="56" series="1">
      <pivotArea type="data" outline="0" fieldPosition="0">
        <references count="2">
          <reference field="4294967294" count="1" selected="0">
            <x v="0"/>
          </reference>
          <reference field="32" count="1" selected="0">
            <x v="7"/>
          </reference>
        </references>
      </pivotArea>
    </chartFormat>
    <chartFormat chart="9" format="57" series="1">
      <pivotArea type="data" outline="0" fieldPosition="0">
        <references count="2">
          <reference field="4294967294" count="1" selected="0">
            <x v="0"/>
          </reference>
          <reference field="32" count="1" selected="0">
            <x v="8"/>
          </reference>
        </references>
      </pivotArea>
    </chartFormat>
    <chartFormat chart="9" format="58" series="1">
      <pivotArea type="data" outline="0" fieldPosition="0">
        <references count="2">
          <reference field="4294967294" count="1" selected="0">
            <x v="0"/>
          </reference>
          <reference field="32" count="1" selected="0">
            <x v="9"/>
          </reference>
        </references>
      </pivotArea>
    </chartFormat>
    <chartFormat chart="9" format="59" series="1">
      <pivotArea type="data" outline="0" fieldPosition="0">
        <references count="2">
          <reference field="4294967294" count="1" selected="0">
            <x v="0"/>
          </reference>
          <reference field="3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15" firstHeaderRow="0" firstDataRow="1"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axis="axisRow" showAll="0">
      <items count="12">
        <item x="2"/>
        <item x="9"/>
        <item x="6"/>
        <item x="0"/>
        <item x="8"/>
        <item x="3"/>
        <item x="7"/>
        <item x="10"/>
        <item x="1"/>
        <item x="4"/>
        <item x="5"/>
        <item t="default"/>
      </items>
    </pivotField>
  </pivotFields>
  <rowFields count="1">
    <field x="32"/>
  </rowFields>
  <rowItems count="12">
    <i>
      <x/>
    </i>
    <i>
      <x v="1"/>
    </i>
    <i>
      <x v="2"/>
    </i>
    <i>
      <x v="3"/>
    </i>
    <i>
      <x v="4"/>
    </i>
    <i>
      <x v="5"/>
    </i>
    <i>
      <x v="6"/>
    </i>
    <i>
      <x v="7"/>
    </i>
    <i>
      <x v="8"/>
    </i>
    <i>
      <x v="9"/>
    </i>
    <i>
      <x v="10"/>
    </i>
    <i t="grand">
      <x/>
    </i>
  </rowItems>
  <colFields count="1">
    <field x="-2"/>
  </colFields>
  <colItems count="2">
    <i>
      <x/>
    </i>
    <i i="1">
      <x v="1"/>
    </i>
  </colItems>
  <dataFields count="2">
    <dataField name="Promedio de I TRIM 20229" fld="27" subtotal="average" baseField="32" baseItem="0" numFmtId="9"/>
    <dataField name="Promedio de ACUMULADO 2021 -2022" fld="29" subtotal="average" baseField="32" baseItem="0"/>
  </dataFields>
  <formats count="1">
    <format dxfId="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A0C84B-7486-498B-A883-3DC1963121B3}" name="Tabla4" displayName="Tabla4" ref="B7:AD713" totalsRowShown="0" headerRowDxfId="43" tableBorderDxfId="42">
  <autoFilter ref="B7:AD713" xr:uid="{221E31C8-394B-404D-9CDF-C275B810877C}">
    <filterColumn colId="28">
      <filters>
        <filter val="CENTRALIZADOS"/>
      </filters>
    </filterColumn>
  </autoFilter>
  <tableColumns count="29">
    <tableColumn id="1" xr3:uid="{AAE94FDA-F16C-45FE-8302-FA03472DE209}" name="DIMENSIÓN " dataDxfId="41"/>
    <tableColumn id="2" xr3:uid="{204E3270-F4AC-4FFB-9A28-85E8F43BB172}" name="POLÍTICAS" dataDxfId="40"/>
    <tableColumn id="3" xr3:uid="{FE1817E0-5A8F-4639-87DB-9753DCCC174E}" name="RESULTADO FURAG VIGENCIA ANTERIOR" dataDxfId="39"/>
    <tableColumn id="4" xr3:uid="{D5D09508-9222-46CB-ADAC-BC15D9380631}" name="RECOMENDACIÓN DAFP" dataDxfId="38"/>
    <tableColumn id="5" xr3:uid="{648D83DA-3B64-4A66-82E1-D7D649A616C4}" name="ACTIVIDAD DE TRABAJO" dataDxfId="37"/>
    <tableColumn id="6" xr3:uid="{FB519AB9-DB17-431A-925D-EA7033B5C185}" name="PRODUCTO / ENTREGABLE" dataDxfId="36"/>
    <tableColumn id="7" xr3:uid="{8C45B08C-809A-4E9C-8DA1-759517A28C72}" name="META" dataDxfId="35"/>
    <tableColumn id="8" xr3:uid="{D0C17FD3-574A-4076-B4DC-6229ED57E2DC}" name="TIPO DE META " dataDxfId="34"/>
    <tableColumn id="9" xr3:uid="{7F0BF280-84F0-4E20-836F-418F8A971AAE}" name="L III TRIM" dataDxfId="33" dataCellStyle="Millares"/>
    <tableColumn id="10" xr3:uid="{FC35017B-908D-4AB6-8C22-7BDE02DF9791}" name="L IV TRIM" dataDxfId="32" dataCellStyle="Millares"/>
    <tableColumn id="11" xr3:uid="{358313CF-1E14-40A5-891A-D3CD1EB66154}" name="L I TRIM2" dataDxfId="31" dataCellStyle="Millares"/>
    <tableColumn id="12" xr3:uid="{DC94AACB-82EB-426F-B324-1DAF0AF38131}" name="L II TRIM2" dataDxfId="6" dataCellStyle="Millares"/>
    <tableColumn id="13" xr3:uid="{E5F73C1B-8084-48DA-B640-4101606E4905}" name="CUMPLIMIENTO III TRIMESTRE MÁS 100" dataDxfId="30" dataCellStyle="Porcentaje">
      <calculatedColumnFormula>IF(ISERROR(J8/Z8),"-",J8/Z8)</calculatedColumnFormula>
    </tableColumn>
    <tableColumn id="14" xr3:uid="{B72007E6-B2CC-4E53-A28D-FF52AFC6E07F}" name="CUMPLIMIENTO III TRIMESTRE" dataDxfId="29" dataCellStyle="Porcentaje">
      <calculatedColumnFormula>IF(N8="","",IF(N8="-","-",IF(N8&gt;=100%,100%,N8)))</calculatedColumnFormula>
    </tableColumn>
    <tableColumn id="15" xr3:uid="{A24ECE0E-E187-4849-B975-48B0DA1EFC80}" name="CUMPLIMIENTO IV TRIMESTRE MÁS DE 100" dataDxfId="28" dataCellStyle="Porcentaje">
      <calculatedColumnFormula>IF(ISERROR(K8/AA8),"-",K8/AA8)</calculatedColumnFormula>
    </tableColumn>
    <tableColumn id="16" xr3:uid="{D001B369-A8A4-4B9D-88AF-C3E280A8C807}" name="CUMPLIMIENTO IV TRIMESTRE" dataDxfId="27" dataCellStyle="Porcentaje">
      <calculatedColumnFormula>IF(P8="","",IF(P8="-","-",IF(P8&gt;=100%,100%,P8)))</calculatedColumnFormula>
    </tableColumn>
    <tableColumn id="17" xr3:uid="{21DEF7CA-5B3B-43C9-9ABE-6790545272D0}" name="CUMPLIMIENTO I TRIMESTRE MÁS DE 100" dataDxfId="26" dataCellStyle="Porcentaje">
      <calculatedColumnFormula>IF(ISERROR(L8/AB8),"-",L8/AB8)</calculatedColumnFormula>
    </tableColumn>
    <tableColumn id="18" xr3:uid="{23BCD9F8-B2C6-48DB-B376-060C76514686}" name="CUMPLIMIENTO I TRIMESTRE" dataDxfId="25" dataCellStyle="Porcentaje">
      <calculatedColumnFormula>IF(R8="","",IF(R8="-","-",IF(R8&gt;=100%,100%,R8)))</calculatedColumnFormula>
    </tableColumn>
    <tableColumn id="19" xr3:uid="{141B0442-DCE7-49D5-823C-110FB7D9B743}" name="CUMPLIMIENTO II TRIMESTRE MÁS DE 100" dataDxfId="24" dataCellStyle="Porcentaje">
      <calculatedColumnFormula>IF(ISERROR(M8/AC8),"-",M8/AC8)</calculatedColumnFormula>
    </tableColumn>
    <tableColumn id="20" xr3:uid="{90AF3D11-2E59-4DE8-964B-C98DB71638DD}" name="CUMPLIMIENTO II TRIMESTRE" dataDxfId="4" dataCellStyle="Porcentaje">
      <calculatedColumnFormula>IF(T8="","",IF(T8="-","-",IF(T8&gt;=100%,100%,T8)))</calculatedColumnFormula>
    </tableColumn>
    <tableColumn id="21" xr3:uid="{2B19FE49-BE40-47D3-8F98-388F433C87DF}" name="CUMPLIMIENTO ACUMULADO" dataDxfId="5" dataCellStyle="Porcentaje">
      <calculatedColumnFormula>SUM(J8:M8)/H8</calculatedColumnFormula>
    </tableColumn>
    <tableColumn id="22" xr3:uid="{42029FAC-281C-4CA1-8638-8602D04E8732}" name="OBSERVACIONES" dataDxfId="23"/>
    <tableColumn id="23" xr3:uid="{5D3122A6-0980-4016-A675-2B32A6B6DBAA}" name="RECURSOS" dataDxfId="22"/>
    <tableColumn id="24" xr3:uid="{09787D04-FC0F-4D0D-A402-CDA4F258B088}" name="RESPONSABLE" dataDxfId="21"/>
    <tableColumn id="25" xr3:uid="{D85E9F82-5817-4F2F-B4A0-02D26502D522}" name="P. IIII TRIM" dataDxfId="3"/>
    <tableColumn id="26" xr3:uid="{D4D00B58-7C80-45EF-B108-AD63B142071F}" name="P. IV TRIM" dataDxfId="2"/>
    <tableColumn id="27" xr3:uid="{3EAF2085-F576-477C-8DB7-AAD64C3465A3}" name="P. I TRIM" dataDxfId="1"/>
    <tableColumn id="28" xr3:uid="{17DF2E30-9A28-439A-86FE-302C92CCE0EF}" name="P. II TRIM" dataDxfId="0"/>
    <tableColumn id="29" xr3:uid="{DE0E1C88-0103-42E5-BD18-229EE8983DBF}" name="ORDEN"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C442" totalsRowShown="0" headerRowDxfId="17">
  <autoFilter ref="B2:C442" xr:uid="{00000000-0009-0000-0100-000001000000}"/>
  <tableColumns count="2">
    <tableColumn id="1" xr3:uid="{00000000-0010-0000-0000-000001000000}" name="Columna1" dataDxfId="16"/>
    <tableColumn id="2" xr3:uid="{00000000-0010-0000-0000-000002000000}" name="Columna2" dataDxfId="1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713"/>
  <sheetViews>
    <sheetView showGridLines="0" tabSelected="1" zoomScale="50" zoomScaleNormal="50" workbookViewId="0"/>
  </sheetViews>
  <sheetFormatPr baseColWidth="10" defaultColWidth="11.42578125" defaultRowHeight="21" x14ac:dyDescent="0.35"/>
  <cols>
    <col min="1" max="1" width="4.28515625" customWidth="1"/>
    <col min="2" max="2" width="42.85546875" customWidth="1"/>
    <col min="3" max="3" width="40.140625" customWidth="1"/>
    <col min="4" max="4" width="54.28515625" customWidth="1"/>
    <col min="5" max="5" width="33.7109375" style="124" customWidth="1"/>
    <col min="6" max="6" width="70.7109375" style="23" customWidth="1"/>
    <col min="7" max="7" width="64.42578125" customWidth="1"/>
    <col min="8" max="8" width="12.5703125" customWidth="1"/>
    <col min="9" max="9" width="24.85546875" customWidth="1"/>
    <col min="10" max="10" width="16.140625" style="303" customWidth="1"/>
    <col min="11" max="11" width="13.85546875" style="303" customWidth="1"/>
    <col min="12" max="12" width="14.7109375" style="303" customWidth="1"/>
    <col min="13" max="13" width="14.85546875" style="434" customWidth="1"/>
    <col min="14" max="14" width="52.7109375" style="2" hidden="1" customWidth="1"/>
    <col min="15" max="15" width="41.28515625" style="2" hidden="1" customWidth="1"/>
    <col min="16" max="16" width="56.7109375" style="2" hidden="1" customWidth="1"/>
    <col min="17" max="17" width="41.42578125" style="2" hidden="1" customWidth="1"/>
    <col min="18" max="18" width="54.85546875" style="2" hidden="1" customWidth="1"/>
    <col min="19" max="19" width="46.5703125" style="2" hidden="1" customWidth="1"/>
    <col min="20" max="20" width="55.7109375" style="2" hidden="1" customWidth="1"/>
    <col min="21" max="21" width="40.42578125" style="463" hidden="1" customWidth="1"/>
    <col min="22" max="22" width="41.42578125" style="457" customWidth="1"/>
    <col min="23" max="23" width="105.140625" style="31" customWidth="1"/>
    <col min="24" max="24" width="20.85546875" style="303" customWidth="1"/>
    <col min="25" max="25" width="30" style="27" customWidth="1"/>
    <col min="26" max="26" width="12.7109375" style="392" customWidth="1"/>
    <col min="27" max="27" width="13.28515625" style="392" customWidth="1"/>
    <col min="28" max="28" width="13.85546875" style="392" customWidth="1"/>
    <col min="29" max="29" width="14.28515625" style="392" customWidth="1"/>
    <col min="30" max="30" width="26.140625" style="335" hidden="1" customWidth="1"/>
    <col min="31" max="48" width="11.42578125" customWidth="1"/>
  </cols>
  <sheetData>
    <row r="1" spans="2:45" ht="21.75" thickBot="1" x14ac:dyDescent="0.4">
      <c r="AS1" s="22" t="s">
        <v>0</v>
      </c>
    </row>
    <row r="2" spans="2:45" ht="23.25" customHeight="1" x14ac:dyDescent="0.35">
      <c r="B2" s="417" t="s">
        <v>3051</v>
      </c>
      <c r="C2" s="418"/>
      <c r="D2" s="418"/>
      <c r="E2" s="418"/>
      <c r="F2" s="418"/>
      <c r="G2" s="418"/>
      <c r="H2" s="418"/>
      <c r="I2" s="418"/>
      <c r="J2" s="418"/>
      <c r="K2" s="418"/>
      <c r="L2" s="418"/>
      <c r="M2" s="418"/>
      <c r="N2" s="418"/>
      <c r="O2" s="418"/>
      <c r="P2" s="418"/>
      <c r="Q2" s="418"/>
      <c r="R2" s="418"/>
      <c r="S2" s="418"/>
      <c r="T2" s="418"/>
      <c r="U2" s="418"/>
      <c r="V2" s="418"/>
      <c r="W2" s="418"/>
      <c r="X2" s="418"/>
      <c r="Y2" s="419" t="s">
        <v>3052</v>
      </c>
      <c r="Z2" s="419"/>
      <c r="AA2" s="419"/>
      <c r="AB2" s="419"/>
      <c r="AC2" s="420"/>
      <c r="AS2" s="22"/>
    </row>
    <row r="3" spans="2:45" ht="23.25" x14ac:dyDescent="0.35">
      <c r="B3" s="421"/>
      <c r="C3" s="584"/>
      <c r="D3" s="584"/>
      <c r="E3" s="584"/>
      <c r="F3" s="584"/>
      <c r="G3" s="584"/>
      <c r="H3" s="584"/>
      <c r="I3" s="584"/>
      <c r="J3" s="584"/>
      <c r="K3" s="584"/>
      <c r="L3" s="584"/>
      <c r="M3" s="584"/>
      <c r="N3" s="584"/>
      <c r="O3" s="584"/>
      <c r="P3" s="584"/>
      <c r="Q3" s="584"/>
      <c r="R3" s="584"/>
      <c r="S3" s="584"/>
      <c r="T3" s="584"/>
      <c r="U3" s="584"/>
      <c r="V3" s="584"/>
      <c r="W3" s="584"/>
      <c r="X3" s="584"/>
      <c r="Y3" s="422" t="s">
        <v>3053</v>
      </c>
      <c r="Z3" s="422"/>
      <c r="AA3" s="422"/>
      <c r="AB3" s="422"/>
      <c r="AC3" s="423"/>
      <c r="AS3" s="22"/>
    </row>
    <row r="4" spans="2:45" ht="23.25" customHeight="1" x14ac:dyDescent="0.35">
      <c r="B4" s="421"/>
      <c r="C4" s="584"/>
      <c r="D4" s="584"/>
      <c r="E4" s="584"/>
      <c r="F4" s="584"/>
      <c r="G4" s="584"/>
      <c r="H4" s="584"/>
      <c r="I4" s="584"/>
      <c r="J4" s="584"/>
      <c r="K4" s="584"/>
      <c r="L4" s="584"/>
      <c r="M4" s="584"/>
      <c r="N4" s="584"/>
      <c r="O4" s="584"/>
      <c r="P4" s="584"/>
      <c r="Q4" s="584"/>
      <c r="R4" s="584"/>
      <c r="S4" s="584"/>
      <c r="T4" s="584"/>
      <c r="U4" s="584"/>
      <c r="V4" s="584"/>
      <c r="W4" s="584"/>
      <c r="X4" s="584"/>
      <c r="Y4" s="422" t="s">
        <v>3054</v>
      </c>
      <c r="Z4" s="422"/>
      <c r="AA4" s="422"/>
      <c r="AB4" s="422"/>
      <c r="AC4" s="423"/>
      <c r="AS4" s="22"/>
    </row>
    <row r="5" spans="2:45" ht="24" thickBot="1" x14ac:dyDescent="0.4">
      <c r="B5" s="424"/>
      <c r="C5" s="425"/>
      <c r="D5" s="425"/>
      <c r="E5" s="425"/>
      <c r="F5" s="425"/>
      <c r="G5" s="425"/>
      <c r="H5" s="425"/>
      <c r="I5" s="425"/>
      <c r="J5" s="425"/>
      <c r="K5" s="425"/>
      <c r="L5" s="425"/>
      <c r="M5" s="425"/>
      <c r="N5" s="425"/>
      <c r="O5" s="425"/>
      <c r="P5" s="425"/>
      <c r="Q5" s="425"/>
      <c r="R5" s="425"/>
      <c r="S5" s="425"/>
      <c r="T5" s="425"/>
      <c r="U5" s="425"/>
      <c r="V5" s="425"/>
      <c r="W5" s="425"/>
      <c r="X5" s="425"/>
      <c r="Y5" s="426" t="s">
        <v>3055</v>
      </c>
      <c r="Z5" s="426"/>
      <c r="AA5" s="426"/>
      <c r="AB5" s="426"/>
      <c r="AC5" s="427"/>
      <c r="AS5" s="22"/>
    </row>
    <row r="6" spans="2:45" ht="24" thickBot="1" x14ac:dyDescent="0.4">
      <c r="B6" s="587" t="s">
        <v>3056</v>
      </c>
      <c r="C6" s="588"/>
      <c r="D6" s="428"/>
      <c r="E6" s="429"/>
      <c r="F6" s="430"/>
      <c r="G6" s="431"/>
      <c r="H6" s="431"/>
      <c r="I6" s="431"/>
      <c r="J6" s="431"/>
      <c r="K6" s="431"/>
      <c r="L6" s="431"/>
      <c r="M6" s="431"/>
      <c r="N6" s="431"/>
      <c r="O6" s="431"/>
      <c r="P6" s="431"/>
      <c r="Q6" s="431"/>
      <c r="R6" s="431"/>
      <c r="S6" s="431"/>
      <c r="T6" s="431"/>
      <c r="U6" s="431"/>
      <c r="V6" s="431"/>
      <c r="W6" s="431"/>
      <c r="X6" s="432"/>
      <c r="Y6" s="431"/>
      <c r="Z6" s="585"/>
      <c r="AA6" s="585"/>
      <c r="AB6" s="585"/>
      <c r="AC6" s="433"/>
      <c r="AS6" s="22"/>
    </row>
    <row r="7" spans="2:45" s="24" customFormat="1" ht="78.75" customHeight="1" thickBot="1" x14ac:dyDescent="0.4">
      <c r="B7" s="595" t="s">
        <v>3</v>
      </c>
      <c r="C7" s="596" t="s">
        <v>4</v>
      </c>
      <c r="D7" s="586" t="s">
        <v>5</v>
      </c>
      <c r="E7" s="333" t="s">
        <v>6</v>
      </c>
      <c r="F7" s="332" t="s">
        <v>7</v>
      </c>
      <c r="G7" s="332" t="s">
        <v>8</v>
      </c>
      <c r="H7" s="332" t="s">
        <v>9</v>
      </c>
      <c r="I7" s="332" t="s">
        <v>10</v>
      </c>
      <c r="J7" s="338" t="s">
        <v>808</v>
      </c>
      <c r="K7" s="338" t="s">
        <v>809</v>
      </c>
      <c r="L7" s="338" t="s">
        <v>2437</v>
      </c>
      <c r="M7" s="338" t="s">
        <v>2438</v>
      </c>
      <c r="N7" s="338" t="s">
        <v>803</v>
      </c>
      <c r="O7" s="338" t="s">
        <v>799</v>
      </c>
      <c r="P7" s="338" t="s">
        <v>805</v>
      </c>
      <c r="Q7" s="338" t="s">
        <v>800</v>
      </c>
      <c r="R7" s="338" t="s">
        <v>804</v>
      </c>
      <c r="S7" s="338" t="s">
        <v>801</v>
      </c>
      <c r="T7" s="338" t="s">
        <v>806</v>
      </c>
      <c r="U7" s="338" t="s">
        <v>802</v>
      </c>
      <c r="V7" s="338" t="s">
        <v>11</v>
      </c>
      <c r="W7" s="332" t="s">
        <v>12</v>
      </c>
      <c r="X7" s="332" t="s">
        <v>13</v>
      </c>
      <c r="Y7" s="332" t="s">
        <v>14</v>
      </c>
      <c r="Z7" s="332" t="s">
        <v>2439</v>
      </c>
      <c r="AA7" s="332" t="s">
        <v>811</v>
      </c>
      <c r="AB7" s="332" t="s">
        <v>810</v>
      </c>
      <c r="AC7" s="332" t="s">
        <v>2440</v>
      </c>
      <c r="AD7" s="333" t="s">
        <v>15</v>
      </c>
    </row>
    <row r="8" spans="2:45" s="25" customFormat="1" ht="71.25" customHeight="1" x14ac:dyDescent="0.3">
      <c r="B8" s="593" t="s">
        <v>2241</v>
      </c>
      <c r="C8" s="594" t="s">
        <v>17</v>
      </c>
      <c r="D8" s="125" t="s">
        <v>18</v>
      </c>
      <c r="E8" s="131" t="s">
        <v>19</v>
      </c>
      <c r="F8" s="135" t="s">
        <v>20</v>
      </c>
      <c r="G8" s="140" t="s">
        <v>21</v>
      </c>
      <c r="H8" s="157">
        <v>1</v>
      </c>
      <c r="I8" s="157" t="s">
        <v>1</v>
      </c>
      <c r="J8" s="164"/>
      <c r="K8" s="376"/>
      <c r="L8" s="195">
        <v>0</v>
      </c>
      <c r="M8" s="435">
        <v>1</v>
      </c>
      <c r="N8" s="322" t="str">
        <f t="shared" ref="N8:N39" si="0">IF(ISERROR(J8/Z8),"-",J8/Z8)</f>
        <v>-</v>
      </c>
      <c r="O8" s="322" t="str">
        <f>IF(N8="","",IF(N8="-","-",IF(N8&gt;=100%,100%,N8)))</f>
        <v>-</v>
      </c>
      <c r="P8" s="322">
        <f t="shared" ref="P8:P39" si="1">IF(ISERROR(K8/AA8),"-",K8/AA8)</f>
        <v>0</v>
      </c>
      <c r="Q8" s="322">
        <f>IF(P8="","",IF(P8="-","-",IF(P8&gt;=100%,100%,P8)))</f>
        <v>0</v>
      </c>
      <c r="R8" s="322" t="str">
        <f t="shared" ref="R8:R39" si="2">IF(ISERROR(L8/AB8),"-",L8/AB8)</f>
        <v>-</v>
      </c>
      <c r="S8" s="322" t="str">
        <f>IF(R8="","",IF(R8="-","-",IF(R8&gt;=100%,100%,R8)))</f>
        <v>-</v>
      </c>
      <c r="T8" s="322" t="str">
        <f t="shared" ref="T8:T39" si="3">IF(ISERROR(M8/AC8),"-",M8/AC8)</f>
        <v>-</v>
      </c>
      <c r="U8" s="464" t="str">
        <f>IF(T8="","",IF(T8="-","-",IF(T8&gt;=100%,100%,T8)))</f>
        <v>-</v>
      </c>
      <c r="V8" s="458">
        <f t="shared" ref="V8:V13" si="4">SUM(J8:M8)/H8</f>
        <v>1</v>
      </c>
      <c r="W8" s="185" t="s">
        <v>2862</v>
      </c>
      <c r="X8" s="173" t="s">
        <v>22</v>
      </c>
      <c r="Y8" s="178" t="s">
        <v>23</v>
      </c>
      <c r="Z8" s="470"/>
      <c r="AA8" s="471">
        <v>1</v>
      </c>
      <c r="AB8" s="472"/>
      <c r="AC8" s="473"/>
      <c r="AD8" s="334" t="s">
        <v>2433</v>
      </c>
    </row>
    <row r="9" spans="2:45" s="25" customFormat="1" ht="93.75" customHeight="1" x14ac:dyDescent="0.3">
      <c r="B9" s="589" t="s">
        <v>2241</v>
      </c>
      <c r="C9" s="590" t="s">
        <v>17</v>
      </c>
      <c r="D9" s="126" t="s">
        <v>18</v>
      </c>
      <c r="E9" s="132" t="s">
        <v>24</v>
      </c>
      <c r="F9" s="136" t="s">
        <v>25</v>
      </c>
      <c r="G9" s="149" t="s">
        <v>26</v>
      </c>
      <c r="H9" s="158">
        <v>2</v>
      </c>
      <c r="I9" s="158" t="s">
        <v>1</v>
      </c>
      <c r="J9" s="165"/>
      <c r="K9" s="375">
        <v>2</v>
      </c>
      <c r="L9" s="196"/>
      <c r="M9" s="436"/>
      <c r="N9" s="320" t="str">
        <f t="shared" si="0"/>
        <v>-</v>
      </c>
      <c r="O9" s="320" t="str">
        <f t="shared" ref="O9:O72" si="5">IF(N9="","",IF(N9="-","-",IF(N9&gt;=100%,100%,N9)))</f>
        <v>-</v>
      </c>
      <c r="P9" s="320">
        <f t="shared" si="1"/>
        <v>1</v>
      </c>
      <c r="Q9" s="320">
        <f t="shared" ref="Q9:Q72" si="6">IF(P9="","",IF(P9="-","-",IF(P9&gt;=100%,100%,P9)))</f>
        <v>1</v>
      </c>
      <c r="R9" s="320" t="str">
        <f t="shared" si="2"/>
        <v>-</v>
      </c>
      <c r="S9" s="320" t="str">
        <f t="shared" ref="S9:S72" si="7">IF(R9="","",IF(R9="-","-",IF(R9&gt;=100%,100%,R9)))</f>
        <v>-</v>
      </c>
      <c r="T9" s="320" t="str">
        <f t="shared" si="3"/>
        <v>-</v>
      </c>
      <c r="U9" s="325" t="str">
        <f t="shared" ref="U9:U72" si="8">IF(T9="","",IF(T9="-","-",IF(T9&gt;=100%,100%,T9)))</f>
        <v>-</v>
      </c>
      <c r="V9" s="312">
        <f t="shared" si="4"/>
        <v>1</v>
      </c>
      <c r="W9" s="186" t="s">
        <v>2441</v>
      </c>
      <c r="X9" s="174" t="s">
        <v>22</v>
      </c>
      <c r="Y9" s="176" t="s">
        <v>23</v>
      </c>
      <c r="Z9" s="388"/>
      <c r="AA9" s="389">
        <v>2</v>
      </c>
      <c r="AB9" s="390"/>
      <c r="AC9" s="307"/>
      <c r="AD9" s="334" t="s">
        <v>2433</v>
      </c>
    </row>
    <row r="10" spans="2:45" s="25" customFormat="1" ht="94.5" customHeight="1" x14ac:dyDescent="0.3">
      <c r="B10" s="589" t="s">
        <v>2241</v>
      </c>
      <c r="C10" s="590" t="s">
        <v>17</v>
      </c>
      <c r="D10" s="126" t="s">
        <v>18</v>
      </c>
      <c r="E10" s="132" t="s">
        <v>27</v>
      </c>
      <c r="F10" s="136" t="s">
        <v>28</v>
      </c>
      <c r="G10" s="288" t="s">
        <v>29</v>
      </c>
      <c r="H10" s="158">
        <v>2</v>
      </c>
      <c r="I10" s="158" t="s">
        <v>1</v>
      </c>
      <c r="J10" s="165"/>
      <c r="K10" s="375">
        <v>2</v>
      </c>
      <c r="L10" s="196"/>
      <c r="M10" s="436"/>
      <c r="N10" s="320" t="str">
        <f t="shared" si="0"/>
        <v>-</v>
      </c>
      <c r="O10" s="320" t="str">
        <f t="shared" si="5"/>
        <v>-</v>
      </c>
      <c r="P10" s="320">
        <f t="shared" si="1"/>
        <v>1</v>
      </c>
      <c r="Q10" s="320">
        <f t="shared" si="6"/>
        <v>1</v>
      </c>
      <c r="R10" s="320" t="str">
        <f t="shared" si="2"/>
        <v>-</v>
      </c>
      <c r="S10" s="320" t="str">
        <f t="shared" si="7"/>
        <v>-</v>
      </c>
      <c r="T10" s="320" t="str">
        <f t="shared" si="3"/>
        <v>-</v>
      </c>
      <c r="U10" s="325" t="str">
        <f t="shared" si="8"/>
        <v>-</v>
      </c>
      <c r="V10" s="312">
        <f t="shared" si="4"/>
        <v>1</v>
      </c>
      <c r="W10" s="186" t="s">
        <v>2442</v>
      </c>
      <c r="X10" s="174" t="s">
        <v>22</v>
      </c>
      <c r="Y10" s="176" t="s">
        <v>23</v>
      </c>
      <c r="Z10" s="388"/>
      <c r="AA10" s="389">
        <v>2</v>
      </c>
      <c r="AB10" s="390"/>
      <c r="AC10" s="307"/>
      <c r="AD10" s="334" t="s">
        <v>2433</v>
      </c>
    </row>
    <row r="11" spans="2:45" s="25" customFormat="1" ht="108.75" thickBot="1" x14ac:dyDescent="0.35">
      <c r="B11" s="589" t="s">
        <v>2241</v>
      </c>
      <c r="C11" s="590" t="s">
        <v>17</v>
      </c>
      <c r="D11" s="127" t="s">
        <v>18</v>
      </c>
      <c r="E11" s="134" t="s">
        <v>30</v>
      </c>
      <c r="F11" s="141" t="s">
        <v>31</v>
      </c>
      <c r="G11" s="289" t="s">
        <v>32</v>
      </c>
      <c r="H11" s="159">
        <v>1</v>
      </c>
      <c r="I11" s="159" t="s">
        <v>1</v>
      </c>
      <c r="J11" s="166"/>
      <c r="K11" s="374">
        <v>1</v>
      </c>
      <c r="L11" s="197"/>
      <c r="M11" s="437"/>
      <c r="N11" s="324" t="str">
        <f t="shared" si="0"/>
        <v>-</v>
      </c>
      <c r="O11" s="324" t="str">
        <f t="shared" si="5"/>
        <v>-</v>
      </c>
      <c r="P11" s="324">
        <f t="shared" si="1"/>
        <v>1</v>
      </c>
      <c r="Q11" s="324">
        <f t="shared" si="6"/>
        <v>1</v>
      </c>
      <c r="R11" s="324" t="str">
        <f t="shared" si="2"/>
        <v>-</v>
      </c>
      <c r="S11" s="324" t="str">
        <f t="shared" si="7"/>
        <v>-</v>
      </c>
      <c r="T11" s="324" t="str">
        <f t="shared" si="3"/>
        <v>-</v>
      </c>
      <c r="U11" s="465" t="str">
        <f t="shared" si="8"/>
        <v>-</v>
      </c>
      <c r="V11" s="459">
        <f t="shared" si="4"/>
        <v>1</v>
      </c>
      <c r="W11" s="188" t="s">
        <v>2443</v>
      </c>
      <c r="X11" s="175" t="s">
        <v>22</v>
      </c>
      <c r="Y11" s="180" t="s">
        <v>23</v>
      </c>
      <c r="Z11" s="474"/>
      <c r="AA11" s="475">
        <v>1</v>
      </c>
      <c r="AB11" s="476"/>
      <c r="AC11" s="477"/>
      <c r="AD11" s="334" t="s">
        <v>2433</v>
      </c>
    </row>
    <row r="12" spans="2:45" s="25" customFormat="1" ht="107.25" customHeight="1" thickBot="1" x14ac:dyDescent="0.35">
      <c r="B12" s="589" t="s">
        <v>2241</v>
      </c>
      <c r="C12" s="590" t="s">
        <v>33</v>
      </c>
      <c r="D12" s="219" t="s">
        <v>34</v>
      </c>
      <c r="E12" s="133" t="s">
        <v>35</v>
      </c>
      <c r="F12" s="220" t="s">
        <v>36</v>
      </c>
      <c r="G12" s="290" t="s">
        <v>37</v>
      </c>
      <c r="H12" s="221">
        <v>2</v>
      </c>
      <c r="I12" s="221" t="s">
        <v>1</v>
      </c>
      <c r="J12" s="222"/>
      <c r="K12" s="377">
        <v>2</v>
      </c>
      <c r="L12" s="223"/>
      <c r="M12" s="438"/>
      <c r="N12" s="321" t="str">
        <f t="shared" si="0"/>
        <v>-</v>
      </c>
      <c r="O12" s="321" t="str">
        <f t="shared" si="5"/>
        <v>-</v>
      </c>
      <c r="P12" s="321">
        <f t="shared" si="1"/>
        <v>1</v>
      </c>
      <c r="Q12" s="321">
        <f t="shared" si="6"/>
        <v>1</v>
      </c>
      <c r="R12" s="321" t="str">
        <f t="shared" si="2"/>
        <v>-</v>
      </c>
      <c r="S12" s="321" t="str">
        <f t="shared" si="7"/>
        <v>-</v>
      </c>
      <c r="T12" s="321" t="str">
        <f t="shared" si="3"/>
        <v>-</v>
      </c>
      <c r="U12" s="466" t="str">
        <f t="shared" si="8"/>
        <v>-</v>
      </c>
      <c r="V12" s="460">
        <f t="shared" si="4"/>
        <v>1</v>
      </c>
      <c r="W12" s="187" t="s">
        <v>2444</v>
      </c>
      <c r="X12" s="123" t="s">
        <v>22</v>
      </c>
      <c r="Y12" s="179" t="s">
        <v>23</v>
      </c>
      <c r="Z12" s="478"/>
      <c r="AA12" s="479">
        <v>2</v>
      </c>
      <c r="AB12" s="480"/>
      <c r="AC12" s="481"/>
      <c r="AD12" s="334" t="s">
        <v>2433</v>
      </c>
    </row>
    <row r="13" spans="2:45" s="25" customFormat="1" ht="108" x14ac:dyDescent="0.3">
      <c r="B13" s="589" t="s">
        <v>2268</v>
      </c>
      <c r="C13" s="590" t="s">
        <v>39</v>
      </c>
      <c r="D13" s="125" t="s">
        <v>40</v>
      </c>
      <c r="E13" s="131" t="s">
        <v>41</v>
      </c>
      <c r="F13" s="137" t="s">
        <v>42</v>
      </c>
      <c r="G13" s="291" t="s">
        <v>43</v>
      </c>
      <c r="H13" s="157">
        <v>1</v>
      </c>
      <c r="I13" s="157" t="s">
        <v>1</v>
      </c>
      <c r="J13" s="164"/>
      <c r="K13" s="181"/>
      <c r="L13" s="195">
        <v>1</v>
      </c>
      <c r="M13" s="435"/>
      <c r="N13" s="322" t="str">
        <f t="shared" si="0"/>
        <v>-</v>
      </c>
      <c r="O13" s="322" t="str">
        <f t="shared" si="5"/>
        <v>-</v>
      </c>
      <c r="P13" s="322" t="str">
        <f t="shared" si="1"/>
        <v>-</v>
      </c>
      <c r="Q13" s="322" t="str">
        <f t="shared" si="6"/>
        <v>-</v>
      </c>
      <c r="R13" s="322">
        <f t="shared" si="2"/>
        <v>1</v>
      </c>
      <c r="S13" s="322">
        <f t="shared" si="7"/>
        <v>1</v>
      </c>
      <c r="T13" s="322" t="str">
        <f t="shared" si="3"/>
        <v>-</v>
      </c>
      <c r="U13" s="464" t="str">
        <f t="shared" si="8"/>
        <v>-</v>
      </c>
      <c r="V13" s="458">
        <f t="shared" si="4"/>
        <v>1</v>
      </c>
      <c r="W13" s="185" t="s">
        <v>2673</v>
      </c>
      <c r="X13" s="173" t="s">
        <v>22</v>
      </c>
      <c r="Y13" s="157" t="s">
        <v>44</v>
      </c>
      <c r="Z13" s="470"/>
      <c r="AA13" s="471"/>
      <c r="AB13" s="472">
        <v>1</v>
      </c>
      <c r="AC13" s="473"/>
      <c r="AD13" s="334" t="s">
        <v>2433</v>
      </c>
    </row>
    <row r="14" spans="2:45" s="25" customFormat="1" ht="48" customHeight="1" x14ac:dyDescent="0.3">
      <c r="B14" s="589" t="s">
        <v>2268</v>
      </c>
      <c r="C14" s="590" t="s">
        <v>39</v>
      </c>
      <c r="D14" s="126" t="s">
        <v>40</v>
      </c>
      <c r="E14" s="132" t="s">
        <v>41</v>
      </c>
      <c r="F14" s="138" t="s">
        <v>42</v>
      </c>
      <c r="G14" s="292" t="s">
        <v>45</v>
      </c>
      <c r="H14" s="158">
        <v>21</v>
      </c>
      <c r="I14" s="158" t="s">
        <v>2</v>
      </c>
      <c r="J14" s="165">
        <v>21</v>
      </c>
      <c r="K14" s="182">
        <v>21</v>
      </c>
      <c r="L14" s="196">
        <v>21</v>
      </c>
      <c r="M14" s="436">
        <v>21</v>
      </c>
      <c r="N14" s="320">
        <f t="shared" si="0"/>
        <v>1</v>
      </c>
      <c r="O14" s="320">
        <f t="shared" si="5"/>
        <v>1</v>
      </c>
      <c r="P14" s="320">
        <f t="shared" si="1"/>
        <v>1</v>
      </c>
      <c r="Q14" s="320">
        <f t="shared" si="6"/>
        <v>1</v>
      </c>
      <c r="R14" s="320">
        <f t="shared" si="2"/>
        <v>1</v>
      </c>
      <c r="S14" s="320">
        <f t="shared" si="7"/>
        <v>1</v>
      </c>
      <c r="T14" s="320">
        <f t="shared" si="3"/>
        <v>1</v>
      </c>
      <c r="U14" s="325">
        <f t="shared" si="8"/>
        <v>1</v>
      </c>
      <c r="V14" s="312">
        <f>SUM(O14+Q14+S14+U14)/4</f>
        <v>1</v>
      </c>
      <c r="W14" s="186" t="s">
        <v>2827</v>
      </c>
      <c r="X14" s="174" t="s">
        <v>22</v>
      </c>
      <c r="Y14" s="176" t="s">
        <v>44</v>
      </c>
      <c r="Z14" s="388">
        <v>21</v>
      </c>
      <c r="AA14" s="389">
        <v>21</v>
      </c>
      <c r="AB14" s="390">
        <v>21</v>
      </c>
      <c r="AC14" s="307">
        <v>21</v>
      </c>
      <c r="AD14" s="334" t="s">
        <v>2433</v>
      </c>
    </row>
    <row r="15" spans="2:45" s="25" customFormat="1" ht="108" x14ac:dyDescent="0.3">
      <c r="B15" s="589" t="s">
        <v>2268</v>
      </c>
      <c r="C15" s="590" t="s">
        <v>39</v>
      </c>
      <c r="D15" s="126" t="s">
        <v>40</v>
      </c>
      <c r="E15" s="132" t="s">
        <v>41</v>
      </c>
      <c r="F15" s="138" t="s">
        <v>42</v>
      </c>
      <c r="G15" s="292" t="s">
        <v>46</v>
      </c>
      <c r="H15" s="158">
        <v>1</v>
      </c>
      <c r="I15" s="158" t="s">
        <v>1</v>
      </c>
      <c r="J15" s="165"/>
      <c r="K15" s="182"/>
      <c r="L15" s="196">
        <v>1</v>
      </c>
      <c r="M15" s="436"/>
      <c r="N15" s="320" t="str">
        <f t="shared" si="0"/>
        <v>-</v>
      </c>
      <c r="O15" s="320" t="str">
        <f t="shared" si="5"/>
        <v>-</v>
      </c>
      <c r="P15" s="320" t="str">
        <f t="shared" si="1"/>
        <v>-</v>
      </c>
      <c r="Q15" s="320" t="str">
        <f t="shared" si="6"/>
        <v>-</v>
      </c>
      <c r="R15" s="320">
        <f t="shared" si="2"/>
        <v>1</v>
      </c>
      <c r="S15" s="320">
        <f t="shared" si="7"/>
        <v>1</v>
      </c>
      <c r="T15" s="320" t="str">
        <f t="shared" si="3"/>
        <v>-</v>
      </c>
      <c r="U15" s="325" t="str">
        <f t="shared" si="8"/>
        <v>-</v>
      </c>
      <c r="V15" s="312">
        <f>SUM(J15:M15)/H15</f>
        <v>1</v>
      </c>
      <c r="W15" s="186" t="s">
        <v>2674</v>
      </c>
      <c r="X15" s="174" t="s">
        <v>22</v>
      </c>
      <c r="Y15" s="176" t="s">
        <v>44</v>
      </c>
      <c r="Z15" s="388"/>
      <c r="AA15" s="389"/>
      <c r="AB15" s="390">
        <v>1</v>
      </c>
      <c r="AC15" s="307"/>
      <c r="AD15" s="334" t="s">
        <v>2433</v>
      </c>
    </row>
    <row r="16" spans="2:45" s="25" customFormat="1" ht="409.5" x14ac:dyDescent="0.3">
      <c r="B16" s="589" t="s">
        <v>2268</v>
      </c>
      <c r="C16" s="590" t="s">
        <v>39</v>
      </c>
      <c r="D16" s="126" t="s">
        <v>40</v>
      </c>
      <c r="E16" s="132" t="s">
        <v>41</v>
      </c>
      <c r="F16" s="138" t="s">
        <v>42</v>
      </c>
      <c r="G16" s="292" t="s">
        <v>47</v>
      </c>
      <c r="H16" s="158">
        <v>4</v>
      </c>
      <c r="I16" s="158" t="s">
        <v>1</v>
      </c>
      <c r="J16" s="165">
        <v>1</v>
      </c>
      <c r="K16" s="182">
        <v>1</v>
      </c>
      <c r="L16" s="196">
        <v>1</v>
      </c>
      <c r="M16" s="436">
        <v>1</v>
      </c>
      <c r="N16" s="320">
        <f t="shared" si="0"/>
        <v>1</v>
      </c>
      <c r="O16" s="320">
        <f t="shared" si="5"/>
        <v>1</v>
      </c>
      <c r="P16" s="320">
        <f t="shared" si="1"/>
        <v>1</v>
      </c>
      <c r="Q16" s="320">
        <f t="shared" si="6"/>
        <v>1</v>
      </c>
      <c r="R16" s="320">
        <f t="shared" si="2"/>
        <v>1</v>
      </c>
      <c r="S16" s="320">
        <f t="shared" si="7"/>
        <v>1</v>
      </c>
      <c r="T16" s="320">
        <f t="shared" si="3"/>
        <v>1</v>
      </c>
      <c r="U16" s="325">
        <f t="shared" si="8"/>
        <v>1</v>
      </c>
      <c r="V16" s="312">
        <f>SUM(J16:M16)/H16</f>
        <v>1</v>
      </c>
      <c r="W16" s="186" t="s">
        <v>2828</v>
      </c>
      <c r="X16" s="174" t="s">
        <v>22</v>
      </c>
      <c r="Y16" s="176" t="s">
        <v>44</v>
      </c>
      <c r="Z16" s="388">
        <v>1</v>
      </c>
      <c r="AA16" s="389">
        <v>1</v>
      </c>
      <c r="AB16" s="390">
        <v>1</v>
      </c>
      <c r="AC16" s="307">
        <v>1</v>
      </c>
      <c r="AD16" s="334" t="s">
        <v>2433</v>
      </c>
    </row>
    <row r="17" spans="2:30" s="25" customFormat="1" ht="409.5" x14ac:dyDescent="0.3">
      <c r="B17" s="589" t="s">
        <v>2268</v>
      </c>
      <c r="C17" s="590" t="s">
        <v>39</v>
      </c>
      <c r="D17" s="126" t="s">
        <v>40</v>
      </c>
      <c r="E17" s="132" t="s">
        <v>41</v>
      </c>
      <c r="F17" s="136" t="s">
        <v>48</v>
      </c>
      <c r="G17" s="292" t="s">
        <v>49</v>
      </c>
      <c r="H17" s="158">
        <v>4</v>
      </c>
      <c r="I17" s="158" t="s">
        <v>2</v>
      </c>
      <c r="J17" s="165">
        <v>4</v>
      </c>
      <c r="K17" s="182"/>
      <c r="L17" s="196">
        <v>4</v>
      </c>
      <c r="M17" s="436"/>
      <c r="N17" s="320">
        <f t="shared" si="0"/>
        <v>1</v>
      </c>
      <c r="O17" s="320">
        <f t="shared" si="5"/>
        <v>1</v>
      </c>
      <c r="P17" s="320" t="str">
        <f t="shared" si="1"/>
        <v>-</v>
      </c>
      <c r="Q17" s="320" t="str">
        <f t="shared" si="6"/>
        <v>-</v>
      </c>
      <c r="R17" s="320">
        <f t="shared" si="2"/>
        <v>1</v>
      </c>
      <c r="S17" s="320">
        <f t="shared" si="7"/>
        <v>1</v>
      </c>
      <c r="T17" s="320" t="str">
        <f t="shared" si="3"/>
        <v>-</v>
      </c>
      <c r="U17" s="325" t="str">
        <f t="shared" si="8"/>
        <v>-</v>
      </c>
      <c r="V17" s="312">
        <f>SUM(O17+S17)/2</f>
        <v>1</v>
      </c>
      <c r="W17" s="186" t="s">
        <v>2675</v>
      </c>
      <c r="X17" s="174" t="s">
        <v>22</v>
      </c>
      <c r="Y17" s="176" t="s">
        <v>44</v>
      </c>
      <c r="Z17" s="388">
        <v>4</v>
      </c>
      <c r="AA17" s="389"/>
      <c r="AB17" s="390">
        <v>4</v>
      </c>
      <c r="AC17" s="307"/>
      <c r="AD17" s="334" t="s">
        <v>2433</v>
      </c>
    </row>
    <row r="18" spans="2:30" s="25" customFormat="1" ht="252" x14ac:dyDescent="0.3">
      <c r="B18" s="589" t="s">
        <v>2268</v>
      </c>
      <c r="C18" s="590" t="s">
        <v>39</v>
      </c>
      <c r="D18" s="126" t="s">
        <v>40</v>
      </c>
      <c r="E18" s="132" t="s">
        <v>41</v>
      </c>
      <c r="F18" s="138" t="s">
        <v>50</v>
      </c>
      <c r="G18" s="292" t="s">
        <v>51</v>
      </c>
      <c r="H18" s="158">
        <v>3</v>
      </c>
      <c r="I18" s="158" t="s">
        <v>1</v>
      </c>
      <c r="J18" s="165">
        <v>1</v>
      </c>
      <c r="K18" s="182">
        <v>1</v>
      </c>
      <c r="L18" s="196"/>
      <c r="M18" s="436">
        <v>1</v>
      </c>
      <c r="N18" s="320">
        <f t="shared" si="0"/>
        <v>1</v>
      </c>
      <c r="O18" s="320">
        <f t="shared" si="5"/>
        <v>1</v>
      </c>
      <c r="P18" s="320">
        <f t="shared" si="1"/>
        <v>1</v>
      </c>
      <c r="Q18" s="320">
        <f t="shared" si="6"/>
        <v>1</v>
      </c>
      <c r="R18" s="320" t="str">
        <f t="shared" si="2"/>
        <v>-</v>
      </c>
      <c r="S18" s="320" t="str">
        <f t="shared" si="7"/>
        <v>-</v>
      </c>
      <c r="T18" s="320">
        <f t="shared" si="3"/>
        <v>1</v>
      </c>
      <c r="U18" s="325">
        <f t="shared" si="8"/>
        <v>1</v>
      </c>
      <c r="V18" s="312">
        <f>SUM(J18:M18)/H18</f>
        <v>1</v>
      </c>
      <c r="W18" s="186" t="s">
        <v>2829</v>
      </c>
      <c r="X18" s="174" t="s">
        <v>22</v>
      </c>
      <c r="Y18" s="176" t="s">
        <v>44</v>
      </c>
      <c r="Z18" s="388">
        <v>1</v>
      </c>
      <c r="AA18" s="389">
        <v>1</v>
      </c>
      <c r="AB18" s="390"/>
      <c r="AC18" s="307">
        <v>1</v>
      </c>
      <c r="AD18" s="334" t="s">
        <v>2433</v>
      </c>
    </row>
    <row r="19" spans="2:30" s="25" customFormat="1" ht="35.1" customHeight="1" x14ac:dyDescent="0.3">
      <c r="B19" s="589" t="s">
        <v>2268</v>
      </c>
      <c r="C19" s="590" t="s">
        <v>39</v>
      </c>
      <c r="D19" s="126" t="s">
        <v>40</v>
      </c>
      <c r="E19" s="132" t="s">
        <v>41</v>
      </c>
      <c r="F19" s="138" t="s">
        <v>50</v>
      </c>
      <c r="G19" s="292" t="s">
        <v>52</v>
      </c>
      <c r="H19" s="158">
        <v>1</v>
      </c>
      <c r="I19" s="158" t="s">
        <v>1</v>
      </c>
      <c r="J19" s="165"/>
      <c r="K19" s="182">
        <v>1</v>
      </c>
      <c r="L19" s="196"/>
      <c r="M19" s="436"/>
      <c r="N19" s="320" t="str">
        <f t="shared" si="0"/>
        <v>-</v>
      </c>
      <c r="O19" s="320" t="str">
        <f t="shared" si="5"/>
        <v>-</v>
      </c>
      <c r="P19" s="320">
        <f t="shared" si="1"/>
        <v>1</v>
      </c>
      <c r="Q19" s="320">
        <f t="shared" si="6"/>
        <v>1</v>
      </c>
      <c r="R19" s="320" t="str">
        <f t="shared" si="2"/>
        <v>-</v>
      </c>
      <c r="S19" s="320" t="str">
        <f t="shared" si="7"/>
        <v>-</v>
      </c>
      <c r="T19" s="320" t="str">
        <f t="shared" si="3"/>
        <v>-</v>
      </c>
      <c r="U19" s="325" t="str">
        <f t="shared" si="8"/>
        <v>-</v>
      </c>
      <c r="V19" s="312">
        <f>SUM(J19:M19)/H19</f>
        <v>1</v>
      </c>
      <c r="W19" s="186" t="s">
        <v>2676</v>
      </c>
      <c r="X19" s="174" t="s">
        <v>22</v>
      </c>
      <c r="Y19" s="176" t="s">
        <v>44</v>
      </c>
      <c r="Z19" s="388"/>
      <c r="AA19" s="389">
        <v>1</v>
      </c>
      <c r="AB19" s="390"/>
      <c r="AC19" s="307"/>
      <c r="AD19" s="334" t="s">
        <v>2433</v>
      </c>
    </row>
    <row r="20" spans="2:30" s="25" customFormat="1" ht="234" x14ac:dyDescent="0.3">
      <c r="B20" s="589" t="s">
        <v>2268</v>
      </c>
      <c r="C20" s="590" t="s">
        <v>39</v>
      </c>
      <c r="D20" s="126" t="s">
        <v>40</v>
      </c>
      <c r="E20" s="132" t="s">
        <v>41</v>
      </c>
      <c r="F20" s="138" t="s">
        <v>50</v>
      </c>
      <c r="G20" s="292" t="s">
        <v>53</v>
      </c>
      <c r="H20" s="158">
        <v>2</v>
      </c>
      <c r="I20" s="158" t="s">
        <v>1</v>
      </c>
      <c r="J20" s="165"/>
      <c r="K20" s="182"/>
      <c r="L20" s="196">
        <v>1</v>
      </c>
      <c r="M20" s="436">
        <v>1</v>
      </c>
      <c r="N20" s="320" t="str">
        <f t="shared" si="0"/>
        <v>-</v>
      </c>
      <c r="O20" s="320" t="str">
        <f t="shared" si="5"/>
        <v>-</v>
      </c>
      <c r="P20" s="320" t="str">
        <f t="shared" si="1"/>
        <v>-</v>
      </c>
      <c r="Q20" s="320" t="str">
        <f t="shared" si="6"/>
        <v>-</v>
      </c>
      <c r="R20" s="320">
        <f t="shared" si="2"/>
        <v>1</v>
      </c>
      <c r="S20" s="320">
        <f t="shared" si="7"/>
        <v>1</v>
      </c>
      <c r="T20" s="320">
        <f t="shared" si="3"/>
        <v>1</v>
      </c>
      <c r="U20" s="325">
        <f t="shared" si="8"/>
        <v>1</v>
      </c>
      <c r="V20" s="312">
        <f>SUM(J20:M20)/H20</f>
        <v>1</v>
      </c>
      <c r="W20" s="186" t="s">
        <v>2830</v>
      </c>
      <c r="X20" s="174" t="s">
        <v>22</v>
      </c>
      <c r="Y20" s="176" t="s">
        <v>44</v>
      </c>
      <c r="Z20" s="388"/>
      <c r="AA20" s="389"/>
      <c r="AB20" s="390">
        <v>1</v>
      </c>
      <c r="AC20" s="307">
        <v>1</v>
      </c>
      <c r="AD20" s="334" t="s">
        <v>2433</v>
      </c>
    </row>
    <row r="21" spans="2:30" s="25" customFormat="1" ht="288" x14ac:dyDescent="0.3">
      <c r="B21" s="589" t="s">
        <v>2268</v>
      </c>
      <c r="C21" s="590" t="s">
        <v>39</v>
      </c>
      <c r="D21" s="126" t="s">
        <v>40</v>
      </c>
      <c r="E21" s="132" t="s">
        <v>41</v>
      </c>
      <c r="F21" s="138" t="s">
        <v>50</v>
      </c>
      <c r="G21" s="292" t="s">
        <v>54</v>
      </c>
      <c r="H21" s="158">
        <v>1</v>
      </c>
      <c r="I21" s="158" t="s">
        <v>1</v>
      </c>
      <c r="J21" s="165"/>
      <c r="K21" s="182"/>
      <c r="L21" s="196">
        <v>1</v>
      </c>
      <c r="M21" s="436"/>
      <c r="N21" s="320" t="str">
        <f t="shared" si="0"/>
        <v>-</v>
      </c>
      <c r="O21" s="320" t="str">
        <f t="shared" si="5"/>
        <v>-</v>
      </c>
      <c r="P21" s="320" t="str">
        <f t="shared" si="1"/>
        <v>-</v>
      </c>
      <c r="Q21" s="320" t="str">
        <f t="shared" si="6"/>
        <v>-</v>
      </c>
      <c r="R21" s="320">
        <f t="shared" si="2"/>
        <v>1</v>
      </c>
      <c r="S21" s="320">
        <f t="shared" si="7"/>
        <v>1</v>
      </c>
      <c r="T21" s="320" t="str">
        <f t="shared" si="3"/>
        <v>-</v>
      </c>
      <c r="U21" s="325" t="str">
        <f t="shared" si="8"/>
        <v>-</v>
      </c>
      <c r="V21" s="312">
        <f>SUM(J21:M21)/H21</f>
        <v>1</v>
      </c>
      <c r="W21" s="186" t="s">
        <v>2677</v>
      </c>
      <c r="X21" s="174" t="s">
        <v>22</v>
      </c>
      <c r="Y21" s="176" t="s">
        <v>44</v>
      </c>
      <c r="Z21" s="388"/>
      <c r="AA21" s="389"/>
      <c r="AB21" s="390">
        <v>1</v>
      </c>
      <c r="AC21" s="307"/>
      <c r="AD21" s="334" t="s">
        <v>2433</v>
      </c>
    </row>
    <row r="22" spans="2:30" s="25" customFormat="1" ht="162.75" thickBot="1" x14ac:dyDescent="0.35">
      <c r="B22" s="589" t="s">
        <v>2268</v>
      </c>
      <c r="C22" s="590" t="s">
        <v>39</v>
      </c>
      <c r="D22" s="127" t="s">
        <v>40</v>
      </c>
      <c r="E22" s="134" t="s">
        <v>41</v>
      </c>
      <c r="F22" s="139" t="s">
        <v>50</v>
      </c>
      <c r="G22" s="293" t="s">
        <v>55</v>
      </c>
      <c r="H22" s="159">
        <v>1</v>
      </c>
      <c r="I22" s="159" t="s">
        <v>1</v>
      </c>
      <c r="J22" s="166"/>
      <c r="K22" s="183"/>
      <c r="L22" s="197">
        <v>1</v>
      </c>
      <c r="M22" s="437"/>
      <c r="N22" s="324" t="str">
        <f t="shared" si="0"/>
        <v>-</v>
      </c>
      <c r="O22" s="324" t="str">
        <f t="shared" si="5"/>
        <v>-</v>
      </c>
      <c r="P22" s="324" t="str">
        <f t="shared" si="1"/>
        <v>-</v>
      </c>
      <c r="Q22" s="324" t="str">
        <f t="shared" si="6"/>
        <v>-</v>
      </c>
      <c r="R22" s="324">
        <f t="shared" si="2"/>
        <v>1</v>
      </c>
      <c r="S22" s="324">
        <f t="shared" si="7"/>
        <v>1</v>
      </c>
      <c r="T22" s="324" t="str">
        <f t="shared" si="3"/>
        <v>-</v>
      </c>
      <c r="U22" s="465" t="str">
        <f t="shared" si="8"/>
        <v>-</v>
      </c>
      <c r="V22" s="459">
        <f>SUM(J22:M22)/H22</f>
        <v>1</v>
      </c>
      <c r="W22" s="188" t="s">
        <v>2678</v>
      </c>
      <c r="X22" s="175" t="s">
        <v>22</v>
      </c>
      <c r="Y22" s="180" t="s">
        <v>44</v>
      </c>
      <c r="Z22" s="474"/>
      <c r="AA22" s="475"/>
      <c r="AB22" s="476">
        <v>1</v>
      </c>
      <c r="AC22" s="477"/>
      <c r="AD22" s="334" t="s">
        <v>2433</v>
      </c>
    </row>
    <row r="23" spans="2:30" s="25" customFormat="1" ht="113.25" customHeight="1" x14ac:dyDescent="0.3">
      <c r="B23" s="589" t="s">
        <v>2268</v>
      </c>
      <c r="C23" s="590" t="s">
        <v>56</v>
      </c>
      <c r="D23" s="125" t="s">
        <v>57</v>
      </c>
      <c r="E23" s="131" t="s">
        <v>41</v>
      </c>
      <c r="F23" s="140" t="s">
        <v>58</v>
      </c>
      <c r="G23" s="294" t="s">
        <v>59</v>
      </c>
      <c r="H23" s="157">
        <v>4</v>
      </c>
      <c r="I23" s="157" t="s">
        <v>2</v>
      </c>
      <c r="J23" s="164">
        <v>1</v>
      </c>
      <c r="K23" s="181">
        <v>1</v>
      </c>
      <c r="L23" s="195">
        <v>1</v>
      </c>
      <c r="M23" s="435">
        <v>1</v>
      </c>
      <c r="N23" s="322">
        <f t="shared" si="0"/>
        <v>1</v>
      </c>
      <c r="O23" s="322">
        <f t="shared" si="5"/>
        <v>1</v>
      </c>
      <c r="P23" s="322">
        <f t="shared" si="1"/>
        <v>1</v>
      </c>
      <c r="Q23" s="322">
        <f t="shared" si="6"/>
        <v>1</v>
      </c>
      <c r="R23" s="322">
        <f t="shared" si="2"/>
        <v>1</v>
      </c>
      <c r="S23" s="322">
        <f t="shared" si="7"/>
        <v>1</v>
      </c>
      <c r="T23" s="322">
        <f t="shared" si="3"/>
        <v>1</v>
      </c>
      <c r="U23" s="464">
        <f t="shared" si="8"/>
        <v>1</v>
      </c>
      <c r="V23" s="458">
        <f>SUM(O23+Q23+S23+U23)/4</f>
        <v>1</v>
      </c>
      <c r="W23" s="185" t="s">
        <v>2823</v>
      </c>
      <c r="X23" s="173" t="s">
        <v>22</v>
      </c>
      <c r="Y23" s="173" t="s">
        <v>60</v>
      </c>
      <c r="Z23" s="470">
        <v>1</v>
      </c>
      <c r="AA23" s="471">
        <v>1</v>
      </c>
      <c r="AB23" s="472">
        <v>1</v>
      </c>
      <c r="AC23" s="473">
        <v>1</v>
      </c>
      <c r="AD23" s="334" t="s">
        <v>2433</v>
      </c>
    </row>
    <row r="24" spans="2:30" s="25" customFormat="1" ht="96.75" customHeight="1" thickBot="1" x14ac:dyDescent="0.35">
      <c r="B24" s="589" t="s">
        <v>2268</v>
      </c>
      <c r="C24" s="590" t="s">
        <v>56</v>
      </c>
      <c r="D24" s="126" t="s">
        <v>57</v>
      </c>
      <c r="E24" s="132" t="s">
        <v>41</v>
      </c>
      <c r="F24" s="138" t="s">
        <v>61</v>
      </c>
      <c r="G24" s="292" t="s">
        <v>62</v>
      </c>
      <c r="H24" s="158">
        <v>1</v>
      </c>
      <c r="I24" s="158" t="s">
        <v>2</v>
      </c>
      <c r="J24" s="165"/>
      <c r="K24" s="182"/>
      <c r="L24" s="255">
        <v>0.5</v>
      </c>
      <c r="M24" s="436">
        <v>0</v>
      </c>
      <c r="N24" s="320" t="str">
        <f t="shared" si="0"/>
        <v>-</v>
      </c>
      <c r="O24" s="320" t="str">
        <f t="shared" si="5"/>
        <v>-</v>
      </c>
      <c r="P24" s="320" t="str">
        <f t="shared" si="1"/>
        <v>-</v>
      </c>
      <c r="Q24" s="320" t="str">
        <f t="shared" si="6"/>
        <v>-</v>
      </c>
      <c r="R24" s="320">
        <f t="shared" si="2"/>
        <v>0.5</v>
      </c>
      <c r="S24" s="320">
        <f t="shared" si="7"/>
        <v>0.5</v>
      </c>
      <c r="T24" s="320">
        <f t="shared" si="3"/>
        <v>0</v>
      </c>
      <c r="U24" s="325">
        <f t="shared" si="8"/>
        <v>0</v>
      </c>
      <c r="V24" s="312">
        <f>SUM(S24+U24)/2</f>
        <v>0.25</v>
      </c>
      <c r="W24" s="189" t="s">
        <v>2825</v>
      </c>
      <c r="X24" s="174" t="s">
        <v>22</v>
      </c>
      <c r="Y24" s="174" t="s">
        <v>60</v>
      </c>
      <c r="Z24" s="388"/>
      <c r="AA24" s="389"/>
      <c r="AB24" s="390">
        <v>1</v>
      </c>
      <c r="AC24" s="307">
        <v>1</v>
      </c>
      <c r="AD24" s="334" t="s">
        <v>2433</v>
      </c>
    </row>
    <row r="25" spans="2:30" s="25" customFormat="1" ht="396" x14ac:dyDescent="0.3">
      <c r="B25" s="589" t="s">
        <v>2268</v>
      </c>
      <c r="C25" s="590" t="s">
        <v>56</v>
      </c>
      <c r="D25" s="126" t="s">
        <v>57</v>
      </c>
      <c r="E25" s="132" t="s">
        <v>41</v>
      </c>
      <c r="F25" s="138" t="s">
        <v>61</v>
      </c>
      <c r="G25" s="292" t="s">
        <v>63</v>
      </c>
      <c r="H25" s="158">
        <v>1</v>
      </c>
      <c r="I25" s="158" t="s">
        <v>1</v>
      </c>
      <c r="J25" s="168">
        <v>0.6</v>
      </c>
      <c r="K25" s="182">
        <v>0</v>
      </c>
      <c r="L25" s="199">
        <v>0.15</v>
      </c>
      <c r="M25" s="439">
        <v>0.15</v>
      </c>
      <c r="N25" s="320">
        <f t="shared" si="0"/>
        <v>1</v>
      </c>
      <c r="O25" s="320">
        <f t="shared" si="5"/>
        <v>1</v>
      </c>
      <c r="P25" s="320">
        <f t="shared" si="1"/>
        <v>0</v>
      </c>
      <c r="Q25" s="320">
        <f t="shared" si="6"/>
        <v>0</v>
      </c>
      <c r="R25" s="320" t="str">
        <f t="shared" si="2"/>
        <v>-</v>
      </c>
      <c r="S25" s="320" t="str">
        <f t="shared" si="7"/>
        <v>-</v>
      </c>
      <c r="T25" s="320" t="str">
        <f t="shared" si="3"/>
        <v>-</v>
      </c>
      <c r="U25" s="325" t="str">
        <f t="shared" si="8"/>
        <v>-</v>
      </c>
      <c r="V25" s="312">
        <f>SUM(J25:M25)/H25</f>
        <v>0.9</v>
      </c>
      <c r="W25" s="189" t="s">
        <v>2863</v>
      </c>
      <c r="X25" s="174" t="s">
        <v>22</v>
      </c>
      <c r="Y25" s="174" t="s">
        <v>64</v>
      </c>
      <c r="Z25" s="388">
        <v>0.6</v>
      </c>
      <c r="AA25" s="389">
        <v>0.4</v>
      </c>
      <c r="AB25" s="390"/>
      <c r="AC25" s="307"/>
      <c r="AD25" s="334" t="s">
        <v>2433</v>
      </c>
    </row>
    <row r="26" spans="2:30" s="25" customFormat="1" ht="130.5" customHeight="1" x14ac:dyDescent="0.3">
      <c r="B26" s="589" t="s">
        <v>2268</v>
      </c>
      <c r="C26" s="590" t="s">
        <v>56</v>
      </c>
      <c r="D26" s="126" t="s">
        <v>57</v>
      </c>
      <c r="E26" s="132"/>
      <c r="F26" s="138" t="s">
        <v>65</v>
      </c>
      <c r="G26" s="292" t="s">
        <v>66</v>
      </c>
      <c r="H26" s="158">
        <v>4</v>
      </c>
      <c r="I26" s="158" t="s">
        <v>1</v>
      </c>
      <c r="J26" s="165">
        <v>1</v>
      </c>
      <c r="K26" s="182">
        <v>1</v>
      </c>
      <c r="L26" s="196">
        <v>1</v>
      </c>
      <c r="M26" s="436">
        <v>1</v>
      </c>
      <c r="N26" s="320">
        <f t="shared" si="0"/>
        <v>1</v>
      </c>
      <c r="O26" s="320">
        <f t="shared" si="5"/>
        <v>1</v>
      </c>
      <c r="P26" s="320">
        <f t="shared" si="1"/>
        <v>1</v>
      </c>
      <c r="Q26" s="320">
        <f t="shared" si="6"/>
        <v>1</v>
      </c>
      <c r="R26" s="320">
        <f t="shared" si="2"/>
        <v>1</v>
      </c>
      <c r="S26" s="320">
        <f t="shared" si="7"/>
        <v>1</v>
      </c>
      <c r="T26" s="320">
        <f t="shared" si="3"/>
        <v>1</v>
      </c>
      <c r="U26" s="325">
        <f t="shared" si="8"/>
        <v>1</v>
      </c>
      <c r="V26" s="312">
        <f>SUM(J26:M26)/H26</f>
        <v>1</v>
      </c>
      <c r="W26" s="189" t="s">
        <v>2824</v>
      </c>
      <c r="X26" s="174" t="s">
        <v>22</v>
      </c>
      <c r="Y26" s="174" t="s">
        <v>60</v>
      </c>
      <c r="Z26" s="388">
        <v>1</v>
      </c>
      <c r="AA26" s="389">
        <v>1</v>
      </c>
      <c r="AB26" s="390">
        <v>1</v>
      </c>
      <c r="AC26" s="307">
        <v>1</v>
      </c>
      <c r="AD26" s="334" t="s">
        <v>2433</v>
      </c>
    </row>
    <row r="27" spans="2:30" s="25" customFormat="1" ht="108" x14ac:dyDescent="0.3">
      <c r="B27" s="589" t="s">
        <v>2268</v>
      </c>
      <c r="C27" s="590" t="s">
        <v>56</v>
      </c>
      <c r="D27" s="126" t="s">
        <v>57</v>
      </c>
      <c r="E27" s="132" t="s">
        <v>67</v>
      </c>
      <c r="F27" s="138" t="s">
        <v>68</v>
      </c>
      <c r="G27" s="292" t="s">
        <v>69</v>
      </c>
      <c r="H27" s="158">
        <v>1</v>
      </c>
      <c r="I27" s="158" t="s">
        <v>1</v>
      </c>
      <c r="J27" s="165"/>
      <c r="K27" s="182">
        <v>1</v>
      </c>
      <c r="L27" s="196"/>
      <c r="M27" s="436"/>
      <c r="N27" s="320" t="str">
        <f t="shared" si="0"/>
        <v>-</v>
      </c>
      <c r="O27" s="320" t="str">
        <f t="shared" si="5"/>
        <v>-</v>
      </c>
      <c r="P27" s="320">
        <f t="shared" si="1"/>
        <v>1</v>
      </c>
      <c r="Q27" s="320">
        <f t="shared" si="6"/>
        <v>1</v>
      </c>
      <c r="R27" s="320" t="str">
        <f t="shared" si="2"/>
        <v>-</v>
      </c>
      <c r="S27" s="320" t="str">
        <f t="shared" si="7"/>
        <v>-</v>
      </c>
      <c r="T27" s="320" t="str">
        <f t="shared" si="3"/>
        <v>-</v>
      </c>
      <c r="U27" s="325" t="str">
        <f t="shared" si="8"/>
        <v>-</v>
      </c>
      <c r="V27" s="312">
        <f>SUM(J27:M27)/H27</f>
        <v>1</v>
      </c>
      <c r="W27" s="189" t="s">
        <v>2679</v>
      </c>
      <c r="X27" s="174" t="s">
        <v>22</v>
      </c>
      <c r="Y27" s="174" t="s">
        <v>60</v>
      </c>
      <c r="Z27" s="388"/>
      <c r="AA27" s="389">
        <v>1</v>
      </c>
      <c r="AB27" s="390"/>
      <c r="AC27" s="307"/>
      <c r="AD27" s="334" t="s">
        <v>2433</v>
      </c>
    </row>
    <row r="28" spans="2:30" s="25" customFormat="1" ht="409.5" x14ac:dyDescent="0.3">
      <c r="B28" s="589" t="s">
        <v>2268</v>
      </c>
      <c r="C28" s="590" t="s">
        <v>56</v>
      </c>
      <c r="D28" s="126" t="s">
        <v>57</v>
      </c>
      <c r="E28" s="132" t="s">
        <v>70</v>
      </c>
      <c r="F28" s="138" t="s">
        <v>71</v>
      </c>
      <c r="G28" s="295" t="s">
        <v>72</v>
      </c>
      <c r="H28" s="158">
        <v>4</v>
      </c>
      <c r="I28" s="158" t="s">
        <v>1</v>
      </c>
      <c r="J28" s="165">
        <v>1</v>
      </c>
      <c r="K28" s="182">
        <v>1</v>
      </c>
      <c r="L28" s="196">
        <v>1</v>
      </c>
      <c r="M28" s="436">
        <v>1</v>
      </c>
      <c r="N28" s="320">
        <f t="shared" si="0"/>
        <v>1</v>
      </c>
      <c r="O28" s="320">
        <f t="shared" si="5"/>
        <v>1</v>
      </c>
      <c r="P28" s="320">
        <f t="shared" si="1"/>
        <v>1</v>
      </c>
      <c r="Q28" s="320">
        <f t="shared" si="6"/>
        <v>1</v>
      </c>
      <c r="R28" s="320">
        <f t="shared" si="2"/>
        <v>1</v>
      </c>
      <c r="S28" s="320">
        <f t="shared" si="7"/>
        <v>1</v>
      </c>
      <c r="T28" s="320">
        <f t="shared" si="3"/>
        <v>1</v>
      </c>
      <c r="U28" s="325">
        <f t="shared" si="8"/>
        <v>1</v>
      </c>
      <c r="V28" s="312">
        <f>SUM(J28:M28)/H28</f>
        <v>1</v>
      </c>
      <c r="W28" s="189" t="s">
        <v>2826</v>
      </c>
      <c r="X28" s="174" t="s">
        <v>22</v>
      </c>
      <c r="Y28" s="174" t="s">
        <v>60</v>
      </c>
      <c r="Z28" s="388">
        <v>1</v>
      </c>
      <c r="AA28" s="389">
        <v>1</v>
      </c>
      <c r="AB28" s="390">
        <v>1</v>
      </c>
      <c r="AC28" s="307">
        <v>1</v>
      </c>
      <c r="AD28" s="334" t="s">
        <v>2433</v>
      </c>
    </row>
    <row r="29" spans="2:30" s="25" customFormat="1" ht="223.5" customHeight="1" thickBot="1" x14ac:dyDescent="0.35">
      <c r="B29" s="589" t="s">
        <v>2268</v>
      </c>
      <c r="C29" s="590" t="s">
        <v>56</v>
      </c>
      <c r="D29" s="127" t="s">
        <v>57</v>
      </c>
      <c r="E29" s="134" t="s">
        <v>73</v>
      </c>
      <c r="F29" s="139" t="s">
        <v>74</v>
      </c>
      <c r="G29" s="289" t="s">
        <v>75</v>
      </c>
      <c r="H29" s="159">
        <v>1</v>
      </c>
      <c r="I29" s="159" t="s">
        <v>2</v>
      </c>
      <c r="J29" s="166">
        <v>1</v>
      </c>
      <c r="K29" s="183">
        <v>1</v>
      </c>
      <c r="L29" s="197">
        <v>1</v>
      </c>
      <c r="M29" s="437">
        <v>1</v>
      </c>
      <c r="N29" s="324">
        <f t="shared" si="0"/>
        <v>1</v>
      </c>
      <c r="O29" s="324">
        <f t="shared" si="5"/>
        <v>1</v>
      </c>
      <c r="P29" s="324">
        <f t="shared" si="1"/>
        <v>1</v>
      </c>
      <c r="Q29" s="324">
        <f t="shared" si="6"/>
        <v>1</v>
      </c>
      <c r="R29" s="324">
        <f t="shared" si="2"/>
        <v>1</v>
      </c>
      <c r="S29" s="324">
        <f t="shared" si="7"/>
        <v>1</v>
      </c>
      <c r="T29" s="324">
        <f t="shared" si="3"/>
        <v>1</v>
      </c>
      <c r="U29" s="465">
        <f t="shared" si="8"/>
        <v>1</v>
      </c>
      <c r="V29" s="459">
        <f>SUM(O29+Q29+S29+U29)/4</f>
        <v>1</v>
      </c>
      <c r="W29" s="190" t="s">
        <v>2831</v>
      </c>
      <c r="X29" s="175" t="s">
        <v>22</v>
      </c>
      <c r="Y29" s="175" t="s">
        <v>44</v>
      </c>
      <c r="Z29" s="474">
        <v>1</v>
      </c>
      <c r="AA29" s="475">
        <v>1</v>
      </c>
      <c r="AB29" s="476">
        <v>1</v>
      </c>
      <c r="AC29" s="477">
        <v>1</v>
      </c>
      <c r="AD29" s="334" t="s">
        <v>2433</v>
      </c>
    </row>
    <row r="30" spans="2:30" s="25" customFormat="1" ht="72.75" customHeight="1" x14ac:dyDescent="0.3">
      <c r="B30" s="589" t="s">
        <v>2268</v>
      </c>
      <c r="C30" s="590" t="s">
        <v>76</v>
      </c>
      <c r="D30" s="125" t="s">
        <v>77</v>
      </c>
      <c r="E30" s="131" t="s">
        <v>19</v>
      </c>
      <c r="F30" s="140" t="s">
        <v>78</v>
      </c>
      <c r="G30" s="294" t="s">
        <v>79</v>
      </c>
      <c r="H30" s="157">
        <v>2</v>
      </c>
      <c r="I30" s="157" t="s">
        <v>1</v>
      </c>
      <c r="J30" s="164">
        <v>2</v>
      </c>
      <c r="K30" s="181"/>
      <c r="L30" s="195"/>
      <c r="M30" s="435"/>
      <c r="N30" s="322">
        <f t="shared" si="0"/>
        <v>1</v>
      </c>
      <c r="O30" s="322">
        <f t="shared" si="5"/>
        <v>1</v>
      </c>
      <c r="P30" s="322" t="str">
        <f t="shared" si="1"/>
        <v>-</v>
      </c>
      <c r="Q30" s="322" t="str">
        <f t="shared" si="6"/>
        <v>-</v>
      </c>
      <c r="R30" s="322" t="str">
        <f t="shared" si="2"/>
        <v>-</v>
      </c>
      <c r="S30" s="322" t="str">
        <f t="shared" si="7"/>
        <v>-</v>
      </c>
      <c r="T30" s="322" t="str">
        <f t="shared" si="3"/>
        <v>-</v>
      </c>
      <c r="U30" s="464" t="str">
        <f t="shared" si="8"/>
        <v>-</v>
      </c>
      <c r="V30" s="458">
        <f>SUM(J30:M30)/H30</f>
        <v>1</v>
      </c>
      <c r="W30" s="191" t="s">
        <v>795</v>
      </c>
      <c r="X30" s="173" t="s">
        <v>22</v>
      </c>
      <c r="Y30" s="263" t="s">
        <v>80</v>
      </c>
      <c r="Z30" s="482">
        <v>2</v>
      </c>
      <c r="AA30" s="483"/>
      <c r="AB30" s="484"/>
      <c r="AC30" s="485"/>
      <c r="AD30" s="334" t="s">
        <v>2433</v>
      </c>
    </row>
    <row r="31" spans="2:30" s="25" customFormat="1" ht="69.75" customHeight="1" thickBot="1" x14ac:dyDescent="0.35">
      <c r="B31" s="589" t="s">
        <v>2268</v>
      </c>
      <c r="C31" s="590" t="s">
        <v>76</v>
      </c>
      <c r="D31" s="127" t="s">
        <v>77</v>
      </c>
      <c r="E31" s="134" t="s">
        <v>19</v>
      </c>
      <c r="F31" s="217" t="s">
        <v>81</v>
      </c>
      <c r="G31" s="289" t="s">
        <v>82</v>
      </c>
      <c r="H31" s="162">
        <v>1</v>
      </c>
      <c r="I31" s="159" t="s">
        <v>2</v>
      </c>
      <c r="J31" s="265">
        <v>1</v>
      </c>
      <c r="K31" s="266">
        <v>1</v>
      </c>
      <c r="L31" s="414">
        <v>1</v>
      </c>
      <c r="M31" s="440">
        <v>1</v>
      </c>
      <c r="N31" s="324">
        <f t="shared" si="0"/>
        <v>1</v>
      </c>
      <c r="O31" s="324">
        <f t="shared" si="5"/>
        <v>1</v>
      </c>
      <c r="P31" s="324">
        <f t="shared" si="1"/>
        <v>1</v>
      </c>
      <c r="Q31" s="324">
        <f t="shared" si="6"/>
        <v>1</v>
      </c>
      <c r="R31" s="324">
        <f t="shared" si="2"/>
        <v>1</v>
      </c>
      <c r="S31" s="324">
        <f t="shared" si="7"/>
        <v>1</v>
      </c>
      <c r="T31" s="324">
        <f t="shared" si="3"/>
        <v>1</v>
      </c>
      <c r="U31" s="465">
        <f t="shared" si="8"/>
        <v>1</v>
      </c>
      <c r="V31" s="459">
        <f>SUM(O31+Q31+S31+U31)/4</f>
        <v>1</v>
      </c>
      <c r="W31" s="190" t="s">
        <v>2856</v>
      </c>
      <c r="X31" s="175" t="s">
        <v>22</v>
      </c>
      <c r="Y31" s="264" t="s">
        <v>80</v>
      </c>
      <c r="Z31" s="486">
        <v>1</v>
      </c>
      <c r="AA31" s="440">
        <v>1</v>
      </c>
      <c r="AB31" s="487">
        <v>1</v>
      </c>
      <c r="AC31" s="488">
        <v>1</v>
      </c>
      <c r="AD31" s="334" t="s">
        <v>2433</v>
      </c>
    </row>
    <row r="32" spans="2:30" s="25" customFormat="1" ht="81.75" customHeight="1" x14ac:dyDescent="0.3">
      <c r="B32" s="589" t="s">
        <v>2276</v>
      </c>
      <c r="C32" s="590" t="s">
        <v>84</v>
      </c>
      <c r="D32" s="125" t="s">
        <v>85</v>
      </c>
      <c r="E32" s="131" t="s">
        <v>19</v>
      </c>
      <c r="F32" s="135" t="s">
        <v>86</v>
      </c>
      <c r="G32" s="294" t="s">
        <v>87</v>
      </c>
      <c r="H32" s="157">
        <v>1</v>
      </c>
      <c r="I32" s="157" t="s">
        <v>1</v>
      </c>
      <c r="J32" s="164"/>
      <c r="K32" s="181">
        <v>1</v>
      </c>
      <c r="L32" s="195"/>
      <c r="M32" s="435"/>
      <c r="N32" s="322" t="str">
        <f t="shared" si="0"/>
        <v>-</v>
      </c>
      <c r="O32" s="322" t="str">
        <f t="shared" si="5"/>
        <v>-</v>
      </c>
      <c r="P32" s="322">
        <f t="shared" si="1"/>
        <v>1</v>
      </c>
      <c r="Q32" s="322">
        <f t="shared" si="6"/>
        <v>1</v>
      </c>
      <c r="R32" s="322" t="str">
        <f t="shared" si="2"/>
        <v>-</v>
      </c>
      <c r="S32" s="322" t="str">
        <f t="shared" si="7"/>
        <v>-</v>
      </c>
      <c r="T32" s="322" t="str">
        <f t="shared" si="3"/>
        <v>-</v>
      </c>
      <c r="U32" s="464" t="str">
        <f t="shared" si="8"/>
        <v>-</v>
      </c>
      <c r="V32" s="458">
        <f t="shared" ref="V32:V38" si="9">SUM(J32:M32)/H32</f>
        <v>1</v>
      </c>
      <c r="W32" s="191" t="s">
        <v>2458</v>
      </c>
      <c r="X32" s="173" t="s">
        <v>22</v>
      </c>
      <c r="Y32" s="178" t="s">
        <v>88</v>
      </c>
      <c r="Z32" s="470"/>
      <c r="AA32" s="471">
        <v>1</v>
      </c>
      <c r="AB32" s="472"/>
      <c r="AC32" s="473"/>
      <c r="AD32" s="334" t="s">
        <v>2433</v>
      </c>
    </row>
    <row r="33" spans="2:30" s="25" customFormat="1" ht="54" x14ac:dyDescent="0.3">
      <c r="B33" s="589" t="s">
        <v>2276</v>
      </c>
      <c r="C33" s="590" t="s">
        <v>84</v>
      </c>
      <c r="D33" s="126" t="s">
        <v>85</v>
      </c>
      <c r="E33" s="132" t="s">
        <v>19</v>
      </c>
      <c r="F33" s="136" t="s">
        <v>89</v>
      </c>
      <c r="G33" s="295" t="s">
        <v>90</v>
      </c>
      <c r="H33" s="158">
        <v>1</v>
      </c>
      <c r="I33" s="158" t="s">
        <v>1</v>
      </c>
      <c r="J33" s="167"/>
      <c r="K33" s="193">
        <v>1</v>
      </c>
      <c r="L33" s="196"/>
      <c r="M33" s="436"/>
      <c r="N33" s="320" t="str">
        <f t="shared" si="0"/>
        <v>-</v>
      </c>
      <c r="O33" s="320" t="str">
        <f t="shared" si="5"/>
        <v>-</v>
      </c>
      <c r="P33" s="320">
        <f t="shared" si="1"/>
        <v>1</v>
      </c>
      <c r="Q33" s="320">
        <f t="shared" si="6"/>
        <v>1</v>
      </c>
      <c r="R33" s="320" t="str">
        <f t="shared" si="2"/>
        <v>-</v>
      </c>
      <c r="S33" s="320" t="str">
        <f t="shared" si="7"/>
        <v>-</v>
      </c>
      <c r="T33" s="320" t="str">
        <f t="shared" si="3"/>
        <v>-</v>
      </c>
      <c r="U33" s="325" t="str">
        <f t="shared" si="8"/>
        <v>-</v>
      </c>
      <c r="V33" s="312">
        <f t="shared" si="9"/>
        <v>1</v>
      </c>
      <c r="W33" s="189" t="s">
        <v>2445</v>
      </c>
      <c r="X33" s="174" t="s">
        <v>22</v>
      </c>
      <c r="Y33" s="176" t="s">
        <v>23</v>
      </c>
      <c r="Z33" s="388"/>
      <c r="AA33" s="389">
        <v>1</v>
      </c>
      <c r="AB33" s="390"/>
      <c r="AC33" s="307"/>
      <c r="AD33" s="334" t="s">
        <v>2433</v>
      </c>
    </row>
    <row r="34" spans="2:30" s="25" customFormat="1" ht="297" customHeight="1" x14ac:dyDescent="0.3">
      <c r="B34" s="589" t="s">
        <v>2276</v>
      </c>
      <c r="C34" s="590" t="s">
        <v>84</v>
      </c>
      <c r="D34" s="126" t="s">
        <v>85</v>
      </c>
      <c r="E34" s="132" t="s">
        <v>91</v>
      </c>
      <c r="F34" s="136" t="s">
        <v>92</v>
      </c>
      <c r="G34" s="296" t="s">
        <v>93</v>
      </c>
      <c r="H34" s="158">
        <v>1</v>
      </c>
      <c r="I34" s="158" t="s">
        <v>1</v>
      </c>
      <c r="J34" s="167">
        <v>0.1</v>
      </c>
      <c r="K34" s="193">
        <v>0.7</v>
      </c>
      <c r="L34" s="255">
        <v>0.1</v>
      </c>
      <c r="M34" s="441">
        <v>0.1</v>
      </c>
      <c r="N34" s="320">
        <f t="shared" si="0"/>
        <v>1</v>
      </c>
      <c r="O34" s="320">
        <f t="shared" si="5"/>
        <v>1</v>
      </c>
      <c r="P34" s="320">
        <f t="shared" si="1"/>
        <v>1</v>
      </c>
      <c r="Q34" s="320">
        <f t="shared" si="6"/>
        <v>1</v>
      </c>
      <c r="R34" s="320">
        <f t="shared" si="2"/>
        <v>1</v>
      </c>
      <c r="S34" s="320">
        <f t="shared" si="7"/>
        <v>1</v>
      </c>
      <c r="T34" s="320">
        <f t="shared" si="3"/>
        <v>1</v>
      </c>
      <c r="U34" s="325">
        <f t="shared" si="8"/>
        <v>1</v>
      </c>
      <c r="V34" s="312">
        <f t="shared" si="9"/>
        <v>0.99999999999999989</v>
      </c>
      <c r="W34" s="189" t="s">
        <v>2821</v>
      </c>
      <c r="X34" s="174" t="s">
        <v>22</v>
      </c>
      <c r="Y34" s="176" t="s">
        <v>94</v>
      </c>
      <c r="Z34" s="388">
        <v>0.1</v>
      </c>
      <c r="AA34" s="389">
        <v>0.7</v>
      </c>
      <c r="AB34" s="390">
        <v>0.1</v>
      </c>
      <c r="AC34" s="307">
        <v>0.1</v>
      </c>
      <c r="AD34" s="334" t="s">
        <v>2433</v>
      </c>
    </row>
    <row r="35" spans="2:30" s="25" customFormat="1" ht="126" x14ac:dyDescent="0.3">
      <c r="B35" s="589" t="s">
        <v>2276</v>
      </c>
      <c r="C35" s="590" t="s">
        <v>84</v>
      </c>
      <c r="D35" s="126" t="s">
        <v>85</v>
      </c>
      <c r="E35" s="132" t="s">
        <v>91</v>
      </c>
      <c r="F35" s="136" t="s">
        <v>92</v>
      </c>
      <c r="G35" s="295" t="s">
        <v>95</v>
      </c>
      <c r="H35" s="158">
        <v>1</v>
      </c>
      <c r="I35" s="158" t="s">
        <v>1</v>
      </c>
      <c r="J35" s="165"/>
      <c r="K35" s="193">
        <v>0.5</v>
      </c>
      <c r="L35" s="255">
        <v>0.3</v>
      </c>
      <c r="M35" s="441">
        <v>0.2</v>
      </c>
      <c r="N35" s="320" t="str">
        <f t="shared" si="0"/>
        <v>-</v>
      </c>
      <c r="O35" s="320" t="str">
        <f t="shared" si="5"/>
        <v>-</v>
      </c>
      <c r="P35" s="320">
        <f t="shared" si="1"/>
        <v>0.5</v>
      </c>
      <c r="Q35" s="320">
        <f t="shared" si="6"/>
        <v>0.5</v>
      </c>
      <c r="R35" s="320" t="str">
        <f t="shared" si="2"/>
        <v>-</v>
      </c>
      <c r="S35" s="320" t="str">
        <f t="shared" si="7"/>
        <v>-</v>
      </c>
      <c r="T35" s="320" t="str">
        <f t="shared" si="3"/>
        <v>-</v>
      </c>
      <c r="U35" s="325" t="str">
        <f t="shared" si="8"/>
        <v>-</v>
      </c>
      <c r="V35" s="312">
        <f t="shared" si="9"/>
        <v>1</v>
      </c>
      <c r="W35" s="189" t="s">
        <v>2835</v>
      </c>
      <c r="X35" s="174" t="s">
        <v>22</v>
      </c>
      <c r="Y35" s="176" t="s">
        <v>23</v>
      </c>
      <c r="Z35" s="388"/>
      <c r="AA35" s="389">
        <v>1</v>
      </c>
      <c r="AB35" s="390"/>
      <c r="AC35" s="307"/>
      <c r="AD35" s="334" t="s">
        <v>2433</v>
      </c>
    </row>
    <row r="36" spans="2:30" s="25" customFormat="1" ht="252.75" thickBot="1" x14ac:dyDescent="0.35">
      <c r="B36" s="589" t="s">
        <v>2276</v>
      </c>
      <c r="C36" s="590" t="s">
        <v>84</v>
      </c>
      <c r="D36" s="127" t="s">
        <v>85</v>
      </c>
      <c r="E36" s="134" t="s">
        <v>41</v>
      </c>
      <c r="F36" s="141" t="s">
        <v>96</v>
      </c>
      <c r="G36" s="289" t="s">
        <v>97</v>
      </c>
      <c r="H36" s="159">
        <v>2</v>
      </c>
      <c r="I36" s="159" t="s">
        <v>1</v>
      </c>
      <c r="J36" s="166"/>
      <c r="K36" s="183">
        <v>1</v>
      </c>
      <c r="L36" s="399">
        <v>0.5</v>
      </c>
      <c r="M36" s="442">
        <v>0.1</v>
      </c>
      <c r="N36" s="324" t="str">
        <f t="shared" si="0"/>
        <v>-</v>
      </c>
      <c r="O36" s="324" t="str">
        <f t="shared" si="5"/>
        <v>-</v>
      </c>
      <c r="P36" s="324">
        <f t="shared" si="1"/>
        <v>1</v>
      </c>
      <c r="Q36" s="324">
        <f t="shared" si="6"/>
        <v>1</v>
      </c>
      <c r="R36" s="324">
        <f t="shared" si="2"/>
        <v>1</v>
      </c>
      <c r="S36" s="324">
        <f t="shared" si="7"/>
        <v>1</v>
      </c>
      <c r="T36" s="324">
        <f t="shared" si="3"/>
        <v>0.2</v>
      </c>
      <c r="U36" s="465">
        <f t="shared" si="8"/>
        <v>0.2</v>
      </c>
      <c r="V36" s="459">
        <f t="shared" si="9"/>
        <v>0.8</v>
      </c>
      <c r="W36" s="190" t="s">
        <v>2822</v>
      </c>
      <c r="X36" s="175" t="s">
        <v>22</v>
      </c>
      <c r="Y36" s="180" t="s">
        <v>94</v>
      </c>
      <c r="Z36" s="474"/>
      <c r="AA36" s="475">
        <v>1</v>
      </c>
      <c r="AB36" s="476">
        <v>0.5</v>
      </c>
      <c r="AC36" s="477">
        <v>0.5</v>
      </c>
      <c r="AD36" s="334" t="s">
        <v>2433</v>
      </c>
    </row>
    <row r="37" spans="2:30" s="25" customFormat="1" ht="270" x14ac:dyDescent="0.3">
      <c r="B37" s="589" t="s">
        <v>2276</v>
      </c>
      <c r="C37" s="590" t="s">
        <v>98</v>
      </c>
      <c r="D37" s="125" t="s">
        <v>99</v>
      </c>
      <c r="E37" s="131" t="s">
        <v>100</v>
      </c>
      <c r="F37" s="226" t="s">
        <v>101</v>
      </c>
      <c r="G37" s="297" t="s">
        <v>102</v>
      </c>
      <c r="H37" s="157">
        <v>1</v>
      </c>
      <c r="I37" s="157" t="s">
        <v>1</v>
      </c>
      <c r="J37" s="168">
        <v>0.6</v>
      </c>
      <c r="K37" s="234">
        <v>0.3</v>
      </c>
      <c r="L37" s="400">
        <v>0.1</v>
      </c>
      <c r="M37" s="435"/>
      <c r="N37" s="322">
        <f t="shared" si="0"/>
        <v>1</v>
      </c>
      <c r="O37" s="322">
        <f t="shared" si="5"/>
        <v>1</v>
      </c>
      <c r="P37" s="322">
        <f t="shared" si="1"/>
        <v>0.74999999999999989</v>
      </c>
      <c r="Q37" s="322">
        <f t="shared" si="6"/>
        <v>0.74999999999999989</v>
      </c>
      <c r="R37" s="322" t="str">
        <f t="shared" si="2"/>
        <v>-</v>
      </c>
      <c r="S37" s="322" t="str">
        <f t="shared" si="7"/>
        <v>-</v>
      </c>
      <c r="T37" s="322" t="str">
        <f t="shared" si="3"/>
        <v>-</v>
      </c>
      <c r="U37" s="464" t="str">
        <f t="shared" si="8"/>
        <v>-</v>
      </c>
      <c r="V37" s="458">
        <f t="shared" si="9"/>
        <v>0.99999999999999989</v>
      </c>
      <c r="W37" s="185" t="s">
        <v>2680</v>
      </c>
      <c r="X37" s="173" t="s">
        <v>22</v>
      </c>
      <c r="Y37" s="178" t="s">
        <v>64</v>
      </c>
      <c r="Z37" s="482">
        <v>0.6</v>
      </c>
      <c r="AA37" s="483">
        <v>0.4</v>
      </c>
      <c r="AB37" s="484"/>
      <c r="AC37" s="485"/>
      <c r="AD37" s="334" t="s">
        <v>2433</v>
      </c>
    </row>
    <row r="38" spans="2:30" s="25" customFormat="1" ht="60" customHeight="1" x14ac:dyDescent="0.3">
      <c r="B38" s="589" t="s">
        <v>2276</v>
      </c>
      <c r="C38" s="590" t="s">
        <v>98</v>
      </c>
      <c r="D38" s="126" t="s">
        <v>99</v>
      </c>
      <c r="E38" s="132" t="s">
        <v>103</v>
      </c>
      <c r="F38" s="136" t="s">
        <v>104</v>
      </c>
      <c r="G38" s="288" t="s">
        <v>105</v>
      </c>
      <c r="H38" s="158">
        <v>1</v>
      </c>
      <c r="I38" s="158" t="s">
        <v>1</v>
      </c>
      <c r="J38" s="167"/>
      <c r="K38" s="193">
        <v>0</v>
      </c>
      <c r="L38" s="255">
        <v>0</v>
      </c>
      <c r="M38" s="436"/>
      <c r="N38" s="320" t="str">
        <f t="shared" si="0"/>
        <v>-</v>
      </c>
      <c r="O38" s="320" t="str">
        <f t="shared" si="5"/>
        <v>-</v>
      </c>
      <c r="P38" s="320">
        <f t="shared" si="1"/>
        <v>0</v>
      </c>
      <c r="Q38" s="320">
        <f t="shared" si="6"/>
        <v>0</v>
      </c>
      <c r="R38" s="320" t="str">
        <f t="shared" si="2"/>
        <v>-</v>
      </c>
      <c r="S38" s="320" t="str">
        <f t="shared" si="7"/>
        <v>-</v>
      </c>
      <c r="T38" s="320" t="str">
        <f t="shared" si="3"/>
        <v>-</v>
      </c>
      <c r="U38" s="325" t="str">
        <f t="shared" si="8"/>
        <v>-</v>
      </c>
      <c r="V38" s="312">
        <f t="shared" si="9"/>
        <v>0</v>
      </c>
      <c r="W38" s="186" t="s">
        <v>2681</v>
      </c>
      <c r="X38" s="174"/>
      <c r="Y38" s="176" t="s">
        <v>44</v>
      </c>
      <c r="Z38" s="489"/>
      <c r="AA38" s="490">
        <v>1</v>
      </c>
      <c r="AB38" s="491"/>
      <c r="AC38" s="492"/>
      <c r="AD38" s="334" t="s">
        <v>2433</v>
      </c>
    </row>
    <row r="39" spans="2:30" s="25" customFormat="1" ht="54" customHeight="1" x14ac:dyDescent="0.3">
      <c r="B39" s="589" t="s">
        <v>2276</v>
      </c>
      <c r="C39" s="590" t="s">
        <v>98</v>
      </c>
      <c r="D39" s="126" t="s">
        <v>99</v>
      </c>
      <c r="E39" s="132" t="s">
        <v>106</v>
      </c>
      <c r="F39" s="142" t="s">
        <v>107</v>
      </c>
      <c r="G39" s="288" t="s">
        <v>108</v>
      </c>
      <c r="H39" s="160">
        <v>1</v>
      </c>
      <c r="I39" s="158" t="s">
        <v>2</v>
      </c>
      <c r="J39" s="148">
        <v>1</v>
      </c>
      <c r="K39" s="184">
        <v>1</v>
      </c>
      <c r="L39" s="401">
        <v>1</v>
      </c>
      <c r="M39" s="443">
        <v>1</v>
      </c>
      <c r="N39" s="320">
        <f t="shared" si="0"/>
        <v>1</v>
      </c>
      <c r="O39" s="320">
        <f t="shared" si="5"/>
        <v>1</v>
      </c>
      <c r="P39" s="320">
        <f t="shared" si="1"/>
        <v>1</v>
      </c>
      <c r="Q39" s="320">
        <f t="shared" si="6"/>
        <v>1</v>
      </c>
      <c r="R39" s="320">
        <f t="shared" si="2"/>
        <v>1</v>
      </c>
      <c r="S39" s="320">
        <f t="shared" si="7"/>
        <v>1</v>
      </c>
      <c r="T39" s="320">
        <f t="shared" si="3"/>
        <v>1</v>
      </c>
      <c r="U39" s="325">
        <f t="shared" si="8"/>
        <v>1</v>
      </c>
      <c r="V39" s="312">
        <f>SUM(O39+Q39+S39+U39)/4</f>
        <v>1</v>
      </c>
      <c r="W39" s="186" t="s">
        <v>2864</v>
      </c>
      <c r="X39" s="174" t="s">
        <v>22</v>
      </c>
      <c r="Y39" s="176" t="s">
        <v>64</v>
      </c>
      <c r="Z39" s="493">
        <v>1</v>
      </c>
      <c r="AA39" s="494">
        <v>1</v>
      </c>
      <c r="AB39" s="495">
        <v>1</v>
      </c>
      <c r="AC39" s="496">
        <v>1</v>
      </c>
      <c r="AD39" s="334" t="s">
        <v>2433</v>
      </c>
    </row>
    <row r="40" spans="2:30" s="25" customFormat="1" ht="409.5" x14ac:dyDescent="0.3">
      <c r="B40" s="589" t="s">
        <v>2276</v>
      </c>
      <c r="C40" s="590" t="s">
        <v>98</v>
      </c>
      <c r="D40" s="126" t="s">
        <v>99</v>
      </c>
      <c r="E40" s="132" t="s">
        <v>109</v>
      </c>
      <c r="F40" s="143" t="s">
        <v>110</v>
      </c>
      <c r="G40" s="288" t="s">
        <v>111</v>
      </c>
      <c r="H40" s="158">
        <v>1</v>
      </c>
      <c r="I40" s="158" t="s">
        <v>2</v>
      </c>
      <c r="J40" s="304">
        <v>0.25</v>
      </c>
      <c r="K40" s="256">
        <v>0.25</v>
      </c>
      <c r="L40" s="199">
        <v>0.25</v>
      </c>
      <c r="M40" s="439">
        <v>0.25</v>
      </c>
      <c r="N40" s="320">
        <f t="shared" ref="N40:N71" si="10">IF(ISERROR(J40/Z40),"-",J40/Z40)</f>
        <v>1</v>
      </c>
      <c r="O40" s="320">
        <f t="shared" si="5"/>
        <v>1</v>
      </c>
      <c r="P40" s="320">
        <f t="shared" ref="P40:P71" si="11">IF(ISERROR(K40/AA40),"-",K40/AA40)</f>
        <v>1</v>
      </c>
      <c r="Q40" s="320">
        <f t="shared" si="6"/>
        <v>1</v>
      </c>
      <c r="R40" s="320">
        <f t="shared" ref="R40:R71" si="12">IF(ISERROR(L40/AB40),"-",L40/AB40)</f>
        <v>1</v>
      </c>
      <c r="S40" s="320">
        <f t="shared" si="7"/>
        <v>1</v>
      </c>
      <c r="T40" s="320">
        <f t="shared" ref="T40:T71" si="13">IF(ISERROR(M40/AC40),"-",M40/AC40)</f>
        <v>1</v>
      </c>
      <c r="U40" s="325">
        <f t="shared" si="8"/>
        <v>1</v>
      </c>
      <c r="V40" s="312">
        <f>SUM(O40+Q40+S40+U40)/4</f>
        <v>1</v>
      </c>
      <c r="W40" s="186" t="s">
        <v>2865</v>
      </c>
      <c r="X40" s="174" t="s">
        <v>22</v>
      </c>
      <c r="Y40" s="176" t="s">
        <v>64</v>
      </c>
      <c r="Z40" s="497">
        <v>0.25</v>
      </c>
      <c r="AA40" s="439">
        <v>0.25</v>
      </c>
      <c r="AB40" s="498">
        <v>0.25</v>
      </c>
      <c r="AC40" s="499">
        <v>0.25</v>
      </c>
      <c r="AD40" s="334" t="s">
        <v>2433</v>
      </c>
    </row>
    <row r="41" spans="2:30" s="25" customFormat="1" ht="48" customHeight="1" x14ac:dyDescent="0.3">
      <c r="B41" s="589" t="s">
        <v>2276</v>
      </c>
      <c r="C41" s="590" t="s">
        <v>98</v>
      </c>
      <c r="D41" s="126" t="s">
        <v>99</v>
      </c>
      <c r="E41" s="132" t="s">
        <v>112</v>
      </c>
      <c r="F41" s="136" t="s">
        <v>113</v>
      </c>
      <c r="G41" s="288" t="s">
        <v>114</v>
      </c>
      <c r="H41" s="203">
        <v>1</v>
      </c>
      <c r="I41" s="160" t="s">
        <v>1</v>
      </c>
      <c r="J41" s="167"/>
      <c r="K41" s="398">
        <v>0</v>
      </c>
      <c r="L41" s="198">
        <v>0</v>
      </c>
      <c r="M41" s="444">
        <v>1</v>
      </c>
      <c r="N41" s="320" t="str">
        <f t="shared" si="10"/>
        <v>-</v>
      </c>
      <c r="O41" s="320" t="str">
        <f t="shared" si="5"/>
        <v>-</v>
      </c>
      <c r="P41" s="320" t="str">
        <f t="shared" si="11"/>
        <v>-</v>
      </c>
      <c r="Q41" s="320" t="str">
        <f t="shared" si="6"/>
        <v>-</v>
      </c>
      <c r="R41" s="320">
        <f t="shared" si="12"/>
        <v>0</v>
      </c>
      <c r="S41" s="320">
        <f t="shared" si="7"/>
        <v>0</v>
      </c>
      <c r="T41" s="320" t="str">
        <f t="shared" si="13"/>
        <v>-</v>
      </c>
      <c r="U41" s="325" t="str">
        <f t="shared" si="8"/>
        <v>-</v>
      </c>
      <c r="V41" s="312">
        <f>SUM(J41:M41)/H41</f>
        <v>1</v>
      </c>
      <c r="W41" s="186" t="s">
        <v>2866</v>
      </c>
      <c r="X41" s="174" t="s">
        <v>22</v>
      </c>
      <c r="Y41" s="176" t="s">
        <v>64</v>
      </c>
      <c r="Z41" s="489"/>
      <c r="AA41" s="490"/>
      <c r="AB41" s="491">
        <v>1</v>
      </c>
      <c r="AC41" s="492"/>
      <c r="AD41" s="334" t="s">
        <v>2433</v>
      </c>
    </row>
    <row r="42" spans="2:30" s="25" customFormat="1" ht="49.5" customHeight="1" x14ac:dyDescent="0.3">
      <c r="B42" s="589" t="s">
        <v>2276</v>
      </c>
      <c r="C42" s="590" t="s">
        <v>98</v>
      </c>
      <c r="D42" s="126" t="s">
        <v>99</v>
      </c>
      <c r="E42" s="132" t="s">
        <v>115</v>
      </c>
      <c r="F42" s="136" t="s">
        <v>116</v>
      </c>
      <c r="G42" s="288" t="s">
        <v>117</v>
      </c>
      <c r="H42" s="158">
        <v>1</v>
      </c>
      <c r="I42" s="158" t="s">
        <v>1</v>
      </c>
      <c r="J42" s="167">
        <v>1</v>
      </c>
      <c r="K42" s="193">
        <v>0</v>
      </c>
      <c r="L42" s="199"/>
      <c r="M42" s="436"/>
      <c r="N42" s="320">
        <f t="shared" si="10"/>
        <v>1</v>
      </c>
      <c r="O42" s="320">
        <f t="shared" si="5"/>
        <v>1</v>
      </c>
      <c r="P42" s="320" t="str">
        <f t="shared" si="11"/>
        <v>-</v>
      </c>
      <c r="Q42" s="320" t="str">
        <f t="shared" si="6"/>
        <v>-</v>
      </c>
      <c r="R42" s="320" t="str">
        <f t="shared" si="12"/>
        <v>-</v>
      </c>
      <c r="S42" s="320" t="str">
        <f t="shared" si="7"/>
        <v>-</v>
      </c>
      <c r="T42" s="320" t="str">
        <f t="shared" si="13"/>
        <v>-</v>
      </c>
      <c r="U42" s="325" t="str">
        <f t="shared" si="8"/>
        <v>-</v>
      </c>
      <c r="V42" s="312">
        <f>SUM(J42:M42)/H42</f>
        <v>1</v>
      </c>
      <c r="W42" s="186" t="s">
        <v>2682</v>
      </c>
      <c r="X42" s="174" t="s">
        <v>22</v>
      </c>
      <c r="Y42" s="176" t="s">
        <v>64</v>
      </c>
      <c r="Z42" s="489">
        <v>1</v>
      </c>
      <c r="AA42" s="490"/>
      <c r="AB42" s="491"/>
      <c r="AC42" s="492"/>
      <c r="AD42" s="334" t="s">
        <v>2433</v>
      </c>
    </row>
    <row r="43" spans="2:30" s="25" customFormat="1" ht="144" x14ac:dyDescent="0.3">
      <c r="B43" s="589" t="s">
        <v>2276</v>
      </c>
      <c r="C43" s="590" t="s">
        <v>98</v>
      </c>
      <c r="D43" s="126" t="s">
        <v>99</v>
      </c>
      <c r="E43" s="132" t="s">
        <v>118</v>
      </c>
      <c r="F43" s="143" t="s">
        <v>119</v>
      </c>
      <c r="G43" s="288" t="s">
        <v>120</v>
      </c>
      <c r="H43" s="203">
        <v>1</v>
      </c>
      <c r="I43" s="160" t="s">
        <v>1</v>
      </c>
      <c r="J43" s="169"/>
      <c r="K43" s="398">
        <v>0</v>
      </c>
      <c r="L43" s="198"/>
      <c r="M43" s="444">
        <v>1</v>
      </c>
      <c r="N43" s="320" t="str">
        <f t="shared" si="10"/>
        <v>-</v>
      </c>
      <c r="O43" s="320" t="str">
        <f t="shared" si="5"/>
        <v>-</v>
      </c>
      <c r="P43" s="320" t="str">
        <f t="shared" si="11"/>
        <v>-</v>
      </c>
      <c r="Q43" s="320" t="str">
        <f t="shared" si="6"/>
        <v>-</v>
      </c>
      <c r="R43" s="320">
        <f t="shared" si="12"/>
        <v>0</v>
      </c>
      <c r="S43" s="320">
        <f t="shared" si="7"/>
        <v>0</v>
      </c>
      <c r="T43" s="320" t="str">
        <f t="shared" si="13"/>
        <v>-</v>
      </c>
      <c r="U43" s="325" t="str">
        <f t="shared" si="8"/>
        <v>-</v>
      </c>
      <c r="V43" s="312">
        <f>SUM(J43:M43)/H43</f>
        <v>1</v>
      </c>
      <c r="W43" s="186" t="s">
        <v>2867</v>
      </c>
      <c r="X43" s="174" t="s">
        <v>22</v>
      </c>
      <c r="Y43" s="176" t="s">
        <v>64</v>
      </c>
      <c r="Z43" s="489"/>
      <c r="AA43" s="490"/>
      <c r="AB43" s="491">
        <v>1</v>
      </c>
      <c r="AC43" s="492"/>
      <c r="AD43" s="334" t="s">
        <v>2433</v>
      </c>
    </row>
    <row r="44" spans="2:30" s="25" customFormat="1" ht="360" x14ac:dyDescent="0.3">
      <c r="B44" s="589" t="s">
        <v>2276</v>
      </c>
      <c r="C44" s="590" t="s">
        <v>98</v>
      </c>
      <c r="D44" s="126" t="s">
        <v>99</v>
      </c>
      <c r="E44" s="132" t="s">
        <v>121</v>
      </c>
      <c r="F44" s="136" t="s">
        <v>122</v>
      </c>
      <c r="G44" s="288" t="s">
        <v>123</v>
      </c>
      <c r="H44" s="160">
        <v>1</v>
      </c>
      <c r="I44" s="158" t="s">
        <v>2</v>
      </c>
      <c r="J44" s="305">
        <v>1</v>
      </c>
      <c r="K44" s="184">
        <v>1</v>
      </c>
      <c r="L44" s="401">
        <v>1</v>
      </c>
      <c r="M44" s="443">
        <v>1</v>
      </c>
      <c r="N44" s="320">
        <f t="shared" si="10"/>
        <v>1</v>
      </c>
      <c r="O44" s="320">
        <f t="shared" si="5"/>
        <v>1</v>
      </c>
      <c r="P44" s="320">
        <f t="shared" si="11"/>
        <v>1</v>
      </c>
      <c r="Q44" s="320">
        <f t="shared" si="6"/>
        <v>1</v>
      </c>
      <c r="R44" s="320">
        <f t="shared" si="12"/>
        <v>1</v>
      </c>
      <c r="S44" s="320">
        <f t="shared" si="7"/>
        <v>1</v>
      </c>
      <c r="T44" s="320">
        <f t="shared" si="13"/>
        <v>1</v>
      </c>
      <c r="U44" s="325">
        <f t="shared" si="8"/>
        <v>1</v>
      </c>
      <c r="V44" s="312">
        <f t="shared" ref="V44:V49" si="14">SUM(O44+Q44+S44+U44)/4</f>
        <v>1</v>
      </c>
      <c r="W44" s="186" t="s">
        <v>2868</v>
      </c>
      <c r="X44" s="174" t="s">
        <v>22</v>
      </c>
      <c r="Y44" s="176" t="s">
        <v>64</v>
      </c>
      <c r="Z44" s="500">
        <v>1</v>
      </c>
      <c r="AA44" s="444">
        <v>1</v>
      </c>
      <c r="AB44" s="501">
        <v>1</v>
      </c>
      <c r="AC44" s="502">
        <v>1</v>
      </c>
      <c r="AD44" s="334" t="s">
        <v>2433</v>
      </c>
    </row>
    <row r="45" spans="2:30" s="25" customFormat="1" ht="409.5" x14ac:dyDescent="0.3">
      <c r="B45" s="589" t="s">
        <v>2276</v>
      </c>
      <c r="C45" s="590" t="s">
        <v>98</v>
      </c>
      <c r="D45" s="126" t="s">
        <v>99</v>
      </c>
      <c r="E45" s="132" t="s">
        <v>124</v>
      </c>
      <c r="F45" s="136" t="s">
        <v>125</v>
      </c>
      <c r="G45" s="288" t="s">
        <v>126</v>
      </c>
      <c r="H45" s="160">
        <v>1</v>
      </c>
      <c r="I45" s="158" t="s">
        <v>2</v>
      </c>
      <c r="J45" s="305">
        <v>1</v>
      </c>
      <c r="K45" s="184">
        <v>1</v>
      </c>
      <c r="L45" s="401">
        <v>1</v>
      </c>
      <c r="M45" s="443">
        <v>1</v>
      </c>
      <c r="N45" s="320">
        <f t="shared" si="10"/>
        <v>1</v>
      </c>
      <c r="O45" s="320">
        <f t="shared" si="5"/>
        <v>1</v>
      </c>
      <c r="P45" s="320">
        <f t="shared" si="11"/>
        <v>1</v>
      </c>
      <c r="Q45" s="320">
        <f t="shared" si="6"/>
        <v>1</v>
      </c>
      <c r="R45" s="320">
        <f t="shared" si="12"/>
        <v>1</v>
      </c>
      <c r="S45" s="320">
        <f t="shared" si="7"/>
        <v>1</v>
      </c>
      <c r="T45" s="320">
        <f t="shared" si="13"/>
        <v>1</v>
      </c>
      <c r="U45" s="325">
        <f t="shared" si="8"/>
        <v>1</v>
      </c>
      <c r="V45" s="312">
        <f t="shared" si="14"/>
        <v>1</v>
      </c>
      <c r="W45" s="186" t="s">
        <v>2869</v>
      </c>
      <c r="X45" s="174" t="s">
        <v>22</v>
      </c>
      <c r="Y45" s="176" t="s">
        <v>64</v>
      </c>
      <c r="Z45" s="500">
        <v>1</v>
      </c>
      <c r="AA45" s="444">
        <v>1</v>
      </c>
      <c r="AB45" s="501">
        <v>1</v>
      </c>
      <c r="AC45" s="502">
        <v>1</v>
      </c>
      <c r="AD45" s="334" t="s">
        <v>2433</v>
      </c>
    </row>
    <row r="46" spans="2:30" s="25" customFormat="1" ht="409.5" x14ac:dyDescent="0.3">
      <c r="B46" s="589" t="s">
        <v>2276</v>
      </c>
      <c r="C46" s="590" t="s">
        <v>98</v>
      </c>
      <c r="D46" s="126" t="s">
        <v>99</v>
      </c>
      <c r="E46" s="132" t="s">
        <v>127</v>
      </c>
      <c r="F46" s="136" t="s">
        <v>128</v>
      </c>
      <c r="G46" s="288" t="s">
        <v>129</v>
      </c>
      <c r="H46" s="160">
        <v>1</v>
      </c>
      <c r="I46" s="160" t="s">
        <v>2</v>
      </c>
      <c r="J46" s="148">
        <v>1</v>
      </c>
      <c r="K46" s="184">
        <v>1</v>
      </c>
      <c r="L46" s="198">
        <v>1</v>
      </c>
      <c r="M46" s="444">
        <v>1</v>
      </c>
      <c r="N46" s="320">
        <f t="shared" si="10"/>
        <v>1</v>
      </c>
      <c r="O46" s="320">
        <f t="shared" si="5"/>
        <v>1</v>
      </c>
      <c r="P46" s="320">
        <f t="shared" si="11"/>
        <v>1</v>
      </c>
      <c r="Q46" s="320">
        <f t="shared" si="6"/>
        <v>1</v>
      </c>
      <c r="R46" s="320">
        <f t="shared" si="12"/>
        <v>1</v>
      </c>
      <c r="S46" s="320">
        <f t="shared" si="7"/>
        <v>1</v>
      </c>
      <c r="T46" s="320">
        <f t="shared" si="13"/>
        <v>1</v>
      </c>
      <c r="U46" s="325">
        <f t="shared" si="8"/>
        <v>1</v>
      </c>
      <c r="V46" s="312">
        <f t="shared" si="14"/>
        <v>1</v>
      </c>
      <c r="W46" s="186" t="s">
        <v>2857</v>
      </c>
      <c r="X46" s="174" t="s">
        <v>22</v>
      </c>
      <c r="Y46" s="176" t="s">
        <v>130</v>
      </c>
      <c r="Z46" s="493">
        <v>1</v>
      </c>
      <c r="AA46" s="494">
        <v>1</v>
      </c>
      <c r="AB46" s="495">
        <v>1</v>
      </c>
      <c r="AC46" s="496">
        <v>1</v>
      </c>
      <c r="AD46" s="334" t="s">
        <v>2433</v>
      </c>
    </row>
    <row r="47" spans="2:30" s="25" customFormat="1" ht="53.25" customHeight="1" x14ac:dyDescent="0.3">
      <c r="B47" s="589" t="s">
        <v>2276</v>
      </c>
      <c r="C47" s="590" t="s">
        <v>98</v>
      </c>
      <c r="D47" s="126" t="s">
        <v>99</v>
      </c>
      <c r="E47" s="132" t="s">
        <v>131</v>
      </c>
      <c r="F47" s="136" t="s">
        <v>132</v>
      </c>
      <c r="G47" s="288" t="s">
        <v>133</v>
      </c>
      <c r="H47" s="160">
        <v>1</v>
      </c>
      <c r="I47" s="160" t="s">
        <v>2</v>
      </c>
      <c r="J47" s="148">
        <v>1</v>
      </c>
      <c r="K47" s="184">
        <v>1</v>
      </c>
      <c r="L47" s="198">
        <v>1</v>
      </c>
      <c r="M47" s="444">
        <v>1</v>
      </c>
      <c r="N47" s="320">
        <f t="shared" si="10"/>
        <v>1</v>
      </c>
      <c r="O47" s="320">
        <f t="shared" si="5"/>
        <v>1</v>
      </c>
      <c r="P47" s="320">
        <f t="shared" si="11"/>
        <v>1</v>
      </c>
      <c r="Q47" s="320">
        <f t="shared" si="6"/>
        <v>1</v>
      </c>
      <c r="R47" s="320">
        <f t="shared" si="12"/>
        <v>1</v>
      </c>
      <c r="S47" s="320">
        <f t="shared" si="7"/>
        <v>1</v>
      </c>
      <c r="T47" s="320">
        <f t="shared" si="13"/>
        <v>1</v>
      </c>
      <c r="U47" s="325">
        <f t="shared" si="8"/>
        <v>1</v>
      </c>
      <c r="V47" s="312">
        <f t="shared" si="14"/>
        <v>1</v>
      </c>
      <c r="W47" s="186" t="s">
        <v>2870</v>
      </c>
      <c r="X47" s="174" t="s">
        <v>22</v>
      </c>
      <c r="Y47" s="176" t="s">
        <v>64</v>
      </c>
      <c r="Z47" s="493">
        <v>1</v>
      </c>
      <c r="AA47" s="494">
        <v>1</v>
      </c>
      <c r="AB47" s="495">
        <v>1</v>
      </c>
      <c r="AC47" s="496">
        <v>1</v>
      </c>
      <c r="AD47" s="334" t="s">
        <v>2433</v>
      </c>
    </row>
    <row r="48" spans="2:30" s="25" customFormat="1" ht="396" x14ac:dyDescent="0.3">
      <c r="B48" s="589" t="s">
        <v>2276</v>
      </c>
      <c r="C48" s="590" t="s">
        <v>98</v>
      </c>
      <c r="D48" s="126" t="s">
        <v>99</v>
      </c>
      <c r="E48" s="132" t="s">
        <v>134</v>
      </c>
      <c r="F48" s="136" t="s">
        <v>135</v>
      </c>
      <c r="G48" s="288" t="s">
        <v>136</v>
      </c>
      <c r="H48" s="160">
        <v>1</v>
      </c>
      <c r="I48" s="160" t="s">
        <v>2</v>
      </c>
      <c r="J48" s="148">
        <v>1</v>
      </c>
      <c r="K48" s="184">
        <v>1</v>
      </c>
      <c r="L48" s="198">
        <v>1</v>
      </c>
      <c r="M48" s="444">
        <v>1</v>
      </c>
      <c r="N48" s="320">
        <f t="shared" si="10"/>
        <v>1</v>
      </c>
      <c r="O48" s="320">
        <f t="shared" si="5"/>
        <v>1</v>
      </c>
      <c r="P48" s="320">
        <f t="shared" si="11"/>
        <v>1</v>
      </c>
      <c r="Q48" s="320">
        <f t="shared" si="6"/>
        <v>1</v>
      </c>
      <c r="R48" s="320">
        <f t="shared" si="12"/>
        <v>1</v>
      </c>
      <c r="S48" s="320">
        <f t="shared" si="7"/>
        <v>1</v>
      </c>
      <c r="T48" s="320">
        <f t="shared" si="13"/>
        <v>1</v>
      </c>
      <c r="U48" s="325">
        <f t="shared" si="8"/>
        <v>1</v>
      </c>
      <c r="V48" s="312">
        <f t="shared" si="14"/>
        <v>1</v>
      </c>
      <c r="W48" s="186" t="s">
        <v>2858</v>
      </c>
      <c r="X48" s="174" t="s">
        <v>22</v>
      </c>
      <c r="Y48" s="176" t="s">
        <v>130</v>
      </c>
      <c r="Z48" s="493">
        <v>1</v>
      </c>
      <c r="AA48" s="494">
        <v>1</v>
      </c>
      <c r="AB48" s="495">
        <v>1</v>
      </c>
      <c r="AC48" s="496">
        <v>1</v>
      </c>
      <c r="AD48" s="334" t="s">
        <v>2433</v>
      </c>
    </row>
    <row r="49" spans="2:30" s="25" customFormat="1" ht="69.75" customHeight="1" x14ac:dyDescent="0.3">
      <c r="B49" s="589" t="s">
        <v>2276</v>
      </c>
      <c r="C49" s="590" t="s">
        <v>98</v>
      </c>
      <c r="D49" s="126" t="s">
        <v>99</v>
      </c>
      <c r="E49" s="132" t="s">
        <v>134</v>
      </c>
      <c r="F49" s="136" t="s">
        <v>135</v>
      </c>
      <c r="G49" s="288" t="s">
        <v>137</v>
      </c>
      <c r="H49" s="160">
        <v>1</v>
      </c>
      <c r="I49" s="160" t="s">
        <v>2</v>
      </c>
      <c r="J49" s="148">
        <v>1</v>
      </c>
      <c r="K49" s="184">
        <v>1</v>
      </c>
      <c r="L49" s="198">
        <v>1</v>
      </c>
      <c r="M49" s="444">
        <v>1</v>
      </c>
      <c r="N49" s="320">
        <f t="shared" si="10"/>
        <v>1</v>
      </c>
      <c r="O49" s="320">
        <f t="shared" si="5"/>
        <v>1</v>
      </c>
      <c r="P49" s="320">
        <f t="shared" si="11"/>
        <v>1</v>
      </c>
      <c r="Q49" s="320">
        <f t="shared" si="6"/>
        <v>1</v>
      </c>
      <c r="R49" s="320">
        <f t="shared" si="12"/>
        <v>1</v>
      </c>
      <c r="S49" s="320">
        <f t="shared" si="7"/>
        <v>1</v>
      </c>
      <c r="T49" s="320">
        <f t="shared" si="13"/>
        <v>1</v>
      </c>
      <c r="U49" s="325">
        <f t="shared" si="8"/>
        <v>1</v>
      </c>
      <c r="V49" s="312">
        <f t="shared" si="14"/>
        <v>1</v>
      </c>
      <c r="W49" s="186" t="s">
        <v>2871</v>
      </c>
      <c r="X49" s="174" t="s">
        <v>22</v>
      </c>
      <c r="Y49" s="176" t="s">
        <v>64</v>
      </c>
      <c r="Z49" s="493">
        <v>1</v>
      </c>
      <c r="AA49" s="494">
        <v>1</v>
      </c>
      <c r="AB49" s="495">
        <v>1</v>
      </c>
      <c r="AC49" s="496">
        <v>1</v>
      </c>
      <c r="AD49" s="334" t="s">
        <v>2433</v>
      </c>
    </row>
    <row r="50" spans="2:30" s="25" customFormat="1" ht="252" x14ac:dyDescent="0.3">
      <c r="B50" s="589" t="s">
        <v>2276</v>
      </c>
      <c r="C50" s="590" t="s">
        <v>98</v>
      </c>
      <c r="D50" s="126" t="s">
        <v>99</v>
      </c>
      <c r="E50" s="132" t="s">
        <v>138</v>
      </c>
      <c r="F50" s="136" t="s">
        <v>139</v>
      </c>
      <c r="G50" s="288" t="s">
        <v>140</v>
      </c>
      <c r="H50" s="158">
        <v>1</v>
      </c>
      <c r="I50" s="158" t="s">
        <v>1</v>
      </c>
      <c r="J50" s="167">
        <v>0.2</v>
      </c>
      <c r="K50" s="568">
        <v>0.8</v>
      </c>
      <c r="L50" s="196"/>
      <c r="M50" s="436"/>
      <c r="N50" s="320">
        <f t="shared" si="10"/>
        <v>1</v>
      </c>
      <c r="O50" s="320">
        <f t="shared" si="5"/>
        <v>1</v>
      </c>
      <c r="P50" s="320">
        <f t="shared" si="11"/>
        <v>1</v>
      </c>
      <c r="Q50" s="320">
        <f t="shared" si="6"/>
        <v>1</v>
      </c>
      <c r="R50" s="320" t="str">
        <f t="shared" si="12"/>
        <v>-</v>
      </c>
      <c r="S50" s="320" t="str">
        <f t="shared" si="7"/>
        <v>-</v>
      </c>
      <c r="T50" s="320" t="str">
        <f t="shared" si="13"/>
        <v>-</v>
      </c>
      <c r="U50" s="325" t="str">
        <f t="shared" si="8"/>
        <v>-</v>
      </c>
      <c r="V50" s="312">
        <f t="shared" ref="V50:V64" si="15">SUM(J50:M50)/H50</f>
        <v>1</v>
      </c>
      <c r="W50" s="186" t="s">
        <v>2683</v>
      </c>
      <c r="X50" s="174" t="s">
        <v>22</v>
      </c>
      <c r="Y50" s="176" t="s">
        <v>64</v>
      </c>
      <c r="Z50" s="489">
        <v>0.2</v>
      </c>
      <c r="AA50" s="490">
        <v>0.8</v>
      </c>
      <c r="AB50" s="491"/>
      <c r="AC50" s="492"/>
      <c r="AD50" s="334" t="s">
        <v>2433</v>
      </c>
    </row>
    <row r="51" spans="2:30" s="25" customFormat="1" ht="54" x14ac:dyDescent="0.3">
      <c r="B51" s="589" t="s">
        <v>2276</v>
      </c>
      <c r="C51" s="590" t="s">
        <v>98</v>
      </c>
      <c r="D51" s="126" t="s">
        <v>99</v>
      </c>
      <c r="E51" s="132" t="s">
        <v>141</v>
      </c>
      <c r="F51" s="136" t="s">
        <v>142</v>
      </c>
      <c r="G51" s="288" t="s">
        <v>143</v>
      </c>
      <c r="H51" s="158">
        <v>1</v>
      </c>
      <c r="I51" s="158" t="s">
        <v>1</v>
      </c>
      <c r="J51" s="165"/>
      <c r="K51" s="182">
        <v>0</v>
      </c>
      <c r="L51" s="196">
        <v>0</v>
      </c>
      <c r="M51" s="436"/>
      <c r="N51" s="320" t="str">
        <f t="shared" si="10"/>
        <v>-</v>
      </c>
      <c r="O51" s="320" t="str">
        <f t="shared" si="5"/>
        <v>-</v>
      </c>
      <c r="P51" s="320">
        <f t="shared" si="11"/>
        <v>0</v>
      </c>
      <c r="Q51" s="320">
        <f t="shared" si="6"/>
        <v>0</v>
      </c>
      <c r="R51" s="320" t="str">
        <f t="shared" si="12"/>
        <v>-</v>
      </c>
      <c r="S51" s="320" t="str">
        <f t="shared" si="7"/>
        <v>-</v>
      </c>
      <c r="T51" s="320">
        <f t="shared" si="13"/>
        <v>0</v>
      </c>
      <c r="U51" s="325">
        <f t="shared" si="8"/>
        <v>0</v>
      </c>
      <c r="V51" s="312">
        <f t="shared" si="15"/>
        <v>0</v>
      </c>
      <c r="W51" s="186" t="s">
        <v>2684</v>
      </c>
      <c r="X51" s="174" t="s">
        <v>22</v>
      </c>
      <c r="Y51" s="176" t="s">
        <v>64</v>
      </c>
      <c r="Z51" s="489"/>
      <c r="AA51" s="490">
        <v>0.3</v>
      </c>
      <c r="AB51" s="491"/>
      <c r="AC51" s="492">
        <v>0.7</v>
      </c>
      <c r="AD51" s="334" t="s">
        <v>2433</v>
      </c>
    </row>
    <row r="52" spans="2:30" s="25" customFormat="1" ht="90.75" thickBot="1" x14ac:dyDescent="0.35">
      <c r="B52" s="589" t="s">
        <v>2276</v>
      </c>
      <c r="C52" s="590" t="s">
        <v>98</v>
      </c>
      <c r="D52" s="127" t="s">
        <v>99</v>
      </c>
      <c r="E52" s="134" t="s">
        <v>144</v>
      </c>
      <c r="F52" s="141" t="s">
        <v>145</v>
      </c>
      <c r="G52" s="298" t="s">
        <v>146</v>
      </c>
      <c r="H52" s="159">
        <v>1</v>
      </c>
      <c r="I52" s="159" t="s">
        <v>1</v>
      </c>
      <c r="J52" s="171"/>
      <c r="K52" s="257"/>
      <c r="L52" s="258"/>
      <c r="M52" s="437"/>
      <c r="N52" s="324" t="str">
        <f t="shared" si="10"/>
        <v>-</v>
      </c>
      <c r="O52" s="324" t="str">
        <f t="shared" si="5"/>
        <v>-</v>
      </c>
      <c r="P52" s="324" t="str">
        <f t="shared" si="11"/>
        <v>-</v>
      </c>
      <c r="Q52" s="324" t="str">
        <f t="shared" si="6"/>
        <v>-</v>
      </c>
      <c r="R52" s="324" t="str">
        <f t="shared" si="12"/>
        <v>-</v>
      </c>
      <c r="S52" s="324" t="str">
        <f t="shared" si="7"/>
        <v>-</v>
      </c>
      <c r="T52" s="324">
        <f t="shared" si="13"/>
        <v>0</v>
      </c>
      <c r="U52" s="465">
        <f t="shared" si="8"/>
        <v>0</v>
      </c>
      <c r="V52" s="459">
        <f t="shared" si="15"/>
        <v>0</v>
      </c>
      <c r="W52" s="188" t="s">
        <v>2685</v>
      </c>
      <c r="X52" s="175" t="s">
        <v>22</v>
      </c>
      <c r="Y52" s="180" t="s">
        <v>64</v>
      </c>
      <c r="Z52" s="503"/>
      <c r="AA52" s="451"/>
      <c r="AB52" s="504"/>
      <c r="AC52" s="505">
        <v>1</v>
      </c>
      <c r="AD52" s="334" t="s">
        <v>2433</v>
      </c>
    </row>
    <row r="53" spans="2:30" s="25" customFormat="1" ht="46.5" customHeight="1" thickBot="1" x14ac:dyDescent="0.35">
      <c r="B53" s="589" t="s">
        <v>2276</v>
      </c>
      <c r="C53" s="590" t="s">
        <v>147</v>
      </c>
      <c r="D53" s="219" t="s">
        <v>148</v>
      </c>
      <c r="E53" s="133" t="s">
        <v>149</v>
      </c>
      <c r="F53" s="227" t="s">
        <v>150</v>
      </c>
      <c r="G53" s="299" t="s">
        <v>151</v>
      </c>
      <c r="H53" s="221">
        <v>1</v>
      </c>
      <c r="I53" s="224" t="s">
        <v>1</v>
      </c>
      <c r="J53" s="382">
        <v>0.3</v>
      </c>
      <c r="K53" s="383">
        <v>0.3</v>
      </c>
      <c r="L53" s="402"/>
      <c r="M53" s="445">
        <v>0.4</v>
      </c>
      <c r="N53" s="321">
        <f t="shared" si="10"/>
        <v>1</v>
      </c>
      <c r="O53" s="321">
        <f t="shared" si="5"/>
        <v>1</v>
      </c>
      <c r="P53" s="321">
        <f t="shared" si="11"/>
        <v>1</v>
      </c>
      <c r="Q53" s="321">
        <f t="shared" si="6"/>
        <v>1</v>
      </c>
      <c r="R53" s="321" t="str">
        <f t="shared" si="12"/>
        <v>-</v>
      </c>
      <c r="S53" s="321" t="str">
        <f t="shared" si="7"/>
        <v>-</v>
      </c>
      <c r="T53" s="321">
        <f t="shared" si="13"/>
        <v>1</v>
      </c>
      <c r="U53" s="466">
        <f t="shared" si="8"/>
        <v>1</v>
      </c>
      <c r="V53" s="460">
        <f t="shared" si="15"/>
        <v>1</v>
      </c>
      <c r="W53" s="187" t="s">
        <v>2872</v>
      </c>
      <c r="X53" s="123" t="s">
        <v>22</v>
      </c>
      <c r="Y53" s="179" t="s">
        <v>64</v>
      </c>
      <c r="Z53" s="506">
        <v>0.3</v>
      </c>
      <c r="AA53" s="452">
        <v>0.3</v>
      </c>
      <c r="AB53" s="507"/>
      <c r="AC53" s="508">
        <v>0.4</v>
      </c>
      <c r="AD53" s="334" t="s">
        <v>2433</v>
      </c>
    </row>
    <row r="54" spans="2:30" s="25" customFormat="1" ht="216" x14ac:dyDescent="0.3">
      <c r="B54" s="589" t="s">
        <v>2276</v>
      </c>
      <c r="C54" s="590" t="s">
        <v>152</v>
      </c>
      <c r="D54" s="125" t="s">
        <v>153</v>
      </c>
      <c r="E54" s="131" t="s">
        <v>41</v>
      </c>
      <c r="F54" s="267" t="s">
        <v>154</v>
      </c>
      <c r="G54" s="297" t="s">
        <v>155</v>
      </c>
      <c r="H54" s="228">
        <v>2</v>
      </c>
      <c r="I54" s="157" t="s">
        <v>1</v>
      </c>
      <c r="J54" s="164">
        <v>1</v>
      </c>
      <c r="K54" s="234">
        <v>0.3</v>
      </c>
      <c r="L54" s="400">
        <v>0.7</v>
      </c>
      <c r="M54" s="435"/>
      <c r="N54" s="322">
        <f t="shared" si="10"/>
        <v>1</v>
      </c>
      <c r="O54" s="322">
        <f t="shared" si="5"/>
        <v>1</v>
      </c>
      <c r="P54" s="322">
        <f t="shared" si="11"/>
        <v>1</v>
      </c>
      <c r="Q54" s="322">
        <f t="shared" si="6"/>
        <v>1</v>
      </c>
      <c r="R54" s="322">
        <f t="shared" si="12"/>
        <v>1</v>
      </c>
      <c r="S54" s="322">
        <f t="shared" si="7"/>
        <v>1</v>
      </c>
      <c r="T54" s="322" t="str">
        <f t="shared" si="13"/>
        <v>-</v>
      </c>
      <c r="U54" s="464" t="str">
        <f t="shared" si="8"/>
        <v>-</v>
      </c>
      <c r="V54" s="458">
        <f t="shared" si="15"/>
        <v>1</v>
      </c>
      <c r="W54" s="185" t="s">
        <v>2686</v>
      </c>
      <c r="X54" s="173" t="s">
        <v>22</v>
      </c>
      <c r="Y54" s="228" t="s">
        <v>80</v>
      </c>
      <c r="Z54" s="482">
        <v>1</v>
      </c>
      <c r="AA54" s="483">
        <v>0.3</v>
      </c>
      <c r="AB54" s="484">
        <v>0.7</v>
      </c>
      <c r="AC54" s="485"/>
      <c r="AD54" s="334" t="s">
        <v>2433</v>
      </c>
    </row>
    <row r="55" spans="2:30" s="25" customFormat="1" ht="64.5" customHeight="1" thickBot="1" x14ac:dyDescent="0.35">
      <c r="B55" s="589" t="s">
        <v>2276</v>
      </c>
      <c r="C55" s="590" t="s">
        <v>152</v>
      </c>
      <c r="D55" s="127" t="s">
        <v>153</v>
      </c>
      <c r="E55" s="134" t="s">
        <v>41</v>
      </c>
      <c r="F55" s="268" t="s">
        <v>156</v>
      </c>
      <c r="G55" s="298" t="s">
        <v>157</v>
      </c>
      <c r="H55" s="230">
        <v>1</v>
      </c>
      <c r="I55" s="159" t="s">
        <v>1</v>
      </c>
      <c r="J55" s="166"/>
      <c r="K55" s="238">
        <v>0.3</v>
      </c>
      <c r="L55" s="399">
        <v>0.7</v>
      </c>
      <c r="M55" s="437"/>
      <c r="N55" s="324" t="str">
        <f t="shared" si="10"/>
        <v>-</v>
      </c>
      <c r="O55" s="324" t="str">
        <f t="shared" si="5"/>
        <v>-</v>
      </c>
      <c r="P55" s="324">
        <f t="shared" si="11"/>
        <v>1</v>
      </c>
      <c r="Q55" s="324">
        <f t="shared" si="6"/>
        <v>1</v>
      </c>
      <c r="R55" s="324">
        <f t="shared" si="12"/>
        <v>1</v>
      </c>
      <c r="S55" s="324">
        <f t="shared" si="7"/>
        <v>1</v>
      </c>
      <c r="T55" s="324" t="str">
        <f t="shared" si="13"/>
        <v>-</v>
      </c>
      <c r="U55" s="465" t="str">
        <f t="shared" si="8"/>
        <v>-</v>
      </c>
      <c r="V55" s="459">
        <f t="shared" si="15"/>
        <v>1</v>
      </c>
      <c r="W55" s="229" t="s">
        <v>2687</v>
      </c>
      <c r="X55" s="175" t="s">
        <v>22</v>
      </c>
      <c r="Y55" s="230" t="s">
        <v>80</v>
      </c>
      <c r="Z55" s="503"/>
      <c r="AA55" s="451">
        <v>0.3</v>
      </c>
      <c r="AB55" s="504">
        <v>0.7</v>
      </c>
      <c r="AC55" s="505"/>
      <c r="AD55" s="334" t="s">
        <v>2433</v>
      </c>
    </row>
    <row r="56" spans="2:30" s="25" customFormat="1" ht="48.6" customHeight="1" x14ac:dyDescent="0.3">
      <c r="B56" s="589" t="s">
        <v>2276</v>
      </c>
      <c r="C56" s="590" t="s">
        <v>158</v>
      </c>
      <c r="D56" s="125" t="s">
        <v>159</v>
      </c>
      <c r="E56" s="131" t="s">
        <v>160</v>
      </c>
      <c r="F56" s="135" t="s">
        <v>161</v>
      </c>
      <c r="G56" s="294" t="s">
        <v>162</v>
      </c>
      <c r="H56" s="157">
        <v>2</v>
      </c>
      <c r="I56" s="157" t="s">
        <v>1</v>
      </c>
      <c r="J56" s="164">
        <v>2</v>
      </c>
      <c r="K56" s="376"/>
      <c r="L56" s="195"/>
      <c r="M56" s="446"/>
      <c r="N56" s="329">
        <f t="shared" si="10"/>
        <v>1</v>
      </c>
      <c r="O56" s="322">
        <f t="shared" si="5"/>
        <v>1</v>
      </c>
      <c r="P56" s="322" t="str">
        <f t="shared" si="11"/>
        <v>-</v>
      </c>
      <c r="Q56" s="322" t="str">
        <f t="shared" si="6"/>
        <v>-</v>
      </c>
      <c r="R56" s="322" t="str">
        <f t="shared" si="12"/>
        <v>-</v>
      </c>
      <c r="S56" s="322" t="str">
        <f t="shared" si="7"/>
        <v>-</v>
      </c>
      <c r="T56" s="322" t="str">
        <f t="shared" si="13"/>
        <v>-</v>
      </c>
      <c r="U56" s="464" t="str">
        <f t="shared" si="8"/>
        <v>-</v>
      </c>
      <c r="V56" s="458">
        <f t="shared" si="15"/>
        <v>1</v>
      </c>
      <c r="W56" s="185" t="s">
        <v>792</v>
      </c>
      <c r="X56" s="173" t="s">
        <v>22</v>
      </c>
      <c r="Y56" s="178" t="s">
        <v>23</v>
      </c>
      <c r="Z56" s="470">
        <v>2</v>
      </c>
      <c r="AA56" s="471"/>
      <c r="AB56" s="472"/>
      <c r="AC56" s="473"/>
      <c r="AD56" s="334" t="s">
        <v>2433</v>
      </c>
    </row>
    <row r="57" spans="2:30" s="25" customFormat="1" ht="54" x14ac:dyDescent="0.3">
      <c r="B57" s="589" t="s">
        <v>2276</v>
      </c>
      <c r="C57" s="590" t="s">
        <v>158</v>
      </c>
      <c r="D57" s="126" t="s">
        <v>159</v>
      </c>
      <c r="E57" s="132" t="s">
        <v>163</v>
      </c>
      <c r="F57" s="136" t="s">
        <v>164</v>
      </c>
      <c r="G57" s="288" t="s">
        <v>165</v>
      </c>
      <c r="H57" s="158">
        <v>1</v>
      </c>
      <c r="I57" s="158" t="s">
        <v>1</v>
      </c>
      <c r="J57" s="167">
        <v>1</v>
      </c>
      <c r="K57" s="194"/>
      <c r="L57" s="196"/>
      <c r="M57" s="436"/>
      <c r="N57" s="320">
        <f t="shared" si="10"/>
        <v>1</v>
      </c>
      <c r="O57" s="320">
        <f t="shared" si="5"/>
        <v>1</v>
      </c>
      <c r="P57" s="320" t="str">
        <f t="shared" si="11"/>
        <v>-</v>
      </c>
      <c r="Q57" s="320" t="str">
        <f t="shared" si="6"/>
        <v>-</v>
      </c>
      <c r="R57" s="320" t="str">
        <f t="shared" si="12"/>
        <v>-</v>
      </c>
      <c r="S57" s="320" t="str">
        <f t="shared" si="7"/>
        <v>-</v>
      </c>
      <c r="T57" s="320" t="str">
        <f t="shared" si="13"/>
        <v>-</v>
      </c>
      <c r="U57" s="325" t="str">
        <f t="shared" si="8"/>
        <v>-</v>
      </c>
      <c r="V57" s="312">
        <f t="shared" si="15"/>
        <v>1</v>
      </c>
      <c r="W57" s="186" t="s">
        <v>2446</v>
      </c>
      <c r="X57" s="174" t="s">
        <v>22</v>
      </c>
      <c r="Y57" s="176" t="s">
        <v>23</v>
      </c>
      <c r="Z57" s="388">
        <v>1</v>
      </c>
      <c r="AA57" s="389"/>
      <c r="AB57" s="390"/>
      <c r="AC57" s="307"/>
      <c r="AD57" s="334" t="s">
        <v>2433</v>
      </c>
    </row>
    <row r="58" spans="2:30" s="25" customFormat="1" ht="54" x14ac:dyDescent="0.3">
      <c r="B58" s="589" t="s">
        <v>2276</v>
      </c>
      <c r="C58" s="590" t="s">
        <v>158</v>
      </c>
      <c r="D58" s="126" t="s">
        <v>159</v>
      </c>
      <c r="E58" s="132" t="s">
        <v>166</v>
      </c>
      <c r="F58" s="136" t="s">
        <v>167</v>
      </c>
      <c r="G58" s="288" t="s">
        <v>168</v>
      </c>
      <c r="H58" s="158">
        <v>3</v>
      </c>
      <c r="I58" s="158" t="s">
        <v>1</v>
      </c>
      <c r="J58" s="167"/>
      <c r="K58" s="194">
        <v>3</v>
      </c>
      <c r="L58" s="196"/>
      <c r="M58" s="436"/>
      <c r="N58" s="320" t="str">
        <f t="shared" si="10"/>
        <v>-</v>
      </c>
      <c r="O58" s="320" t="str">
        <f t="shared" si="5"/>
        <v>-</v>
      </c>
      <c r="P58" s="320">
        <f t="shared" si="11"/>
        <v>1</v>
      </c>
      <c r="Q58" s="320">
        <f t="shared" si="6"/>
        <v>1</v>
      </c>
      <c r="R58" s="320" t="str">
        <f t="shared" si="12"/>
        <v>-</v>
      </c>
      <c r="S58" s="320" t="str">
        <f t="shared" si="7"/>
        <v>-</v>
      </c>
      <c r="T58" s="320" t="str">
        <f t="shared" si="13"/>
        <v>-</v>
      </c>
      <c r="U58" s="325" t="str">
        <f t="shared" si="8"/>
        <v>-</v>
      </c>
      <c r="V58" s="312">
        <f t="shared" si="15"/>
        <v>1</v>
      </c>
      <c r="W58" s="186" t="s">
        <v>2447</v>
      </c>
      <c r="X58" s="174" t="s">
        <v>22</v>
      </c>
      <c r="Y58" s="176" t="s">
        <v>23</v>
      </c>
      <c r="Z58" s="388"/>
      <c r="AA58" s="389">
        <v>3</v>
      </c>
      <c r="AB58" s="390"/>
      <c r="AC58" s="307"/>
      <c r="AD58" s="334" t="s">
        <v>2433</v>
      </c>
    </row>
    <row r="59" spans="2:30" s="25" customFormat="1" ht="72" x14ac:dyDescent="0.3">
      <c r="B59" s="589" t="s">
        <v>2276</v>
      </c>
      <c r="C59" s="590" t="s">
        <v>158</v>
      </c>
      <c r="D59" s="126" t="s">
        <v>159</v>
      </c>
      <c r="E59" s="132" t="s">
        <v>169</v>
      </c>
      <c r="F59" s="136" t="s">
        <v>170</v>
      </c>
      <c r="G59" s="288" t="s">
        <v>171</v>
      </c>
      <c r="H59" s="158">
        <v>1</v>
      </c>
      <c r="I59" s="158" t="s">
        <v>1</v>
      </c>
      <c r="J59" s="165"/>
      <c r="K59" s="375">
        <v>1</v>
      </c>
      <c r="L59" s="196"/>
      <c r="M59" s="436"/>
      <c r="N59" s="320" t="str">
        <f t="shared" si="10"/>
        <v>-</v>
      </c>
      <c r="O59" s="320" t="str">
        <f t="shared" si="5"/>
        <v>-</v>
      </c>
      <c r="P59" s="320">
        <f t="shared" si="11"/>
        <v>1</v>
      </c>
      <c r="Q59" s="320">
        <f t="shared" si="6"/>
        <v>1</v>
      </c>
      <c r="R59" s="320" t="str">
        <f t="shared" si="12"/>
        <v>-</v>
      </c>
      <c r="S59" s="320" t="str">
        <f t="shared" si="7"/>
        <v>-</v>
      </c>
      <c r="T59" s="320" t="str">
        <f t="shared" si="13"/>
        <v>-</v>
      </c>
      <c r="U59" s="325" t="str">
        <f t="shared" si="8"/>
        <v>-</v>
      </c>
      <c r="V59" s="312">
        <f t="shared" si="15"/>
        <v>1</v>
      </c>
      <c r="W59" s="186" t="s">
        <v>2448</v>
      </c>
      <c r="X59" s="174" t="s">
        <v>22</v>
      </c>
      <c r="Y59" s="176" t="s">
        <v>23</v>
      </c>
      <c r="Z59" s="388"/>
      <c r="AA59" s="389">
        <v>1</v>
      </c>
      <c r="AB59" s="390"/>
      <c r="AC59" s="307"/>
      <c r="AD59" s="334" t="s">
        <v>2433</v>
      </c>
    </row>
    <row r="60" spans="2:30" s="25" customFormat="1" ht="72.75" thickBot="1" x14ac:dyDescent="0.35">
      <c r="B60" s="589" t="s">
        <v>2276</v>
      </c>
      <c r="C60" s="590" t="s">
        <v>158</v>
      </c>
      <c r="D60" s="127" t="s">
        <v>159</v>
      </c>
      <c r="E60" s="134" t="s">
        <v>172</v>
      </c>
      <c r="F60" s="141" t="s">
        <v>173</v>
      </c>
      <c r="G60" s="154" t="s">
        <v>174</v>
      </c>
      <c r="H60" s="159">
        <v>1</v>
      </c>
      <c r="I60" s="159" t="s">
        <v>1</v>
      </c>
      <c r="J60" s="171"/>
      <c r="K60" s="204">
        <v>1</v>
      </c>
      <c r="L60" s="197"/>
      <c r="M60" s="437"/>
      <c r="N60" s="324" t="str">
        <f t="shared" si="10"/>
        <v>-</v>
      </c>
      <c r="O60" s="324" t="str">
        <f t="shared" si="5"/>
        <v>-</v>
      </c>
      <c r="P60" s="324">
        <f t="shared" si="11"/>
        <v>1</v>
      </c>
      <c r="Q60" s="324">
        <f t="shared" si="6"/>
        <v>1</v>
      </c>
      <c r="R60" s="324" t="str">
        <f t="shared" si="12"/>
        <v>-</v>
      </c>
      <c r="S60" s="324" t="str">
        <f t="shared" si="7"/>
        <v>-</v>
      </c>
      <c r="T60" s="324" t="str">
        <f t="shared" si="13"/>
        <v>-</v>
      </c>
      <c r="U60" s="465" t="str">
        <f t="shared" si="8"/>
        <v>-</v>
      </c>
      <c r="V60" s="459">
        <f t="shared" si="15"/>
        <v>1</v>
      </c>
      <c r="W60" s="188" t="s">
        <v>2449</v>
      </c>
      <c r="X60" s="175" t="s">
        <v>22</v>
      </c>
      <c r="Y60" s="180" t="s">
        <v>23</v>
      </c>
      <c r="Z60" s="474"/>
      <c r="AA60" s="475">
        <v>1</v>
      </c>
      <c r="AB60" s="476"/>
      <c r="AC60" s="477"/>
      <c r="AD60" s="334" t="s">
        <v>2433</v>
      </c>
    </row>
    <row r="61" spans="2:30" s="25" customFormat="1" ht="378" x14ac:dyDescent="0.3">
      <c r="B61" s="589" t="s">
        <v>2276</v>
      </c>
      <c r="C61" s="590" t="s">
        <v>175</v>
      </c>
      <c r="D61" s="125" t="s">
        <v>176</v>
      </c>
      <c r="E61" s="131" t="s">
        <v>177</v>
      </c>
      <c r="F61" s="144" t="s">
        <v>178</v>
      </c>
      <c r="G61" s="140" t="s">
        <v>179</v>
      </c>
      <c r="H61" s="157">
        <v>3</v>
      </c>
      <c r="I61" s="157" t="s">
        <v>1</v>
      </c>
      <c r="J61" s="164"/>
      <c r="K61" s="181">
        <v>1</v>
      </c>
      <c r="L61" s="195">
        <v>1</v>
      </c>
      <c r="M61" s="435">
        <v>1</v>
      </c>
      <c r="N61" s="322" t="str">
        <f t="shared" si="10"/>
        <v>-</v>
      </c>
      <c r="O61" s="322" t="str">
        <f t="shared" si="5"/>
        <v>-</v>
      </c>
      <c r="P61" s="322">
        <f t="shared" si="11"/>
        <v>1</v>
      </c>
      <c r="Q61" s="322">
        <f t="shared" si="6"/>
        <v>1</v>
      </c>
      <c r="R61" s="322">
        <f t="shared" si="12"/>
        <v>1</v>
      </c>
      <c r="S61" s="322">
        <f t="shared" si="7"/>
        <v>1</v>
      </c>
      <c r="T61" s="322">
        <f t="shared" si="13"/>
        <v>1</v>
      </c>
      <c r="U61" s="464">
        <f t="shared" si="8"/>
        <v>1</v>
      </c>
      <c r="V61" s="458">
        <f t="shared" si="15"/>
        <v>1</v>
      </c>
      <c r="W61" s="185" t="s">
        <v>2832</v>
      </c>
      <c r="X61" s="173" t="s">
        <v>22</v>
      </c>
      <c r="Y61" s="173" t="s">
        <v>44</v>
      </c>
      <c r="Z61" s="470"/>
      <c r="AA61" s="471">
        <v>1</v>
      </c>
      <c r="AB61" s="472">
        <v>1</v>
      </c>
      <c r="AC61" s="473">
        <v>1</v>
      </c>
      <c r="AD61" s="334" t="s">
        <v>2433</v>
      </c>
    </row>
    <row r="62" spans="2:30" s="25" customFormat="1" ht="90" x14ac:dyDescent="0.3">
      <c r="B62" s="589" t="s">
        <v>2276</v>
      </c>
      <c r="C62" s="590" t="s">
        <v>175</v>
      </c>
      <c r="D62" s="126" t="s">
        <v>176</v>
      </c>
      <c r="E62" s="132" t="s">
        <v>177</v>
      </c>
      <c r="F62" s="146" t="s">
        <v>178</v>
      </c>
      <c r="G62" s="150" t="s">
        <v>180</v>
      </c>
      <c r="H62" s="158">
        <v>1</v>
      </c>
      <c r="I62" s="158" t="s">
        <v>1</v>
      </c>
      <c r="J62" s="165"/>
      <c r="K62" s="182"/>
      <c r="L62" s="196">
        <v>1</v>
      </c>
      <c r="M62" s="436"/>
      <c r="N62" s="320" t="str">
        <f t="shared" si="10"/>
        <v>-</v>
      </c>
      <c r="O62" s="320" t="str">
        <f t="shared" si="5"/>
        <v>-</v>
      </c>
      <c r="P62" s="320" t="str">
        <f t="shared" si="11"/>
        <v>-</v>
      </c>
      <c r="Q62" s="320" t="str">
        <f t="shared" si="6"/>
        <v>-</v>
      </c>
      <c r="R62" s="320">
        <f t="shared" si="12"/>
        <v>1</v>
      </c>
      <c r="S62" s="320">
        <f t="shared" si="7"/>
        <v>1</v>
      </c>
      <c r="T62" s="320" t="str">
        <f t="shared" si="13"/>
        <v>-</v>
      </c>
      <c r="U62" s="325" t="str">
        <f t="shared" si="8"/>
        <v>-</v>
      </c>
      <c r="V62" s="312">
        <f t="shared" si="15"/>
        <v>1</v>
      </c>
      <c r="W62" s="186" t="s">
        <v>2688</v>
      </c>
      <c r="X62" s="174" t="s">
        <v>22</v>
      </c>
      <c r="Y62" s="174" t="s">
        <v>44</v>
      </c>
      <c r="Z62" s="388"/>
      <c r="AA62" s="389"/>
      <c r="AB62" s="390">
        <v>1</v>
      </c>
      <c r="AC62" s="307"/>
      <c r="AD62" s="334" t="s">
        <v>2433</v>
      </c>
    </row>
    <row r="63" spans="2:30" s="25" customFormat="1" ht="180" x14ac:dyDescent="0.3">
      <c r="B63" s="589" t="s">
        <v>2276</v>
      </c>
      <c r="C63" s="590" t="s">
        <v>175</v>
      </c>
      <c r="D63" s="126" t="s">
        <v>176</v>
      </c>
      <c r="E63" s="132" t="s">
        <v>177</v>
      </c>
      <c r="F63" s="146" t="s">
        <v>178</v>
      </c>
      <c r="G63" s="150" t="s">
        <v>181</v>
      </c>
      <c r="H63" s="158">
        <v>1</v>
      </c>
      <c r="I63" s="158" t="s">
        <v>1</v>
      </c>
      <c r="J63" s="165"/>
      <c r="K63" s="182"/>
      <c r="L63" s="196">
        <v>1</v>
      </c>
      <c r="M63" s="436"/>
      <c r="N63" s="320" t="str">
        <f t="shared" si="10"/>
        <v>-</v>
      </c>
      <c r="O63" s="320" t="str">
        <f t="shared" si="5"/>
        <v>-</v>
      </c>
      <c r="P63" s="320" t="str">
        <f t="shared" si="11"/>
        <v>-</v>
      </c>
      <c r="Q63" s="320" t="str">
        <f t="shared" si="6"/>
        <v>-</v>
      </c>
      <c r="R63" s="320">
        <f t="shared" si="12"/>
        <v>1</v>
      </c>
      <c r="S63" s="320">
        <f t="shared" si="7"/>
        <v>1</v>
      </c>
      <c r="T63" s="320" t="str">
        <f t="shared" si="13"/>
        <v>-</v>
      </c>
      <c r="U63" s="325" t="str">
        <f t="shared" si="8"/>
        <v>-</v>
      </c>
      <c r="V63" s="312">
        <f t="shared" si="15"/>
        <v>1</v>
      </c>
      <c r="W63" s="186" t="s">
        <v>2689</v>
      </c>
      <c r="X63" s="174" t="s">
        <v>22</v>
      </c>
      <c r="Y63" s="174" t="s">
        <v>44</v>
      </c>
      <c r="Z63" s="388"/>
      <c r="AA63" s="389"/>
      <c r="AB63" s="390">
        <v>1</v>
      </c>
      <c r="AC63" s="307"/>
      <c r="AD63" s="334" t="s">
        <v>2433</v>
      </c>
    </row>
    <row r="64" spans="2:30" s="25" customFormat="1" ht="144" x14ac:dyDescent="0.3">
      <c r="B64" s="589" t="s">
        <v>2276</v>
      </c>
      <c r="C64" s="590" t="s">
        <v>175</v>
      </c>
      <c r="D64" s="126" t="s">
        <v>176</v>
      </c>
      <c r="E64" s="132" t="s">
        <v>182</v>
      </c>
      <c r="F64" s="146" t="s">
        <v>183</v>
      </c>
      <c r="G64" s="150" t="s">
        <v>184</v>
      </c>
      <c r="H64" s="158">
        <v>1</v>
      </c>
      <c r="I64" s="158" t="s">
        <v>1</v>
      </c>
      <c r="J64" s="165"/>
      <c r="K64" s="182">
        <v>1</v>
      </c>
      <c r="L64" s="196"/>
      <c r="M64" s="436"/>
      <c r="N64" s="320" t="str">
        <f t="shared" si="10"/>
        <v>-</v>
      </c>
      <c r="O64" s="320" t="str">
        <f t="shared" si="5"/>
        <v>-</v>
      </c>
      <c r="P64" s="320">
        <f t="shared" si="11"/>
        <v>1</v>
      </c>
      <c r="Q64" s="320">
        <f t="shared" si="6"/>
        <v>1</v>
      </c>
      <c r="R64" s="320" t="str">
        <f t="shared" si="12"/>
        <v>-</v>
      </c>
      <c r="S64" s="320" t="str">
        <f t="shared" si="7"/>
        <v>-</v>
      </c>
      <c r="T64" s="320" t="str">
        <f t="shared" si="13"/>
        <v>-</v>
      </c>
      <c r="U64" s="325" t="str">
        <f t="shared" si="8"/>
        <v>-</v>
      </c>
      <c r="V64" s="312">
        <f t="shared" si="15"/>
        <v>1</v>
      </c>
      <c r="W64" s="186" t="s">
        <v>2690</v>
      </c>
      <c r="X64" s="174" t="s">
        <v>22</v>
      </c>
      <c r="Y64" s="174" t="s">
        <v>44</v>
      </c>
      <c r="Z64" s="388"/>
      <c r="AA64" s="389">
        <v>1</v>
      </c>
      <c r="AB64" s="390"/>
      <c r="AC64" s="307"/>
      <c r="AD64" s="334" t="s">
        <v>2433</v>
      </c>
    </row>
    <row r="65" spans="2:48" s="25" customFormat="1" ht="409.6" thickBot="1" x14ac:dyDescent="0.35">
      <c r="B65" s="589" t="s">
        <v>2276</v>
      </c>
      <c r="C65" s="590" t="s">
        <v>175</v>
      </c>
      <c r="D65" s="127" t="s">
        <v>176</v>
      </c>
      <c r="E65" s="134" t="s">
        <v>41</v>
      </c>
      <c r="F65" s="231" t="s">
        <v>185</v>
      </c>
      <c r="G65" s="231" t="s">
        <v>186</v>
      </c>
      <c r="H65" s="232">
        <v>1</v>
      </c>
      <c r="I65" s="159" t="s">
        <v>2</v>
      </c>
      <c r="J65" s="265">
        <v>1</v>
      </c>
      <c r="K65" s="378">
        <v>1</v>
      </c>
      <c r="L65" s="403">
        <v>1</v>
      </c>
      <c r="M65" s="440">
        <v>1</v>
      </c>
      <c r="N65" s="324">
        <f t="shared" si="10"/>
        <v>1</v>
      </c>
      <c r="O65" s="324">
        <f t="shared" si="5"/>
        <v>1</v>
      </c>
      <c r="P65" s="324">
        <f t="shared" si="11"/>
        <v>1</v>
      </c>
      <c r="Q65" s="324">
        <f t="shared" si="6"/>
        <v>1</v>
      </c>
      <c r="R65" s="324">
        <f t="shared" si="12"/>
        <v>1</v>
      </c>
      <c r="S65" s="324">
        <f t="shared" si="7"/>
        <v>1</v>
      </c>
      <c r="T65" s="324">
        <f t="shared" si="13"/>
        <v>1</v>
      </c>
      <c r="U65" s="465">
        <f t="shared" si="8"/>
        <v>1</v>
      </c>
      <c r="V65" s="459">
        <f>SUM(O65+Q65+S65+U65)/4</f>
        <v>1</v>
      </c>
      <c r="W65" s="188" t="s">
        <v>2859</v>
      </c>
      <c r="X65" s="233" t="s">
        <v>22</v>
      </c>
      <c r="Y65" s="233" t="s">
        <v>130</v>
      </c>
      <c r="Z65" s="509">
        <v>1</v>
      </c>
      <c r="AA65" s="510">
        <v>1</v>
      </c>
      <c r="AB65" s="511">
        <v>1</v>
      </c>
      <c r="AC65" s="512">
        <v>1</v>
      </c>
      <c r="AD65" s="334" t="s">
        <v>2433</v>
      </c>
    </row>
    <row r="66" spans="2:48" s="25" customFormat="1" ht="342" x14ac:dyDescent="0.3">
      <c r="B66" s="589" t="s">
        <v>2276</v>
      </c>
      <c r="C66" s="590" t="s">
        <v>187</v>
      </c>
      <c r="D66" s="125" t="s">
        <v>188</v>
      </c>
      <c r="E66" s="131" t="s">
        <v>19</v>
      </c>
      <c r="F66" s="144" t="s">
        <v>189</v>
      </c>
      <c r="G66" s="140" t="s">
        <v>190</v>
      </c>
      <c r="H66" s="157">
        <v>1</v>
      </c>
      <c r="I66" s="157" t="s">
        <v>1</v>
      </c>
      <c r="J66" s="164">
        <v>1</v>
      </c>
      <c r="K66" s="234"/>
      <c r="L66" s="195"/>
      <c r="M66" s="435"/>
      <c r="N66" s="322">
        <f t="shared" si="10"/>
        <v>1</v>
      </c>
      <c r="O66" s="322">
        <f t="shared" si="5"/>
        <v>1</v>
      </c>
      <c r="P66" s="322" t="str">
        <f t="shared" si="11"/>
        <v>-</v>
      </c>
      <c r="Q66" s="322" t="str">
        <f t="shared" si="6"/>
        <v>-</v>
      </c>
      <c r="R66" s="322" t="str">
        <f t="shared" si="12"/>
        <v>-</v>
      </c>
      <c r="S66" s="322" t="str">
        <f t="shared" si="7"/>
        <v>-</v>
      </c>
      <c r="T66" s="322" t="str">
        <f t="shared" si="13"/>
        <v>-</v>
      </c>
      <c r="U66" s="464" t="str">
        <f t="shared" si="8"/>
        <v>-</v>
      </c>
      <c r="V66" s="458">
        <f t="shared" ref="V66:V94" si="16">SUM(J66:M66)/H66</f>
        <v>1</v>
      </c>
      <c r="W66" s="185" t="s">
        <v>2691</v>
      </c>
      <c r="X66" s="173" t="s">
        <v>22</v>
      </c>
      <c r="Y66" s="173" t="s">
        <v>44</v>
      </c>
      <c r="Z66" s="470">
        <v>1</v>
      </c>
      <c r="AA66" s="471"/>
      <c r="AB66" s="472"/>
      <c r="AC66" s="473"/>
      <c r="AD66" s="334" t="s">
        <v>2433</v>
      </c>
    </row>
    <row r="67" spans="2:48" s="25" customFormat="1" ht="360" x14ac:dyDescent="0.3">
      <c r="B67" s="589" t="s">
        <v>2276</v>
      </c>
      <c r="C67" s="590" t="s">
        <v>187</v>
      </c>
      <c r="D67" s="126" t="s">
        <v>188</v>
      </c>
      <c r="E67" s="132" t="s">
        <v>19</v>
      </c>
      <c r="F67" s="146" t="s">
        <v>189</v>
      </c>
      <c r="G67" s="150" t="s">
        <v>191</v>
      </c>
      <c r="H67" s="158">
        <v>2</v>
      </c>
      <c r="I67" s="158" t="s">
        <v>1</v>
      </c>
      <c r="J67" s="165"/>
      <c r="K67" s="182">
        <v>1</v>
      </c>
      <c r="L67" s="196"/>
      <c r="M67" s="436">
        <v>1</v>
      </c>
      <c r="N67" s="320" t="str">
        <f t="shared" si="10"/>
        <v>-</v>
      </c>
      <c r="O67" s="320" t="str">
        <f t="shared" si="5"/>
        <v>-</v>
      </c>
      <c r="P67" s="320">
        <f t="shared" si="11"/>
        <v>1</v>
      </c>
      <c r="Q67" s="320">
        <f t="shared" si="6"/>
        <v>1</v>
      </c>
      <c r="R67" s="320" t="str">
        <f t="shared" si="12"/>
        <v>-</v>
      </c>
      <c r="S67" s="320" t="str">
        <f t="shared" si="7"/>
        <v>-</v>
      </c>
      <c r="T67" s="320">
        <f t="shared" si="13"/>
        <v>1</v>
      </c>
      <c r="U67" s="325">
        <f t="shared" si="8"/>
        <v>1</v>
      </c>
      <c r="V67" s="312">
        <f t="shared" si="16"/>
        <v>1</v>
      </c>
      <c r="W67" s="186" t="s">
        <v>2833</v>
      </c>
      <c r="X67" s="174" t="s">
        <v>22</v>
      </c>
      <c r="Y67" s="174" t="s">
        <v>44</v>
      </c>
      <c r="Z67" s="388"/>
      <c r="AA67" s="389">
        <v>1</v>
      </c>
      <c r="AB67" s="390"/>
      <c r="AC67" s="307">
        <v>1</v>
      </c>
      <c r="AD67" s="334" t="s">
        <v>2433</v>
      </c>
    </row>
    <row r="68" spans="2:48" s="25" customFormat="1" ht="180" x14ac:dyDescent="0.3">
      <c r="B68" s="589" t="s">
        <v>2276</v>
      </c>
      <c r="C68" s="590" t="s">
        <v>187</v>
      </c>
      <c r="D68" s="126" t="s">
        <v>188</v>
      </c>
      <c r="E68" s="132" t="s">
        <v>41</v>
      </c>
      <c r="F68" s="147" t="s">
        <v>192</v>
      </c>
      <c r="G68" s="150" t="s">
        <v>193</v>
      </c>
      <c r="H68" s="158">
        <v>1</v>
      </c>
      <c r="I68" s="158" t="s">
        <v>1</v>
      </c>
      <c r="J68" s="165">
        <v>1</v>
      </c>
      <c r="K68" s="182"/>
      <c r="L68" s="196"/>
      <c r="M68" s="436"/>
      <c r="N68" s="320">
        <f t="shared" si="10"/>
        <v>1</v>
      </c>
      <c r="O68" s="320">
        <f t="shared" si="5"/>
        <v>1</v>
      </c>
      <c r="P68" s="320" t="str">
        <f t="shared" si="11"/>
        <v>-</v>
      </c>
      <c r="Q68" s="320" t="str">
        <f t="shared" si="6"/>
        <v>-</v>
      </c>
      <c r="R68" s="320" t="str">
        <f t="shared" si="12"/>
        <v>-</v>
      </c>
      <c r="S68" s="320" t="str">
        <f t="shared" si="7"/>
        <v>-</v>
      </c>
      <c r="T68" s="320" t="str">
        <f t="shared" si="13"/>
        <v>-</v>
      </c>
      <c r="U68" s="325" t="str">
        <f t="shared" si="8"/>
        <v>-</v>
      </c>
      <c r="V68" s="312">
        <f t="shared" si="16"/>
        <v>1</v>
      </c>
      <c r="W68" s="186" t="s">
        <v>794</v>
      </c>
      <c r="X68" s="174" t="s">
        <v>22</v>
      </c>
      <c r="Y68" s="174" t="s">
        <v>44</v>
      </c>
      <c r="Z68" s="388">
        <v>1</v>
      </c>
      <c r="AA68" s="389"/>
      <c r="AB68" s="390"/>
      <c r="AC68" s="307"/>
      <c r="AD68" s="334" t="s">
        <v>2433</v>
      </c>
    </row>
    <row r="69" spans="2:48" s="25" customFormat="1" ht="54" customHeight="1" x14ac:dyDescent="0.3">
      <c r="B69" s="589" t="s">
        <v>2276</v>
      </c>
      <c r="C69" s="590" t="s">
        <v>187</v>
      </c>
      <c r="D69" s="126" t="s">
        <v>188</v>
      </c>
      <c r="E69" s="132" t="s">
        <v>41</v>
      </c>
      <c r="F69" s="147" t="s">
        <v>192</v>
      </c>
      <c r="G69" s="150" t="s">
        <v>194</v>
      </c>
      <c r="H69" s="158">
        <v>1</v>
      </c>
      <c r="I69" s="158" t="s">
        <v>1</v>
      </c>
      <c r="J69" s="165"/>
      <c r="K69" s="193">
        <v>0.5</v>
      </c>
      <c r="L69" s="255">
        <v>0.5</v>
      </c>
      <c r="M69" s="436"/>
      <c r="N69" s="320" t="str">
        <f t="shared" si="10"/>
        <v>-</v>
      </c>
      <c r="O69" s="320" t="str">
        <f t="shared" si="5"/>
        <v>-</v>
      </c>
      <c r="P69" s="320">
        <f t="shared" si="11"/>
        <v>1</v>
      </c>
      <c r="Q69" s="320">
        <f t="shared" si="6"/>
        <v>1</v>
      </c>
      <c r="R69" s="320">
        <f t="shared" si="12"/>
        <v>1</v>
      </c>
      <c r="S69" s="320">
        <f t="shared" si="7"/>
        <v>1</v>
      </c>
      <c r="T69" s="320" t="str">
        <f t="shared" si="13"/>
        <v>-</v>
      </c>
      <c r="U69" s="325" t="str">
        <f t="shared" si="8"/>
        <v>-</v>
      </c>
      <c r="V69" s="312">
        <f t="shared" si="16"/>
        <v>1</v>
      </c>
      <c r="W69" s="186" t="s">
        <v>2692</v>
      </c>
      <c r="X69" s="174" t="s">
        <v>22</v>
      </c>
      <c r="Y69" s="174" t="s">
        <v>44</v>
      </c>
      <c r="Z69" s="388"/>
      <c r="AA69" s="389">
        <v>0.5</v>
      </c>
      <c r="AB69" s="390">
        <v>0.5</v>
      </c>
      <c r="AC69" s="307"/>
      <c r="AD69" s="334" t="s">
        <v>2433</v>
      </c>
    </row>
    <row r="70" spans="2:48" s="306" customFormat="1" ht="409.5" x14ac:dyDescent="0.3">
      <c r="B70" s="589" t="s">
        <v>2276</v>
      </c>
      <c r="C70" s="590" t="s">
        <v>187</v>
      </c>
      <c r="D70" s="308" t="s">
        <v>188</v>
      </c>
      <c r="E70" s="309" t="s">
        <v>41</v>
      </c>
      <c r="F70" s="310" t="s">
        <v>192</v>
      </c>
      <c r="G70" s="311" t="s">
        <v>195</v>
      </c>
      <c r="H70" s="312">
        <v>1</v>
      </c>
      <c r="I70" s="313" t="s">
        <v>1</v>
      </c>
      <c r="J70" s="148">
        <v>0.05</v>
      </c>
      <c r="K70" s="379">
        <v>0.95</v>
      </c>
      <c r="L70" s="315"/>
      <c r="M70" s="436"/>
      <c r="N70" s="325">
        <f t="shared" si="10"/>
        <v>1</v>
      </c>
      <c r="O70" s="325">
        <f t="shared" si="5"/>
        <v>1</v>
      </c>
      <c r="P70" s="325">
        <f t="shared" si="11"/>
        <v>1</v>
      </c>
      <c r="Q70" s="325">
        <f t="shared" si="6"/>
        <v>1</v>
      </c>
      <c r="R70" s="325" t="str">
        <f t="shared" si="12"/>
        <v>-</v>
      </c>
      <c r="S70" s="325" t="str">
        <f t="shared" si="7"/>
        <v>-</v>
      </c>
      <c r="T70" s="325" t="str">
        <f t="shared" si="13"/>
        <v>-</v>
      </c>
      <c r="U70" s="325" t="str">
        <f t="shared" si="8"/>
        <v>-</v>
      </c>
      <c r="V70" s="312">
        <f t="shared" si="16"/>
        <v>1</v>
      </c>
      <c r="W70" s="316" t="s">
        <v>2861</v>
      </c>
      <c r="X70" s="317" t="s">
        <v>22</v>
      </c>
      <c r="Y70" s="318" t="s">
        <v>196</v>
      </c>
      <c r="Z70" s="513">
        <v>0.05</v>
      </c>
      <c r="AA70" s="514">
        <v>0.95</v>
      </c>
      <c r="AB70" s="319"/>
      <c r="AC70" s="307"/>
      <c r="AD70" s="334" t="s">
        <v>2433</v>
      </c>
      <c r="AE70" s="25"/>
      <c r="AF70" s="25"/>
      <c r="AG70" s="25"/>
      <c r="AH70" s="25"/>
      <c r="AI70" s="25"/>
      <c r="AJ70" s="25"/>
      <c r="AK70" s="25"/>
      <c r="AL70" s="25"/>
      <c r="AM70" s="25"/>
      <c r="AN70" s="25"/>
      <c r="AO70" s="25"/>
      <c r="AP70" s="25"/>
      <c r="AQ70" s="25"/>
      <c r="AR70" s="25"/>
      <c r="AS70" s="25"/>
      <c r="AT70" s="25"/>
      <c r="AU70" s="25"/>
      <c r="AV70" s="25"/>
    </row>
    <row r="71" spans="2:48" s="25" customFormat="1" ht="234.75" thickBot="1" x14ac:dyDescent="0.35">
      <c r="B71" s="589" t="s">
        <v>2276</v>
      </c>
      <c r="C71" s="590" t="s">
        <v>187</v>
      </c>
      <c r="D71" s="127" t="s">
        <v>188</v>
      </c>
      <c r="E71" s="134" t="s">
        <v>197</v>
      </c>
      <c r="F71" s="141" t="s">
        <v>198</v>
      </c>
      <c r="G71" s="289" t="s">
        <v>199</v>
      </c>
      <c r="H71" s="159">
        <v>1</v>
      </c>
      <c r="I71" s="159" t="s">
        <v>1</v>
      </c>
      <c r="J71" s="166"/>
      <c r="K71" s="238">
        <v>0.3</v>
      </c>
      <c r="L71" s="197"/>
      <c r="M71" s="447">
        <v>0.55000000000000004</v>
      </c>
      <c r="N71" s="324" t="str">
        <f t="shared" si="10"/>
        <v>-</v>
      </c>
      <c r="O71" s="324" t="str">
        <f t="shared" si="5"/>
        <v>-</v>
      </c>
      <c r="P71" s="324">
        <f t="shared" si="11"/>
        <v>1</v>
      </c>
      <c r="Q71" s="324">
        <f t="shared" si="6"/>
        <v>1</v>
      </c>
      <c r="R71" s="324" t="str">
        <f t="shared" si="12"/>
        <v>-</v>
      </c>
      <c r="S71" s="324" t="str">
        <f t="shared" si="7"/>
        <v>-</v>
      </c>
      <c r="T71" s="324">
        <f t="shared" si="13"/>
        <v>0.78571428571428581</v>
      </c>
      <c r="U71" s="465">
        <f t="shared" si="8"/>
        <v>0.78571428571428581</v>
      </c>
      <c r="V71" s="459">
        <f t="shared" si="16"/>
        <v>0.85000000000000009</v>
      </c>
      <c r="W71" s="188" t="s">
        <v>2873</v>
      </c>
      <c r="X71" s="180" t="s">
        <v>22</v>
      </c>
      <c r="Y71" s="175" t="s">
        <v>64</v>
      </c>
      <c r="Z71" s="515"/>
      <c r="AA71" s="516">
        <v>0.3</v>
      </c>
      <c r="AB71" s="517"/>
      <c r="AC71" s="518">
        <v>0.7</v>
      </c>
      <c r="AD71" s="334" t="s">
        <v>2433</v>
      </c>
    </row>
    <row r="72" spans="2:48" s="25" customFormat="1" ht="60" customHeight="1" x14ac:dyDescent="0.3">
      <c r="B72" s="589" t="s">
        <v>2276</v>
      </c>
      <c r="C72" s="590" t="s">
        <v>200</v>
      </c>
      <c r="D72" s="125" t="s">
        <v>201</v>
      </c>
      <c r="E72" s="131" t="s">
        <v>19</v>
      </c>
      <c r="F72" s="140" t="s">
        <v>202</v>
      </c>
      <c r="G72" s="235" t="s">
        <v>203</v>
      </c>
      <c r="H72" s="157">
        <v>1</v>
      </c>
      <c r="I72" s="157" t="s">
        <v>1</v>
      </c>
      <c r="J72" s="164">
        <v>1</v>
      </c>
      <c r="K72" s="181"/>
      <c r="L72" s="195"/>
      <c r="M72" s="448"/>
      <c r="N72" s="329">
        <f t="shared" ref="N72:N103" si="17">IF(ISERROR(J72/Z72),"-",J72/Z72)</f>
        <v>1</v>
      </c>
      <c r="O72" s="322">
        <f t="shared" si="5"/>
        <v>1</v>
      </c>
      <c r="P72" s="322" t="str">
        <f t="shared" ref="P72:P103" si="18">IF(ISERROR(K72/AA72),"-",K72/AA72)</f>
        <v>-</v>
      </c>
      <c r="Q72" s="322" t="str">
        <f t="shared" si="6"/>
        <v>-</v>
      </c>
      <c r="R72" s="322" t="str">
        <f t="shared" ref="R72:R103" si="19">IF(ISERROR(L72/AB72),"-",L72/AB72)</f>
        <v>-</v>
      </c>
      <c r="S72" s="322" t="str">
        <f t="shared" si="7"/>
        <v>-</v>
      </c>
      <c r="T72" s="322" t="str">
        <f t="shared" ref="T72:T103" si="20">IF(ISERROR(M72/AC72),"-",M72/AC72)</f>
        <v>-</v>
      </c>
      <c r="U72" s="464" t="str">
        <f t="shared" si="8"/>
        <v>-</v>
      </c>
      <c r="V72" s="458">
        <f t="shared" si="16"/>
        <v>1</v>
      </c>
      <c r="W72" s="185" t="s">
        <v>796</v>
      </c>
      <c r="X72" s="236" t="s">
        <v>22</v>
      </c>
      <c r="Y72" s="228" t="s">
        <v>80</v>
      </c>
      <c r="Z72" s="482">
        <v>1</v>
      </c>
      <c r="AA72" s="483">
        <v>0</v>
      </c>
      <c r="AB72" s="484"/>
      <c r="AC72" s="485"/>
      <c r="AD72" s="334" t="s">
        <v>2433</v>
      </c>
    </row>
    <row r="73" spans="2:48" s="25" customFormat="1" ht="54.95" customHeight="1" x14ac:dyDescent="0.3">
      <c r="B73" s="589" t="s">
        <v>2276</v>
      </c>
      <c r="C73" s="590" t="s">
        <v>200</v>
      </c>
      <c r="D73" s="126" t="s">
        <v>201</v>
      </c>
      <c r="E73" s="132" t="s">
        <v>19</v>
      </c>
      <c r="F73" s="150" t="s">
        <v>204</v>
      </c>
      <c r="G73" s="155" t="s">
        <v>205</v>
      </c>
      <c r="H73" s="158">
        <v>1</v>
      </c>
      <c r="I73" s="158" t="s">
        <v>1</v>
      </c>
      <c r="J73" s="167"/>
      <c r="K73" s="182">
        <v>1</v>
      </c>
      <c r="L73" s="196"/>
      <c r="M73" s="436"/>
      <c r="N73" s="320" t="str">
        <f t="shared" si="17"/>
        <v>-</v>
      </c>
      <c r="O73" s="320" t="str">
        <f t="shared" ref="O73:O125" si="21">IF(N73="","",IF(N73="-","-",IF(N73&gt;=100%,100%,N73)))</f>
        <v>-</v>
      </c>
      <c r="P73" s="320">
        <f t="shared" si="18"/>
        <v>1</v>
      </c>
      <c r="Q73" s="320">
        <f t="shared" ref="Q73:Q125" si="22">IF(P73="","",IF(P73="-","-",IF(P73&gt;=100%,100%,P73)))</f>
        <v>1</v>
      </c>
      <c r="R73" s="320" t="str">
        <f t="shared" si="19"/>
        <v>-</v>
      </c>
      <c r="S73" s="320" t="str">
        <f t="shared" ref="S73:S125" si="23">IF(R73="","",IF(R73="-","-",IF(R73&gt;=100%,100%,R73)))</f>
        <v>-</v>
      </c>
      <c r="T73" s="320" t="str">
        <f t="shared" si="20"/>
        <v>-</v>
      </c>
      <c r="U73" s="325" t="str">
        <f t="shared" ref="U73:U125" si="24">IF(T73="","",IF(T73="-","-",IF(T73&gt;=100%,100%,T73)))</f>
        <v>-</v>
      </c>
      <c r="V73" s="312">
        <f t="shared" si="16"/>
        <v>1</v>
      </c>
      <c r="W73" s="186" t="s">
        <v>2693</v>
      </c>
      <c r="X73" s="177" t="s">
        <v>22</v>
      </c>
      <c r="Y73" s="161" t="s">
        <v>80</v>
      </c>
      <c r="Z73" s="489"/>
      <c r="AA73" s="490">
        <v>1</v>
      </c>
      <c r="AB73" s="491"/>
      <c r="AC73" s="492"/>
      <c r="AD73" s="334" t="s">
        <v>2433</v>
      </c>
    </row>
    <row r="74" spans="2:48" s="25" customFormat="1" ht="90.75" customHeight="1" x14ac:dyDescent="0.3">
      <c r="B74" s="589" t="s">
        <v>2276</v>
      </c>
      <c r="C74" s="590" t="s">
        <v>200</v>
      </c>
      <c r="D74" s="126" t="s">
        <v>201</v>
      </c>
      <c r="E74" s="132" t="s">
        <v>41</v>
      </c>
      <c r="F74" s="147" t="s">
        <v>206</v>
      </c>
      <c r="G74" s="152" t="s">
        <v>207</v>
      </c>
      <c r="H74" s="158">
        <v>1</v>
      </c>
      <c r="I74" s="158" t="s">
        <v>1</v>
      </c>
      <c r="J74" s="167"/>
      <c r="K74" s="193">
        <v>1</v>
      </c>
      <c r="L74" s="196"/>
      <c r="M74" s="436"/>
      <c r="N74" s="320" t="str">
        <f t="shared" si="17"/>
        <v>-</v>
      </c>
      <c r="O74" s="320" t="str">
        <f t="shared" si="21"/>
        <v>-</v>
      </c>
      <c r="P74" s="320">
        <f t="shared" si="18"/>
        <v>1</v>
      </c>
      <c r="Q74" s="320">
        <f t="shared" si="22"/>
        <v>1</v>
      </c>
      <c r="R74" s="320" t="str">
        <f t="shared" si="19"/>
        <v>-</v>
      </c>
      <c r="S74" s="320" t="str">
        <f t="shared" si="23"/>
        <v>-</v>
      </c>
      <c r="T74" s="320" t="str">
        <f t="shared" si="20"/>
        <v>-</v>
      </c>
      <c r="U74" s="325" t="str">
        <f t="shared" si="24"/>
        <v>-</v>
      </c>
      <c r="V74" s="312">
        <f t="shared" si="16"/>
        <v>1</v>
      </c>
      <c r="W74" s="186" t="s">
        <v>2457</v>
      </c>
      <c r="X74" s="177" t="s">
        <v>22</v>
      </c>
      <c r="Y74" s="177" t="s">
        <v>208</v>
      </c>
      <c r="Z74" s="390"/>
      <c r="AA74" s="307">
        <v>1</v>
      </c>
      <c r="AB74" s="390"/>
      <c r="AC74" s="307"/>
      <c r="AD74" s="334" t="s">
        <v>2433</v>
      </c>
    </row>
    <row r="75" spans="2:48" s="25" customFormat="1" ht="90" customHeight="1" thickBot="1" x14ac:dyDescent="0.35">
      <c r="B75" s="589" t="s">
        <v>2276</v>
      </c>
      <c r="C75" s="590" t="s">
        <v>200</v>
      </c>
      <c r="D75" s="127" t="s">
        <v>201</v>
      </c>
      <c r="E75" s="134" t="s">
        <v>209</v>
      </c>
      <c r="F75" s="217" t="s">
        <v>210</v>
      </c>
      <c r="G75" s="237" t="s">
        <v>211</v>
      </c>
      <c r="H75" s="230">
        <v>1</v>
      </c>
      <c r="I75" s="159" t="s">
        <v>1</v>
      </c>
      <c r="J75" s="171">
        <v>1</v>
      </c>
      <c r="K75" s="238"/>
      <c r="L75" s="197"/>
      <c r="M75" s="437"/>
      <c r="N75" s="330">
        <f t="shared" si="17"/>
        <v>1</v>
      </c>
      <c r="O75" s="324">
        <f t="shared" si="21"/>
        <v>1</v>
      </c>
      <c r="P75" s="324" t="str">
        <f t="shared" si="18"/>
        <v>-</v>
      </c>
      <c r="Q75" s="324" t="str">
        <f t="shared" si="22"/>
        <v>-</v>
      </c>
      <c r="R75" s="324" t="str">
        <f t="shared" si="19"/>
        <v>-</v>
      </c>
      <c r="S75" s="324" t="str">
        <f t="shared" si="23"/>
        <v>-</v>
      </c>
      <c r="T75" s="324" t="str">
        <f t="shared" si="20"/>
        <v>-</v>
      </c>
      <c r="U75" s="465" t="str">
        <f t="shared" si="24"/>
        <v>-</v>
      </c>
      <c r="V75" s="459">
        <f t="shared" si="16"/>
        <v>1</v>
      </c>
      <c r="W75" s="188" t="s">
        <v>797</v>
      </c>
      <c r="X75" s="233" t="s">
        <v>22</v>
      </c>
      <c r="Y75" s="230" t="s">
        <v>80</v>
      </c>
      <c r="Z75" s="515">
        <v>1</v>
      </c>
      <c r="AA75" s="519">
        <v>0</v>
      </c>
      <c r="AB75" s="504"/>
      <c r="AC75" s="505"/>
      <c r="AD75" s="334" t="s">
        <v>2433</v>
      </c>
    </row>
    <row r="76" spans="2:48" s="25" customFormat="1" ht="198" x14ac:dyDescent="0.3">
      <c r="B76" s="589" t="s">
        <v>2352</v>
      </c>
      <c r="C76" s="590" t="s">
        <v>213</v>
      </c>
      <c r="D76" s="125" t="s">
        <v>214</v>
      </c>
      <c r="E76" s="131" t="s">
        <v>19</v>
      </c>
      <c r="F76" s="137" t="s">
        <v>215</v>
      </c>
      <c r="G76" s="140" t="s">
        <v>216</v>
      </c>
      <c r="H76" s="157">
        <v>2</v>
      </c>
      <c r="I76" s="157" t="s">
        <v>1</v>
      </c>
      <c r="J76" s="164">
        <v>1</v>
      </c>
      <c r="K76" s="181"/>
      <c r="L76" s="195">
        <v>1</v>
      </c>
      <c r="M76" s="435"/>
      <c r="N76" s="322">
        <f t="shared" si="17"/>
        <v>1</v>
      </c>
      <c r="O76" s="322">
        <f t="shared" si="21"/>
        <v>1</v>
      </c>
      <c r="P76" s="322" t="str">
        <f t="shared" si="18"/>
        <v>-</v>
      </c>
      <c r="Q76" s="322" t="str">
        <f t="shared" si="22"/>
        <v>-</v>
      </c>
      <c r="R76" s="322">
        <f t="shared" si="19"/>
        <v>1</v>
      </c>
      <c r="S76" s="322">
        <f t="shared" si="23"/>
        <v>1</v>
      </c>
      <c r="T76" s="322" t="str">
        <f t="shared" si="20"/>
        <v>-</v>
      </c>
      <c r="U76" s="464" t="str">
        <f t="shared" si="24"/>
        <v>-</v>
      </c>
      <c r="V76" s="458">
        <f t="shared" si="16"/>
        <v>1</v>
      </c>
      <c r="W76" s="412" t="s">
        <v>2819</v>
      </c>
      <c r="X76" s="173" t="s">
        <v>22</v>
      </c>
      <c r="Y76" s="173" t="s">
        <v>217</v>
      </c>
      <c r="Z76" s="470">
        <v>1</v>
      </c>
      <c r="AA76" s="471"/>
      <c r="AB76" s="472">
        <v>1</v>
      </c>
      <c r="AC76" s="473"/>
      <c r="AD76" s="334" t="s">
        <v>2433</v>
      </c>
    </row>
    <row r="77" spans="2:48" s="25" customFormat="1" ht="126" x14ac:dyDescent="0.3">
      <c r="B77" s="589" t="s">
        <v>2352</v>
      </c>
      <c r="C77" s="590" t="s">
        <v>213</v>
      </c>
      <c r="D77" s="126" t="s">
        <v>214</v>
      </c>
      <c r="E77" s="132" t="s">
        <v>19</v>
      </c>
      <c r="F77" s="136" t="s">
        <v>170</v>
      </c>
      <c r="G77" s="150" t="s">
        <v>218</v>
      </c>
      <c r="H77" s="158">
        <v>1</v>
      </c>
      <c r="I77" s="158" t="s">
        <v>1</v>
      </c>
      <c r="J77" s="165"/>
      <c r="K77" s="182"/>
      <c r="L77" s="196"/>
      <c r="M77" s="441">
        <v>0.2</v>
      </c>
      <c r="N77" s="320" t="str">
        <f t="shared" si="17"/>
        <v>-</v>
      </c>
      <c r="O77" s="320" t="str">
        <f t="shared" si="21"/>
        <v>-</v>
      </c>
      <c r="P77" s="320">
        <f t="shared" si="18"/>
        <v>0</v>
      </c>
      <c r="Q77" s="320">
        <f t="shared" si="22"/>
        <v>0</v>
      </c>
      <c r="R77" s="320" t="str">
        <f t="shared" si="19"/>
        <v>-</v>
      </c>
      <c r="S77" s="320" t="str">
        <f t="shared" si="23"/>
        <v>-</v>
      </c>
      <c r="T77" s="320" t="str">
        <f t="shared" si="20"/>
        <v>-</v>
      </c>
      <c r="U77" s="325" t="str">
        <f t="shared" si="24"/>
        <v>-</v>
      </c>
      <c r="V77" s="312">
        <f t="shared" si="16"/>
        <v>0.2</v>
      </c>
      <c r="W77" s="186" t="s">
        <v>2836</v>
      </c>
      <c r="X77" s="174" t="s">
        <v>22</v>
      </c>
      <c r="Y77" s="176" t="s">
        <v>23</v>
      </c>
      <c r="Z77" s="388"/>
      <c r="AA77" s="389">
        <v>1</v>
      </c>
      <c r="AB77" s="390"/>
      <c r="AC77" s="307"/>
      <c r="AD77" s="334" t="s">
        <v>2433</v>
      </c>
    </row>
    <row r="78" spans="2:48" s="25" customFormat="1" ht="95.1" customHeight="1" x14ac:dyDescent="0.3">
      <c r="B78" s="589" t="s">
        <v>2352</v>
      </c>
      <c r="C78" s="590" t="s">
        <v>213</v>
      </c>
      <c r="D78" s="126" t="s">
        <v>214</v>
      </c>
      <c r="E78" s="132" t="s">
        <v>19</v>
      </c>
      <c r="F78" s="136" t="s">
        <v>219</v>
      </c>
      <c r="G78" s="150" t="s">
        <v>168</v>
      </c>
      <c r="H78" s="158">
        <v>3</v>
      </c>
      <c r="I78" s="158" t="s">
        <v>1</v>
      </c>
      <c r="J78" s="165"/>
      <c r="K78" s="182">
        <v>3</v>
      </c>
      <c r="L78" s="196"/>
      <c r="M78" s="436"/>
      <c r="N78" s="320" t="str">
        <f t="shared" si="17"/>
        <v>-</v>
      </c>
      <c r="O78" s="320" t="str">
        <f t="shared" si="21"/>
        <v>-</v>
      </c>
      <c r="P78" s="320">
        <f t="shared" si="18"/>
        <v>1</v>
      </c>
      <c r="Q78" s="320">
        <f t="shared" si="22"/>
        <v>1</v>
      </c>
      <c r="R78" s="320" t="str">
        <f t="shared" si="19"/>
        <v>-</v>
      </c>
      <c r="S78" s="320" t="str">
        <f t="shared" si="23"/>
        <v>-</v>
      </c>
      <c r="T78" s="320" t="str">
        <f t="shared" si="20"/>
        <v>-</v>
      </c>
      <c r="U78" s="325" t="str">
        <f t="shared" si="24"/>
        <v>-</v>
      </c>
      <c r="V78" s="312">
        <f t="shared" si="16"/>
        <v>1</v>
      </c>
      <c r="W78" s="186" t="s">
        <v>2450</v>
      </c>
      <c r="X78" s="174" t="s">
        <v>22</v>
      </c>
      <c r="Y78" s="176" t="s">
        <v>23</v>
      </c>
      <c r="Z78" s="388"/>
      <c r="AA78" s="389">
        <v>3</v>
      </c>
      <c r="AB78" s="390"/>
      <c r="AC78" s="307"/>
      <c r="AD78" s="334" t="s">
        <v>2433</v>
      </c>
    </row>
    <row r="79" spans="2:48" s="25" customFormat="1" ht="180" x14ac:dyDescent="0.3">
      <c r="B79" s="589" t="s">
        <v>2352</v>
      </c>
      <c r="C79" s="590" t="s">
        <v>213</v>
      </c>
      <c r="D79" s="126" t="s">
        <v>214</v>
      </c>
      <c r="E79" s="132" t="s">
        <v>19</v>
      </c>
      <c r="F79" s="150" t="s">
        <v>220</v>
      </c>
      <c r="G79" s="150" t="s">
        <v>221</v>
      </c>
      <c r="H79" s="158">
        <v>2</v>
      </c>
      <c r="I79" s="158" t="s">
        <v>1</v>
      </c>
      <c r="J79" s="165"/>
      <c r="K79" s="182">
        <v>1</v>
      </c>
      <c r="L79" s="196"/>
      <c r="M79" s="436">
        <v>1</v>
      </c>
      <c r="N79" s="320" t="str">
        <f t="shared" si="17"/>
        <v>-</v>
      </c>
      <c r="O79" s="320" t="str">
        <f t="shared" si="21"/>
        <v>-</v>
      </c>
      <c r="P79" s="320">
        <f t="shared" si="18"/>
        <v>1</v>
      </c>
      <c r="Q79" s="320">
        <f t="shared" si="22"/>
        <v>1</v>
      </c>
      <c r="R79" s="320" t="str">
        <f t="shared" si="19"/>
        <v>-</v>
      </c>
      <c r="S79" s="320" t="str">
        <f t="shared" si="23"/>
        <v>-</v>
      </c>
      <c r="T79" s="320">
        <f t="shared" si="20"/>
        <v>1</v>
      </c>
      <c r="U79" s="325">
        <f t="shared" si="24"/>
        <v>1</v>
      </c>
      <c r="V79" s="312">
        <f t="shared" si="16"/>
        <v>1</v>
      </c>
      <c r="W79" s="186" t="s">
        <v>2837</v>
      </c>
      <c r="X79" s="174" t="s">
        <v>22</v>
      </c>
      <c r="Y79" s="176" t="s">
        <v>23</v>
      </c>
      <c r="Z79" s="388"/>
      <c r="AA79" s="389">
        <v>1</v>
      </c>
      <c r="AB79" s="390"/>
      <c r="AC79" s="307">
        <v>1</v>
      </c>
      <c r="AD79" s="334" t="s">
        <v>2433</v>
      </c>
    </row>
    <row r="80" spans="2:48" s="25" customFormat="1" ht="73.5" customHeight="1" thickBot="1" x14ac:dyDescent="0.35">
      <c r="B80" s="589" t="s">
        <v>2352</v>
      </c>
      <c r="C80" s="590" t="s">
        <v>213</v>
      </c>
      <c r="D80" s="127" t="s">
        <v>214</v>
      </c>
      <c r="E80" s="134" t="s">
        <v>222</v>
      </c>
      <c r="F80" s="217" t="s">
        <v>223</v>
      </c>
      <c r="G80" s="217" t="s">
        <v>224</v>
      </c>
      <c r="H80" s="159">
        <v>1</v>
      </c>
      <c r="I80" s="159" t="s">
        <v>1</v>
      </c>
      <c r="J80" s="166"/>
      <c r="K80" s="183">
        <v>1</v>
      </c>
      <c r="L80" s="197"/>
      <c r="M80" s="437"/>
      <c r="N80" s="324" t="str">
        <f t="shared" si="17"/>
        <v>-</v>
      </c>
      <c r="O80" s="324" t="str">
        <f t="shared" si="21"/>
        <v>-</v>
      </c>
      <c r="P80" s="324">
        <f t="shared" si="18"/>
        <v>1</v>
      </c>
      <c r="Q80" s="324">
        <f t="shared" si="22"/>
        <v>1</v>
      </c>
      <c r="R80" s="324" t="str">
        <f t="shared" si="19"/>
        <v>-</v>
      </c>
      <c r="S80" s="324" t="str">
        <f t="shared" si="23"/>
        <v>-</v>
      </c>
      <c r="T80" s="324" t="str">
        <f t="shared" si="20"/>
        <v>-</v>
      </c>
      <c r="U80" s="465" t="str">
        <f t="shared" si="24"/>
        <v>-</v>
      </c>
      <c r="V80" s="459">
        <f t="shared" si="16"/>
        <v>1</v>
      </c>
      <c r="W80" s="188" t="s">
        <v>2451</v>
      </c>
      <c r="X80" s="175" t="s">
        <v>22</v>
      </c>
      <c r="Y80" s="180" t="s">
        <v>23</v>
      </c>
      <c r="Z80" s="474"/>
      <c r="AA80" s="451">
        <v>1</v>
      </c>
      <c r="AB80" s="476"/>
      <c r="AC80" s="477"/>
      <c r="AD80" s="334" t="s">
        <v>2433</v>
      </c>
    </row>
    <row r="81" spans="2:30" s="25" customFormat="1" ht="108" x14ac:dyDescent="0.3">
      <c r="B81" s="589" t="s">
        <v>2435</v>
      </c>
      <c r="C81" s="590" t="s">
        <v>226</v>
      </c>
      <c r="D81" s="125" t="s">
        <v>227</v>
      </c>
      <c r="E81" s="131" t="s">
        <v>19</v>
      </c>
      <c r="F81" s="135" t="s">
        <v>228</v>
      </c>
      <c r="G81" s="140" t="s">
        <v>229</v>
      </c>
      <c r="H81" s="157">
        <v>1</v>
      </c>
      <c r="I81" s="157" t="s">
        <v>1</v>
      </c>
      <c r="J81" s="300">
        <v>0.4</v>
      </c>
      <c r="K81" s="234">
        <v>0.6</v>
      </c>
      <c r="L81" s="195"/>
      <c r="M81" s="435"/>
      <c r="N81" s="322">
        <f t="shared" si="17"/>
        <v>1</v>
      </c>
      <c r="O81" s="322">
        <f t="shared" si="21"/>
        <v>1</v>
      </c>
      <c r="P81" s="322">
        <f t="shared" si="18"/>
        <v>1</v>
      </c>
      <c r="Q81" s="322">
        <f t="shared" si="22"/>
        <v>1</v>
      </c>
      <c r="R81" s="322" t="str">
        <f t="shared" si="19"/>
        <v>-</v>
      </c>
      <c r="S81" s="322" t="str">
        <f t="shared" si="23"/>
        <v>-</v>
      </c>
      <c r="T81" s="322" t="str">
        <f t="shared" si="20"/>
        <v>-</v>
      </c>
      <c r="U81" s="464" t="str">
        <f t="shared" si="24"/>
        <v>-</v>
      </c>
      <c r="V81" s="458">
        <f t="shared" si="16"/>
        <v>1</v>
      </c>
      <c r="W81" s="185" t="s">
        <v>2452</v>
      </c>
      <c r="X81" s="173" t="s">
        <v>22</v>
      </c>
      <c r="Y81" s="178" t="s">
        <v>23</v>
      </c>
      <c r="Z81" s="470">
        <v>0.4</v>
      </c>
      <c r="AA81" s="471">
        <v>0.6</v>
      </c>
      <c r="AB81" s="472"/>
      <c r="AC81" s="473"/>
      <c r="AD81" s="334" t="s">
        <v>2433</v>
      </c>
    </row>
    <row r="82" spans="2:30" s="25" customFormat="1" ht="33" customHeight="1" x14ac:dyDescent="0.3">
      <c r="B82" s="589" t="s">
        <v>2435</v>
      </c>
      <c r="C82" s="590" t="s">
        <v>226</v>
      </c>
      <c r="D82" s="126" t="s">
        <v>227</v>
      </c>
      <c r="E82" s="132" t="s">
        <v>19</v>
      </c>
      <c r="F82" s="136" t="s">
        <v>230</v>
      </c>
      <c r="G82" s="150" t="s">
        <v>231</v>
      </c>
      <c r="H82" s="158">
        <v>150</v>
      </c>
      <c r="I82" s="158" t="s">
        <v>1</v>
      </c>
      <c r="J82" s="170">
        <v>49.5</v>
      </c>
      <c r="K82" s="182">
        <v>41</v>
      </c>
      <c r="L82" s="196">
        <v>60</v>
      </c>
      <c r="M82" s="436"/>
      <c r="N82" s="320">
        <f t="shared" si="17"/>
        <v>1</v>
      </c>
      <c r="O82" s="320">
        <f t="shared" si="21"/>
        <v>1</v>
      </c>
      <c r="P82" s="320">
        <f t="shared" si="18"/>
        <v>0.82</v>
      </c>
      <c r="Q82" s="320">
        <f t="shared" si="22"/>
        <v>0.82</v>
      </c>
      <c r="R82" s="320">
        <f t="shared" si="19"/>
        <v>1.1881188118811881</v>
      </c>
      <c r="S82" s="320">
        <f t="shared" si="23"/>
        <v>1</v>
      </c>
      <c r="T82" s="320" t="str">
        <f t="shared" si="20"/>
        <v>-</v>
      </c>
      <c r="U82" s="325" t="str">
        <f t="shared" si="24"/>
        <v>-</v>
      </c>
      <c r="V82" s="312">
        <f t="shared" si="16"/>
        <v>1.0033333333333334</v>
      </c>
      <c r="W82" s="186" t="s">
        <v>2815</v>
      </c>
      <c r="X82" s="174" t="s">
        <v>22</v>
      </c>
      <c r="Y82" s="176" t="s">
        <v>23</v>
      </c>
      <c r="Z82" s="388">
        <v>49.5</v>
      </c>
      <c r="AA82" s="389">
        <v>50</v>
      </c>
      <c r="AB82" s="390">
        <v>50.5</v>
      </c>
      <c r="AC82" s="307">
        <v>0</v>
      </c>
      <c r="AD82" s="334" t="s">
        <v>2433</v>
      </c>
    </row>
    <row r="83" spans="2:30" s="25" customFormat="1" ht="54" x14ac:dyDescent="0.3">
      <c r="B83" s="589" t="s">
        <v>2435</v>
      </c>
      <c r="C83" s="590" t="s">
        <v>226</v>
      </c>
      <c r="D83" s="126" t="s">
        <v>227</v>
      </c>
      <c r="E83" s="132" t="s">
        <v>19</v>
      </c>
      <c r="F83" s="143" t="s">
        <v>232</v>
      </c>
      <c r="G83" s="150" t="s">
        <v>233</v>
      </c>
      <c r="H83" s="160">
        <v>1</v>
      </c>
      <c r="I83" s="158" t="s">
        <v>1</v>
      </c>
      <c r="J83" s="305">
        <v>0.15</v>
      </c>
      <c r="K83" s="184">
        <v>0.85</v>
      </c>
      <c r="L83" s="196"/>
      <c r="M83" s="436"/>
      <c r="N83" s="320">
        <f t="shared" si="17"/>
        <v>1</v>
      </c>
      <c r="O83" s="320">
        <f t="shared" si="21"/>
        <v>1</v>
      </c>
      <c r="P83" s="320">
        <f t="shared" si="18"/>
        <v>1</v>
      </c>
      <c r="Q83" s="320">
        <f t="shared" si="22"/>
        <v>1</v>
      </c>
      <c r="R83" s="320" t="str">
        <f t="shared" si="19"/>
        <v>-</v>
      </c>
      <c r="S83" s="320" t="str">
        <f t="shared" si="23"/>
        <v>-</v>
      </c>
      <c r="T83" s="320" t="str">
        <f t="shared" si="20"/>
        <v>-</v>
      </c>
      <c r="U83" s="325" t="str">
        <f t="shared" si="24"/>
        <v>-</v>
      </c>
      <c r="V83" s="312">
        <f t="shared" si="16"/>
        <v>1</v>
      </c>
      <c r="W83" s="186" t="s">
        <v>2453</v>
      </c>
      <c r="X83" s="174" t="s">
        <v>22</v>
      </c>
      <c r="Y83" s="176" t="s">
        <v>23</v>
      </c>
      <c r="Z83" s="520">
        <v>0.15</v>
      </c>
      <c r="AA83" s="521">
        <v>0.85</v>
      </c>
      <c r="AB83" s="522"/>
      <c r="AC83" s="307"/>
      <c r="AD83" s="334" t="s">
        <v>2433</v>
      </c>
    </row>
    <row r="84" spans="2:30" s="25" customFormat="1" ht="54" x14ac:dyDescent="0.3">
      <c r="B84" s="589" t="s">
        <v>2435</v>
      </c>
      <c r="C84" s="590" t="s">
        <v>226</v>
      </c>
      <c r="D84" s="126" t="s">
        <v>227</v>
      </c>
      <c r="E84" s="132" t="s">
        <v>19</v>
      </c>
      <c r="F84" s="136" t="s">
        <v>234</v>
      </c>
      <c r="G84" s="150" t="s">
        <v>235</v>
      </c>
      <c r="H84" s="158">
        <v>1</v>
      </c>
      <c r="I84" s="158" t="s">
        <v>1</v>
      </c>
      <c r="J84" s="169">
        <v>1</v>
      </c>
      <c r="K84" s="182"/>
      <c r="L84" s="196"/>
      <c r="M84" s="436"/>
      <c r="N84" s="320">
        <f t="shared" si="17"/>
        <v>1</v>
      </c>
      <c r="O84" s="320">
        <f t="shared" si="21"/>
        <v>1</v>
      </c>
      <c r="P84" s="320" t="str">
        <f t="shared" si="18"/>
        <v>-</v>
      </c>
      <c r="Q84" s="320" t="str">
        <f t="shared" si="22"/>
        <v>-</v>
      </c>
      <c r="R84" s="320" t="str">
        <f t="shared" si="19"/>
        <v>-</v>
      </c>
      <c r="S84" s="320" t="str">
        <f t="shared" si="23"/>
        <v>-</v>
      </c>
      <c r="T84" s="320" t="str">
        <f t="shared" si="20"/>
        <v>-</v>
      </c>
      <c r="U84" s="325" t="str">
        <f t="shared" si="24"/>
        <v>-</v>
      </c>
      <c r="V84" s="312">
        <f t="shared" si="16"/>
        <v>1</v>
      </c>
      <c r="W84" s="186" t="s">
        <v>793</v>
      </c>
      <c r="X84" s="174" t="s">
        <v>22</v>
      </c>
      <c r="Y84" s="176" t="s">
        <v>23</v>
      </c>
      <c r="Z84" s="388">
        <v>1</v>
      </c>
      <c r="AA84" s="389"/>
      <c r="AB84" s="390"/>
      <c r="AC84" s="307"/>
      <c r="AD84" s="334" t="s">
        <v>2433</v>
      </c>
    </row>
    <row r="85" spans="2:30" s="25" customFormat="1" ht="252" x14ac:dyDescent="0.3">
      <c r="B85" s="589" t="s">
        <v>2435</v>
      </c>
      <c r="C85" s="590" t="s">
        <v>226</v>
      </c>
      <c r="D85" s="126" t="s">
        <v>227</v>
      </c>
      <c r="E85" s="132" t="s">
        <v>19</v>
      </c>
      <c r="F85" s="136" t="s">
        <v>236</v>
      </c>
      <c r="G85" s="150" t="s">
        <v>237</v>
      </c>
      <c r="H85" s="158">
        <v>1</v>
      </c>
      <c r="I85" s="158" t="s">
        <v>1</v>
      </c>
      <c r="J85" s="301">
        <v>0.33</v>
      </c>
      <c r="K85" s="256">
        <v>0.27</v>
      </c>
      <c r="L85" s="255">
        <v>0.4</v>
      </c>
      <c r="M85" s="436"/>
      <c r="N85" s="320">
        <f t="shared" si="17"/>
        <v>1</v>
      </c>
      <c r="O85" s="320">
        <f t="shared" si="21"/>
        <v>1</v>
      </c>
      <c r="P85" s="320">
        <f t="shared" si="18"/>
        <v>0.54</v>
      </c>
      <c r="Q85" s="320">
        <f t="shared" si="22"/>
        <v>0.54</v>
      </c>
      <c r="R85" s="320">
        <f t="shared" si="19"/>
        <v>2.3529411764705883</v>
      </c>
      <c r="S85" s="320">
        <f t="shared" si="23"/>
        <v>1</v>
      </c>
      <c r="T85" s="320" t="str">
        <f t="shared" si="20"/>
        <v>-</v>
      </c>
      <c r="U85" s="325" t="str">
        <f t="shared" si="24"/>
        <v>-</v>
      </c>
      <c r="V85" s="312">
        <f t="shared" si="16"/>
        <v>1</v>
      </c>
      <c r="W85" s="186" t="s">
        <v>2816</v>
      </c>
      <c r="X85" s="174" t="s">
        <v>22</v>
      </c>
      <c r="Y85" s="176" t="s">
        <v>23</v>
      </c>
      <c r="Z85" s="388">
        <v>0.33</v>
      </c>
      <c r="AA85" s="389">
        <v>0.5</v>
      </c>
      <c r="AB85" s="390">
        <v>0.17</v>
      </c>
      <c r="AC85" s="307">
        <v>0</v>
      </c>
      <c r="AD85" s="334" t="s">
        <v>2433</v>
      </c>
    </row>
    <row r="86" spans="2:30" s="25" customFormat="1" ht="140.25" customHeight="1" x14ac:dyDescent="0.3">
      <c r="B86" s="589" t="s">
        <v>2435</v>
      </c>
      <c r="C86" s="590" t="s">
        <v>226</v>
      </c>
      <c r="D86" s="126" t="s">
        <v>227</v>
      </c>
      <c r="E86" s="132" t="s">
        <v>19</v>
      </c>
      <c r="F86" s="136" t="s">
        <v>238</v>
      </c>
      <c r="G86" s="201" t="s">
        <v>239</v>
      </c>
      <c r="H86" s="158">
        <v>12</v>
      </c>
      <c r="I86" s="158" t="s">
        <v>1</v>
      </c>
      <c r="J86" s="169"/>
      <c r="K86" s="182">
        <v>0</v>
      </c>
      <c r="L86" s="196"/>
      <c r="M86" s="436">
        <v>0</v>
      </c>
      <c r="N86" s="320" t="str">
        <f t="shared" si="17"/>
        <v>-</v>
      </c>
      <c r="O86" s="320" t="str">
        <f t="shared" si="21"/>
        <v>-</v>
      </c>
      <c r="P86" s="320">
        <f t="shared" si="18"/>
        <v>0</v>
      </c>
      <c r="Q86" s="320">
        <f t="shared" si="22"/>
        <v>0</v>
      </c>
      <c r="R86" s="320" t="str">
        <f t="shared" si="19"/>
        <v>-</v>
      </c>
      <c r="S86" s="320" t="str">
        <f t="shared" si="23"/>
        <v>-</v>
      </c>
      <c r="T86" s="320" t="str">
        <f t="shared" si="20"/>
        <v>-</v>
      </c>
      <c r="U86" s="325" t="str">
        <f t="shared" si="24"/>
        <v>-</v>
      </c>
      <c r="V86" s="312">
        <f t="shared" si="16"/>
        <v>0</v>
      </c>
      <c r="W86" s="186" t="s">
        <v>2817</v>
      </c>
      <c r="X86" s="174" t="s">
        <v>22</v>
      </c>
      <c r="Y86" s="176" t="s">
        <v>23</v>
      </c>
      <c r="Z86" s="388"/>
      <c r="AA86" s="490">
        <v>12</v>
      </c>
      <c r="AB86" s="390"/>
      <c r="AC86" s="307"/>
      <c r="AD86" s="334" t="s">
        <v>2433</v>
      </c>
    </row>
    <row r="87" spans="2:30" s="25" customFormat="1" ht="54" x14ac:dyDescent="0.3">
      <c r="B87" s="589" t="s">
        <v>2435</v>
      </c>
      <c r="C87" s="590" t="s">
        <v>226</v>
      </c>
      <c r="D87" s="126" t="s">
        <v>227</v>
      </c>
      <c r="E87" s="132" t="s">
        <v>240</v>
      </c>
      <c r="F87" s="136" t="s">
        <v>241</v>
      </c>
      <c r="G87" s="150" t="s">
        <v>242</v>
      </c>
      <c r="H87" s="158">
        <v>1</v>
      </c>
      <c r="I87" s="158" t="s">
        <v>1</v>
      </c>
      <c r="J87" s="169"/>
      <c r="K87" s="182">
        <v>1</v>
      </c>
      <c r="L87" s="196"/>
      <c r="M87" s="436"/>
      <c r="N87" s="320" t="str">
        <f t="shared" si="17"/>
        <v>-</v>
      </c>
      <c r="O87" s="320" t="str">
        <f t="shared" si="21"/>
        <v>-</v>
      </c>
      <c r="P87" s="320">
        <f t="shared" si="18"/>
        <v>1</v>
      </c>
      <c r="Q87" s="320">
        <f t="shared" si="22"/>
        <v>1</v>
      </c>
      <c r="R87" s="320" t="str">
        <f t="shared" si="19"/>
        <v>-</v>
      </c>
      <c r="S87" s="320" t="str">
        <f t="shared" si="23"/>
        <v>-</v>
      </c>
      <c r="T87" s="320" t="str">
        <f t="shared" si="20"/>
        <v>-</v>
      </c>
      <c r="U87" s="325" t="str">
        <f t="shared" si="24"/>
        <v>-</v>
      </c>
      <c r="V87" s="312">
        <f t="shared" si="16"/>
        <v>1</v>
      </c>
      <c r="W87" s="186" t="s">
        <v>2454</v>
      </c>
      <c r="X87" s="174" t="s">
        <v>22</v>
      </c>
      <c r="Y87" s="176" t="s">
        <v>23</v>
      </c>
      <c r="Z87" s="388"/>
      <c r="AA87" s="389">
        <v>1</v>
      </c>
      <c r="AB87" s="390"/>
      <c r="AC87" s="307"/>
      <c r="AD87" s="334" t="s">
        <v>2433</v>
      </c>
    </row>
    <row r="88" spans="2:30" s="25" customFormat="1" ht="180" x14ac:dyDescent="0.3">
      <c r="B88" s="589" t="s">
        <v>2435</v>
      </c>
      <c r="C88" s="590" t="s">
        <v>226</v>
      </c>
      <c r="D88" s="126" t="s">
        <v>227</v>
      </c>
      <c r="E88" s="132" t="s">
        <v>19</v>
      </c>
      <c r="F88" s="136" t="s">
        <v>243</v>
      </c>
      <c r="G88" s="150" t="s">
        <v>244</v>
      </c>
      <c r="H88" s="158">
        <v>2</v>
      </c>
      <c r="I88" s="158" t="s">
        <v>1</v>
      </c>
      <c r="J88" s="301">
        <v>0.2</v>
      </c>
      <c r="K88" s="193">
        <v>0.8</v>
      </c>
      <c r="L88" s="196"/>
      <c r="M88" s="436">
        <v>1</v>
      </c>
      <c r="N88" s="320">
        <f t="shared" si="17"/>
        <v>1</v>
      </c>
      <c r="O88" s="320">
        <f t="shared" si="21"/>
        <v>1</v>
      </c>
      <c r="P88" s="320">
        <f t="shared" si="18"/>
        <v>1</v>
      </c>
      <c r="Q88" s="320">
        <f t="shared" si="22"/>
        <v>1</v>
      </c>
      <c r="R88" s="320" t="str">
        <f t="shared" si="19"/>
        <v>-</v>
      </c>
      <c r="S88" s="320" t="str">
        <f t="shared" si="23"/>
        <v>-</v>
      </c>
      <c r="T88" s="320">
        <f t="shared" si="20"/>
        <v>1</v>
      </c>
      <c r="U88" s="325">
        <f t="shared" si="24"/>
        <v>1</v>
      </c>
      <c r="V88" s="312">
        <f t="shared" si="16"/>
        <v>1</v>
      </c>
      <c r="W88" s="186" t="s">
        <v>2838</v>
      </c>
      <c r="X88" s="174" t="s">
        <v>22</v>
      </c>
      <c r="Y88" s="176" t="s">
        <v>23</v>
      </c>
      <c r="Z88" s="388">
        <v>0.2</v>
      </c>
      <c r="AA88" s="389">
        <v>0.8</v>
      </c>
      <c r="AB88" s="390"/>
      <c r="AC88" s="307">
        <v>1</v>
      </c>
      <c r="AD88" s="334" t="s">
        <v>2433</v>
      </c>
    </row>
    <row r="89" spans="2:30" s="25" customFormat="1" ht="180" x14ac:dyDescent="0.3">
      <c r="B89" s="589" t="s">
        <v>2435</v>
      </c>
      <c r="C89" s="590" t="s">
        <v>226</v>
      </c>
      <c r="D89" s="126" t="s">
        <v>227</v>
      </c>
      <c r="E89" s="132" t="s">
        <v>19</v>
      </c>
      <c r="F89" s="136" t="s">
        <v>245</v>
      </c>
      <c r="G89" s="150" t="s">
        <v>246</v>
      </c>
      <c r="H89" s="158">
        <v>1</v>
      </c>
      <c r="I89" s="158" t="s">
        <v>1</v>
      </c>
      <c r="J89" s="301">
        <v>0.4</v>
      </c>
      <c r="K89" s="256">
        <v>0.6</v>
      </c>
      <c r="L89" s="196"/>
      <c r="M89" s="436"/>
      <c r="N89" s="320">
        <f t="shared" si="17"/>
        <v>1</v>
      </c>
      <c r="O89" s="320">
        <f t="shared" si="21"/>
        <v>1</v>
      </c>
      <c r="P89" s="320">
        <f t="shared" si="18"/>
        <v>1</v>
      </c>
      <c r="Q89" s="320">
        <f t="shared" si="22"/>
        <v>1</v>
      </c>
      <c r="R89" s="320" t="str">
        <f t="shared" si="19"/>
        <v>-</v>
      </c>
      <c r="S89" s="320" t="str">
        <f t="shared" si="23"/>
        <v>-</v>
      </c>
      <c r="T89" s="320" t="str">
        <f t="shared" si="20"/>
        <v>-</v>
      </c>
      <c r="U89" s="325" t="str">
        <f t="shared" si="24"/>
        <v>-</v>
      </c>
      <c r="V89" s="312">
        <f t="shared" si="16"/>
        <v>1</v>
      </c>
      <c r="W89" s="186" t="s">
        <v>2455</v>
      </c>
      <c r="X89" s="174" t="s">
        <v>22</v>
      </c>
      <c r="Y89" s="176" t="s">
        <v>23</v>
      </c>
      <c r="Z89" s="388">
        <v>0.4</v>
      </c>
      <c r="AA89" s="389">
        <v>0.6</v>
      </c>
      <c r="AB89" s="390"/>
      <c r="AC89" s="307"/>
      <c r="AD89" s="334" t="s">
        <v>2433</v>
      </c>
    </row>
    <row r="90" spans="2:30" s="25" customFormat="1" ht="54" x14ac:dyDescent="0.3">
      <c r="B90" s="589" t="s">
        <v>2435</v>
      </c>
      <c r="C90" s="590" t="s">
        <v>226</v>
      </c>
      <c r="D90" s="126" t="s">
        <v>227</v>
      </c>
      <c r="E90" s="132" t="s">
        <v>19</v>
      </c>
      <c r="F90" s="136" t="s">
        <v>247</v>
      </c>
      <c r="G90" s="150" t="s">
        <v>248</v>
      </c>
      <c r="H90" s="158">
        <v>1</v>
      </c>
      <c r="I90" s="158" t="s">
        <v>1</v>
      </c>
      <c r="J90" s="169"/>
      <c r="K90" s="182">
        <v>1</v>
      </c>
      <c r="L90" s="196"/>
      <c r="M90" s="436"/>
      <c r="N90" s="320" t="str">
        <f t="shared" si="17"/>
        <v>-</v>
      </c>
      <c r="O90" s="320" t="str">
        <f t="shared" si="21"/>
        <v>-</v>
      </c>
      <c r="P90" s="320">
        <f t="shared" si="18"/>
        <v>1</v>
      </c>
      <c r="Q90" s="320">
        <f t="shared" si="22"/>
        <v>1</v>
      </c>
      <c r="R90" s="320" t="str">
        <f t="shared" si="19"/>
        <v>-</v>
      </c>
      <c r="S90" s="320" t="str">
        <f t="shared" si="23"/>
        <v>-</v>
      </c>
      <c r="T90" s="320" t="str">
        <f t="shared" si="20"/>
        <v>-</v>
      </c>
      <c r="U90" s="325" t="str">
        <f t="shared" si="24"/>
        <v>-</v>
      </c>
      <c r="V90" s="312">
        <f t="shared" si="16"/>
        <v>1</v>
      </c>
      <c r="W90" s="186" t="s">
        <v>2456</v>
      </c>
      <c r="X90" s="174" t="s">
        <v>22</v>
      </c>
      <c r="Y90" s="176" t="s">
        <v>23</v>
      </c>
      <c r="Z90" s="388"/>
      <c r="AA90" s="389">
        <v>1</v>
      </c>
      <c r="AB90" s="390"/>
      <c r="AC90" s="307"/>
      <c r="AD90" s="334" t="s">
        <v>2433</v>
      </c>
    </row>
    <row r="91" spans="2:30" s="25" customFormat="1" ht="162" x14ac:dyDescent="0.3">
      <c r="B91" s="589" t="s">
        <v>2435</v>
      </c>
      <c r="C91" s="590" t="s">
        <v>226</v>
      </c>
      <c r="D91" s="126" t="s">
        <v>227</v>
      </c>
      <c r="E91" s="132" t="s">
        <v>19</v>
      </c>
      <c r="F91" s="136" t="s">
        <v>249</v>
      </c>
      <c r="G91" s="150" t="s">
        <v>250</v>
      </c>
      <c r="H91" s="158">
        <v>2</v>
      </c>
      <c r="I91" s="158" t="s">
        <v>1</v>
      </c>
      <c r="J91" s="301">
        <v>0.4</v>
      </c>
      <c r="K91" s="193"/>
      <c r="L91" s="255">
        <v>1.6</v>
      </c>
      <c r="M91" s="436"/>
      <c r="N91" s="320">
        <f t="shared" si="17"/>
        <v>1</v>
      </c>
      <c r="O91" s="320">
        <f t="shared" si="21"/>
        <v>1</v>
      </c>
      <c r="P91" s="320" t="str">
        <f t="shared" si="18"/>
        <v>-</v>
      </c>
      <c r="Q91" s="320" t="str">
        <f t="shared" si="22"/>
        <v>-</v>
      </c>
      <c r="R91" s="320">
        <f t="shared" si="19"/>
        <v>1</v>
      </c>
      <c r="S91" s="320">
        <f t="shared" si="23"/>
        <v>1</v>
      </c>
      <c r="T91" s="320" t="str">
        <f t="shared" si="20"/>
        <v>-</v>
      </c>
      <c r="U91" s="325" t="str">
        <f t="shared" si="24"/>
        <v>-</v>
      </c>
      <c r="V91" s="312">
        <f t="shared" si="16"/>
        <v>1</v>
      </c>
      <c r="W91" s="186" t="s">
        <v>2818</v>
      </c>
      <c r="X91" s="174" t="s">
        <v>22</v>
      </c>
      <c r="Y91" s="176" t="s">
        <v>23</v>
      </c>
      <c r="Z91" s="388">
        <v>0.4</v>
      </c>
      <c r="AA91" s="389"/>
      <c r="AB91" s="390">
        <v>1.6</v>
      </c>
      <c r="AC91" s="307">
        <v>0</v>
      </c>
      <c r="AD91" s="334" t="s">
        <v>2433</v>
      </c>
    </row>
    <row r="92" spans="2:30" s="25" customFormat="1" ht="126" x14ac:dyDescent="0.3">
      <c r="B92" s="589" t="s">
        <v>2435</v>
      </c>
      <c r="C92" s="590" t="s">
        <v>226</v>
      </c>
      <c r="D92" s="126" t="s">
        <v>227</v>
      </c>
      <c r="E92" s="132" t="s">
        <v>251</v>
      </c>
      <c r="F92" s="136" t="s">
        <v>252</v>
      </c>
      <c r="G92" s="150" t="s">
        <v>253</v>
      </c>
      <c r="H92" s="158">
        <v>1</v>
      </c>
      <c r="I92" s="158" t="s">
        <v>1</v>
      </c>
      <c r="J92" s="169"/>
      <c r="K92" s="182"/>
      <c r="L92" s="255">
        <v>0.8</v>
      </c>
      <c r="M92" s="441">
        <v>0.2</v>
      </c>
      <c r="N92" s="320" t="str">
        <f t="shared" si="17"/>
        <v>-</v>
      </c>
      <c r="O92" s="320" t="str">
        <f t="shared" si="21"/>
        <v>-</v>
      </c>
      <c r="P92" s="320" t="str">
        <f t="shared" si="18"/>
        <v>-</v>
      </c>
      <c r="Q92" s="320" t="str">
        <f t="shared" si="22"/>
        <v>-</v>
      </c>
      <c r="R92" s="320">
        <f t="shared" si="19"/>
        <v>1</v>
      </c>
      <c r="S92" s="320">
        <f t="shared" si="23"/>
        <v>1</v>
      </c>
      <c r="T92" s="320">
        <f t="shared" si="20"/>
        <v>1</v>
      </c>
      <c r="U92" s="325">
        <f t="shared" si="24"/>
        <v>1</v>
      </c>
      <c r="V92" s="312">
        <f t="shared" si="16"/>
        <v>1</v>
      </c>
      <c r="W92" s="186" t="s">
        <v>2839</v>
      </c>
      <c r="X92" s="174" t="s">
        <v>22</v>
      </c>
      <c r="Y92" s="176" t="s">
        <v>23</v>
      </c>
      <c r="Z92" s="388"/>
      <c r="AA92" s="389"/>
      <c r="AB92" s="390">
        <v>0.8</v>
      </c>
      <c r="AC92" s="307">
        <v>0.2</v>
      </c>
      <c r="AD92" s="334" t="s">
        <v>2433</v>
      </c>
    </row>
    <row r="93" spans="2:30" s="25" customFormat="1" ht="162.75" thickBot="1" x14ac:dyDescent="0.35">
      <c r="B93" s="589" t="s">
        <v>2435</v>
      </c>
      <c r="C93" s="590" t="s">
        <v>226</v>
      </c>
      <c r="D93" s="127" t="s">
        <v>227</v>
      </c>
      <c r="E93" s="134" t="s">
        <v>19</v>
      </c>
      <c r="F93" s="141" t="s">
        <v>254</v>
      </c>
      <c r="G93" s="217" t="s">
        <v>255</v>
      </c>
      <c r="H93" s="159">
        <v>1</v>
      </c>
      <c r="I93" s="159" t="s">
        <v>1</v>
      </c>
      <c r="J93" s="302">
        <v>0.1</v>
      </c>
      <c r="K93" s="257">
        <v>0.05</v>
      </c>
      <c r="L93" s="197"/>
      <c r="M93" s="447">
        <v>0.85</v>
      </c>
      <c r="N93" s="324">
        <f t="shared" si="17"/>
        <v>1</v>
      </c>
      <c r="O93" s="324">
        <f t="shared" si="21"/>
        <v>1</v>
      </c>
      <c r="P93" s="324">
        <f t="shared" si="18"/>
        <v>1</v>
      </c>
      <c r="Q93" s="324">
        <f t="shared" si="22"/>
        <v>1</v>
      </c>
      <c r="R93" s="324" t="str">
        <f t="shared" si="19"/>
        <v>-</v>
      </c>
      <c r="S93" s="324" t="str">
        <f t="shared" si="23"/>
        <v>-</v>
      </c>
      <c r="T93" s="324">
        <f t="shared" si="20"/>
        <v>1.1333333333333333</v>
      </c>
      <c r="U93" s="465">
        <f t="shared" si="24"/>
        <v>1</v>
      </c>
      <c r="V93" s="459">
        <f t="shared" si="16"/>
        <v>1</v>
      </c>
      <c r="W93" s="188" t="s">
        <v>2840</v>
      </c>
      <c r="X93" s="175" t="s">
        <v>22</v>
      </c>
      <c r="Y93" s="180" t="s">
        <v>23</v>
      </c>
      <c r="Z93" s="474">
        <v>0.1</v>
      </c>
      <c r="AA93" s="475">
        <v>0.05</v>
      </c>
      <c r="AB93" s="476"/>
      <c r="AC93" s="477">
        <v>0.75</v>
      </c>
      <c r="AD93" s="334" t="s">
        <v>2433</v>
      </c>
    </row>
    <row r="94" spans="2:30" s="25" customFormat="1" ht="46.5" customHeight="1" x14ac:dyDescent="0.3">
      <c r="B94" s="589" t="s">
        <v>2435</v>
      </c>
      <c r="C94" s="590" t="s">
        <v>256</v>
      </c>
      <c r="D94" s="125" t="s">
        <v>257</v>
      </c>
      <c r="E94" s="131" t="s">
        <v>19</v>
      </c>
      <c r="F94" s="269" t="s">
        <v>258</v>
      </c>
      <c r="G94" s="151" t="s">
        <v>259</v>
      </c>
      <c r="H94" s="228">
        <v>2</v>
      </c>
      <c r="I94" s="172" t="s">
        <v>1</v>
      </c>
      <c r="J94" s="164">
        <v>1</v>
      </c>
      <c r="K94" s="239"/>
      <c r="L94" s="404">
        <v>1</v>
      </c>
      <c r="M94" s="449"/>
      <c r="N94" s="322">
        <f t="shared" si="17"/>
        <v>1</v>
      </c>
      <c r="O94" s="322">
        <f t="shared" si="21"/>
        <v>1</v>
      </c>
      <c r="P94" s="322" t="str">
        <f t="shared" si="18"/>
        <v>-</v>
      </c>
      <c r="Q94" s="322" t="str">
        <f t="shared" si="22"/>
        <v>-</v>
      </c>
      <c r="R94" s="322">
        <f t="shared" si="19"/>
        <v>1</v>
      </c>
      <c r="S94" s="322">
        <f t="shared" si="23"/>
        <v>1</v>
      </c>
      <c r="T94" s="322" t="str">
        <f t="shared" si="20"/>
        <v>-</v>
      </c>
      <c r="U94" s="464" t="str">
        <f t="shared" si="24"/>
        <v>-</v>
      </c>
      <c r="V94" s="458">
        <f t="shared" si="16"/>
        <v>1</v>
      </c>
      <c r="W94" s="185" t="s">
        <v>2459</v>
      </c>
      <c r="X94" s="236" t="s">
        <v>22</v>
      </c>
      <c r="Y94" s="228" t="s">
        <v>80</v>
      </c>
      <c r="Z94" s="482">
        <v>1</v>
      </c>
      <c r="AA94" s="483"/>
      <c r="AB94" s="484">
        <v>1</v>
      </c>
      <c r="AC94" s="485"/>
      <c r="AD94" s="334" t="s">
        <v>2433</v>
      </c>
    </row>
    <row r="95" spans="2:30" s="25" customFormat="1" ht="234" x14ac:dyDescent="0.3">
      <c r="B95" s="589" t="s">
        <v>2435</v>
      </c>
      <c r="C95" s="590" t="s">
        <v>256</v>
      </c>
      <c r="D95" s="126" t="s">
        <v>257</v>
      </c>
      <c r="E95" s="132" t="s">
        <v>19</v>
      </c>
      <c r="F95" s="142" t="s">
        <v>260</v>
      </c>
      <c r="G95" s="156" t="s">
        <v>260</v>
      </c>
      <c r="H95" s="163">
        <v>1</v>
      </c>
      <c r="I95" s="158" t="s">
        <v>2</v>
      </c>
      <c r="J95" s="148">
        <v>1</v>
      </c>
      <c r="K95" s="380">
        <v>1</v>
      </c>
      <c r="L95" s="401">
        <v>1</v>
      </c>
      <c r="M95" s="444">
        <v>1</v>
      </c>
      <c r="N95" s="320">
        <f t="shared" si="17"/>
        <v>1</v>
      </c>
      <c r="O95" s="320">
        <f t="shared" si="21"/>
        <v>1</v>
      </c>
      <c r="P95" s="320">
        <f t="shared" si="18"/>
        <v>1</v>
      </c>
      <c r="Q95" s="320">
        <f t="shared" si="22"/>
        <v>1</v>
      </c>
      <c r="R95" s="320">
        <f t="shared" si="19"/>
        <v>1</v>
      </c>
      <c r="S95" s="320">
        <f t="shared" si="23"/>
        <v>1</v>
      </c>
      <c r="T95" s="320">
        <f t="shared" si="20"/>
        <v>1</v>
      </c>
      <c r="U95" s="325">
        <f t="shared" si="24"/>
        <v>1</v>
      </c>
      <c r="V95" s="312">
        <f>SUM(O95+Q95+S95+U95)/4</f>
        <v>1</v>
      </c>
      <c r="W95" s="186" t="s">
        <v>2860</v>
      </c>
      <c r="X95" s="177" t="s">
        <v>22</v>
      </c>
      <c r="Y95" s="177" t="s">
        <v>130</v>
      </c>
      <c r="Z95" s="523">
        <v>1</v>
      </c>
      <c r="AA95" s="524">
        <v>1</v>
      </c>
      <c r="AB95" s="525">
        <v>1</v>
      </c>
      <c r="AC95" s="526">
        <v>1</v>
      </c>
      <c r="AD95" s="334" t="s">
        <v>2433</v>
      </c>
    </row>
    <row r="96" spans="2:30" s="25" customFormat="1" ht="72" x14ac:dyDescent="0.3">
      <c r="B96" s="589" t="s">
        <v>2435</v>
      </c>
      <c r="C96" s="590" t="s">
        <v>256</v>
      </c>
      <c r="D96" s="126" t="s">
        <v>257</v>
      </c>
      <c r="E96" s="132" t="s">
        <v>19</v>
      </c>
      <c r="F96" s="149" t="s">
        <v>261</v>
      </c>
      <c r="G96" s="156" t="s">
        <v>262</v>
      </c>
      <c r="H96" s="161">
        <v>4</v>
      </c>
      <c r="I96" s="158" t="s">
        <v>1</v>
      </c>
      <c r="J96" s="165"/>
      <c r="K96" s="182"/>
      <c r="L96" s="196">
        <v>7</v>
      </c>
      <c r="M96" s="436"/>
      <c r="N96" s="320" t="str">
        <f t="shared" si="17"/>
        <v>-</v>
      </c>
      <c r="O96" s="320" t="str">
        <f t="shared" si="21"/>
        <v>-</v>
      </c>
      <c r="P96" s="320" t="str">
        <f t="shared" si="18"/>
        <v>-</v>
      </c>
      <c r="Q96" s="320" t="str">
        <f t="shared" si="22"/>
        <v>-</v>
      </c>
      <c r="R96" s="320">
        <f t="shared" si="19"/>
        <v>1.75</v>
      </c>
      <c r="S96" s="320">
        <f t="shared" si="23"/>
        <v>1</v>
      </c>
      <c r="T96" s="320" t="str">
        <f t="shared" si="20"/>
        <v>-</v>
      </c>
      <c r="U96" s="325" t="str">
        <f t="shared" si="24"/>
        <v>-</v>
      </c>
      <c r="V96" s="312">
        <v>1</v>
      </c>
      <c r="W96" s="192" t="s">
        <v>2460</v>
      </c>
      <c r="X96" s="177" t="s">
        <v>22</v>
      </c>
      <c r="Y96" s="161" t="s">
        <v>80</v>
      </c>
      <c r="Z96" s="489"/>
      <c r="AA96" s="490"/>
      <c r="AB96" s="491">
        <v>4</v>
      </c>
      <c r="AC96" s="492"/>
      <c r="AD96" s="334" t="s">
        <v>2433</v>
      </c>
    </row>
    <row r="97" spans="2:45" s="25" customFormat="1" ht="108" x14ac:dyDescent="0.3">
      <c r="B97" s="589" t="s">
        <v>2435</v>
      </c>
      <c r="C97" s="590" t="s">
        <v>256</v>
      </c>
      <c r="D97" s="126" t="s">
        <v>257</v>
      </c>
      <c r="E97" s="132" t="s">
        <v>19</v>
      </c>
      <c r="F97" s="149" t="s">
        <v>263</v>
      </c>
      <c r="G97" s="152" t="s">
        <v>807</v>
      </c>
      <c r="H97" s="161">
        <v>1</v>
      </c>
      <c r="I97" s="158" t="s">
        <v>1</v>
      </c>
      <c r="J97" s="165">
        <v>1</v>
      </c>
      <c r="K97" s="182"/>
      <c r="L97" s="196"/>
      <c r="M97" s="436"/>
      <c r="N97" s="320">
        <f t="shared" si="17"/>
        <v>1</v>
      </c>
      <c r="O97" s="320">
        <f t="shared" si="21"/>
        <v>1</v>
      </c>
      <c r="P97" s="320" t="str">
        <f t="shared" si="18"/>
        <v>-</v>
      </c>
      <c r="Q97" s="320" t="str">
        <f t="shared" si="22"/>
        <v>-</v>
      </c>
      <c r="R97" s="320" t="str">
        <f t="shared" si="19"/>
        <v>-</v>
      </c>
      <c r="S97" s="320" t="str">
        <f t="shared" si="23"/>
        <v>-</v>
      </c>
      <c r="T97" s="320" t="str">
        <f t="shared" si="20"/>
        <v>-</v>
      </c>
      <c r="U97" s="325" t="str">
        <f t="shared" si="24"/>
        <v>-</v>
      </c>
      <c r="V97" s="312">
        <f t="shared" ref="V97:V105" si="25">SUM(J97:M97)/H97</f>
        <v>1</v>
      </c>
      <c r="W97" s="192" t="s">
        <v>798</v>
      </c>
      <c r="X97" s="177" t="s">
        <v>22</v>
      </c>
      <c r="Y97" s="161" t="s">
        <v>80</v>
      </c>
      <c r="Z97" s="489">
        <v>1</v>
      </c>
      <c r="AA97" s="490"/>
      <c r="AB97" s="491"/>
      <c r="AC97" s="492"/>
      <c r="AD97" s="334" t="s">
        <v>2433</v>
      </c>
    </row>
    <row r="98" spans="2:45" s="25" customFormat="1" ht="54" x14ac:dyDescent="0.3">
      <c r="B98" s="589" t="s">
        <v>2435</v>
      </c>
      <c r="C98" s="590" t="s">
        <v>256</v>
      </c>
      <c r="D98" s="126" t="s">
        <v>257</v>
      </c>
      <c r="E98" s="132" t="s">
        <v>19</v>
      </c>
      <c r="F98" s="149" t="s">
        <v>263</v>
      </c>
      <c r="G98" s="152" t="s">
        <v>264</v>
      </c>
      <c r="H98" s="161">
        <v>1</v>
      </c>
      <c r="I98" s="158" t="s">
        <v>1</v>
      </c>
      <c r="J98" s="165"/>
      <c r="K98" s="182"/>
      <c r="L98" s="196">
        <v>1</v>
      </c>
      <c r="M98" s="436"/>
      <c r="N98" s="320" t="str">
        <f t="shared" si="17"/>
        <v>-</v>
      </c>
      <c r="O98" s="320" t="str">
        <f t="shared" si="21"/>
        <v>-</v>
      </c>
      <c r="P98" s="320" t="str">
        <f t="shared" si="18"/>
        <v>-</v>
      </c>
      <c r="Q98" s="320" t="str">
        <f t="shared" si="22"/>
        <v>-</v>
      </c>
      <c r="R98" s="320">
        <f t="shared" si="19"/>
        <v>1</v>
      </c>
      <c r="S98" s="320">
        <f t="shared" si="23"/>
        <v>1</v>
      </c>
      <c r="T98" s="320" t="str">
        <f t="shared" si="20"/>
        <v>-</v>
      </c>
      <c r="U98" s="325" t="str">
        <f t="shared" si="24"/>
        <v>-</v>
      </c>
      <c r="V98" s="312">
        <f t="shared" si="25"/>
        <v>1</v>
      </c>
      <c r="W98" s="405" t="s">
        <v>2461</v>
      </c>
      <c r="X98" s="177" t="s">
        <v>22</v>
      </c>
      <c r="Y98" s="161" t="s">
        <v>80</v>
      </c>
      <c r="Z98" s="489"/>
      <c r="AA98" s="490"/>
      <c r="AB98" s="491">
        <v>1</v>
      </c>
      <c r="AC98" s="492"/>
      <c r="AD98" s="334" t="s">
        <v>2433</v>
      </c>
    </row>
    <row r="99" spans="2:45" s="25" customFormat="1" ht="252" x14ac:dyDescent="0.3">
      <c r="B99" s="589" t="s">
        <v>2435</v>
      </c>
      <c r="C99" s="590" t="s">
        <v>256</v>
      </c>
      <c r="D99" s="126" t="s">
        <v>257</v>
      </c>
      <c r="E99" s="132" t="s">
        <v>19</v>
      </c>
      <c r="F99" s="149" t="s">
        <v>265</v>
      </c>
      <c r="G99" s="152" t="s">
        <v>265</v>
      </c>
      <c r="H99" s="161">
        <v>1</v>
      </c>
      <c r="I99" s="158" t="s">
        <v>1</v>
      </c>
      <c r="J99" s="167">
        <v>0.2</v>
      </c>
      <c r="K99" s="568">
        <v>0.8</v>
      </c>
      <c r="L99" s="196"/>
      <c r="M99" s="436"/>
      <c r="N99" s="320">
        <f t="shared" si="17"/>
        <v>1</v>
      </c>
      <c r="O99" s="320">
        <f t="shared" si="21"/>
        <v>1</v>
      </c>
      <c r="P99" s="320">
        <f t="shared" si="18"/>
        <v>1</v>
      </c>
      <c r="Q99" s="320">
        <f t="shared" si="22"/>
        <v>1</v>
      </c>
      <c r="R99" s="320" t="str">
        <f t="shared" si="19"/>
        <v>-</v>
      </c>
      <c r="S99" s="320" t="str">
        <f t="shared" si="23"/>
        <v>-</v>
      </c>
      <c r="T99" s="320" t="str">
        <f t="shared" si="20"/>
        <v>-</v>
      </c>
      <c r="U99" s="325" t="str">
        <f t="shared" si="24"/>
        <v>-</v>
      </c>
      <c r="V99" s="312">
        <f t="shared" si="25"/>
        <v>1</v>
      </c>
      <c r="W99" s="192" t="s">
        <v>2462</v>
      </c>
      <c r="X99" s="177" t="s">
        <v>22</v>
      </c>
      <c r="Y99" s="161" t="s">
        <v>80</v>
      </c>
      <c r="Z99" s="489">
        <v>0.2</v>
      </c>
      <c r="AA99" s="490">
        <v>0.8</v>
      </c>
      <c r="AB99" s="491"/>
      <c r="AC99" s="492"/>
      <c r="AD99" s="334" t="s">
        <v>2433</v>
      </c>
    </row>
    <row r="100" spans="2:45" s="25" customFormat="1" ht="180" x14ac:dyDescent="0.3">
      <c r="B100" s="589" t="s">
        <v>2435</v>
      </c>
      <c r="C100" s="590" t="s">
        <v>256</v>
      </c>
      <c r="D100" s="126" t="s">
        <v>257</v>
      </c>
      <c r="E100" s="132" t="s">
        <v>19</v>
      </c>
      <c r="F100" s="149" t="s">
        <v>266</v>
      </c>
      <c r="G100" s="152" t="s">
        <v>266</v>
      </c>
      <c r="H100" s="161">
        <v>2</v>
      </c>
      <c r="I100" s="158" t="s">
        <v>1</v>
      </c>
      <c r="J100" s="167">
        <v>1</v>
      </c>
      <c r="K100" s="182">
        <v>1</v>
      </c>
      <c r="L100" s="199"/>
      <c r="M100" s="436"/>
      <c r="N100" s="320">
        <f t="shared" si="17"/>
        <v>1</v>
      </c>
      <c r="O100" s="320">
        <f t="shared" si="21"/>
        <v>1</v>
      </c>
      <c r="P100" s="320">
        <f t="shared" si="18"/>
        <v>1</v>
      </c>
      <c r="Q100" s="320">
        <f t="shared" si="22"/>
        <v>1</v>
      </c>
      <c r="R100" s="320" t="str">
        <f t="shared" si="19"/>
        <v>-</v>
      </c>
      <c r="S100" s="320" t="str">
        <f t="shared" si="23"/>
        <v>-</v>
      </c>
      <c r="T100" s="320" t="str">
        <f t="shared" si="20"/>
        <v>-</v>
      </c>
      <c r="U100" s="325" t="str">
        <f t="shared" si="24"/>
        <v>-</v>
      </c>
      <c r="V100" s="312">
        <f t="shared" si="25"/>
        <v>1</v>
      </c>
      <c r="W100" s="192" t="s">
        <v>2463</v>
      </c>
      <c r="X100" s="177" t="s">
        <v>22</v>
      </c>
      <c r="Y100" s="161" t="s">
        <v>80</v>
      </c>
      <c r="Z100" s="489">
        <v>1</v>
      </c>
      <c r="AA100" s="490">
        <v>1</v>
      </c>
      <c r="AB100" s="491"/>
      <c r="AC100" s="492"/>
      <c r="AD100" s="334" t="s">
        <v>2433</v>
      </c>
    </row>
    <row r="101" spans="2:45" s="25" customFormat="1" ht="234" x14ac:dyDescent="0.3">
      <c r="B101" s="589" t="s">
        <v>2435</v>
      </c>
      <c r="C101" s="590" t="s">
        <v>256</v>
      </c>
      <c r="D101" s="126" t="s">
        <v>257</v>
      </c>
      <c r="E101" s="132" t="s">
        <v>19</v>
      </c>
      <c r="F101" s="150" t="s">
        <v>267</v>
      </c>
      <c r="G101" s="152" t="s">
        <v>267</v>
      </c>
      <c r="H101" s="161">
        <v>2</v>
      </c>
      <c r="I101" s="158" t="s">
        <v>1</v>
      </c>
      <c r="J101" s="167"/>
      <c r="K101" s="182">
        <v>1</v>
      </c>
      <c r="L101" s="200"/>
      <c r="M101" s="436">
        <v>1</v>
      </c>
      <c r="N101" s="320" t="str">
        <f t="shared" si="17"/>
        <v>-</v>
      </c>
      <c r="O101" s="320" t="str">
        <f t="shared" si="21"/>
        <v>-</v>
      </c>
      <c r="P101" s="320">
        <f t="shared" si="18"/>
        <v>1</v>
      </c>
      <c r="Q101" s="320">
        <f t="shared" si="22"/>
        <v>1</v>
      </c>
      <c r="R101" s="320" t="str">
        <f t="shared" si="19"/>
        <v>-</v>
      </c>
      <c r="S101" s="320" t="str">
        <f t="shared" si="23"/>
        <v>-</v>
      </c>
      <c r="T101" s="320">
        <f t="shared" si="20"/>
        <v>1</v>
      </c>
      <c r="U101" s="325">
        <f t="shared" si="24"/>
        <v>1</v>
      </c>
      <c r="V101" s="312">
        <f t="shared" si="25"/>
        <v>1</v>
      </c>
      <c r="W101" s="192" t="s">
        <v>2841</v>
      </c>
      <c r="X101" s="177" t="s">
        <v>22</v>
      </c>
      <c r="Y101" s="161" t="s">
        <v>80</v>
      </c>
      <c r="Z101" s="489"/>
      <c r="AA101" s="490">
        <v>1</v>
      </c>
      <c r="AB101" s="491"/>
      <c r="AC101" s="492">
        <v>1</v>
      </c>
      <c r="AD101" s="334" t="s">
        <v>2433</v>
      </c>
    </row>
    <row r="102" spans="2:45" s="25" customFormat="1" ht="126" x14ac:dyDescent="0.3">
      <c r="B102" s="589" t="s">
        <v>2435</v>
      </c>
      <c r="C102" s="590" t="s">
        <v>256</v>
      </c>
      <c r="D102" s="126" t="s">
        <v>257</v>
      </c>
      <c r="E102" s="132" t="s">
        <v>19</v>
      </c>
      <c r="F102" s="149" t="s">
        <v>268</v>
      </c>
      <c r="G102" s="149" t="s">
        <v>269</v>
      </c>
      <c r="H102" s="161">
        <v>1</v>
      </c>
      <c r="I102" s="158" t="s">
        <v>1</v>
      </c>
      <c r="J102" s="167">
        <v>0.2</v>
      </c>
      <c r="K102" s="193">
        <v>0.8</v>
      </c>
      <c r="L102" s="200"/>
      <c r="M102" s="436"/>
      <c r="N102" s="320">
        <f t="shared" si="17"/>
        <v>1</v>
      </c>
      <c r="O102" s="320">
        <f t="shared" si="21"/>
        <v>1</v>
      </c>
      <c r="P102" s="320">
        <f t="shared" si="18"/>
        <v>1</v>
      </c>
      <c r="Q102" s="320">
        <f t="shared" si="22"/>
        <v>1</v>
      </c>
      <c r="R102" s="320" t="str">
        <f t="shared" si="19"/>
        <v>-</v>
      </c>
      <c r="S102" s="320" t="str">
        <f t="shared" si="23"/>
        <v>-</v>
      </c>
      <c r="T102" s="320" t="str">
        <f t="shared" si="20"/>
        <v>-</v>
      </c>
      <c r="U102" s="325" t="str">
        <f t="shared" si="24"/>
        <v>-</v>
      </c>
      <c r="V102" s="312">
        <f t="shared" si="25"/>
        <v>1</v>
      </c>
      <c r="W102" s="192" t="s">
        <v>2464</v>
      </c>
      <c r="X102" s="177" t="s">
        <v>22</v>
      </c>
      <c r="Y102" s="161" t="s">
        <v>80</v>
      </c>
      <c r="Z102" s="489">
        <v>0.2</v>
      </c>
      <c r="AA102" s="490">
        <v>0.8</v>
      </c>
      <c r="AB102" s="491"/>
      <c r="AC102" s="492"/>
      <c r="AD102" s="334" t="s">
        <v>2433</v>
      </c>
    </row>
    <row r="103" spans="2:45" s="25" customFormat="1" ht="56.1" customHeight="1" x14ac:dyDescent="0.3">
      <c r="B103" s="589" t="s">
        <v>2435</v>
      </c>
      <c r="C103" s="590" t="s">
        <v>256</v>
      </c>
      <c r="D103" s="126" t="s">
        <v>257</v>
      </c>
      <c r="E103" s="132" t="s">
        <v>19</v>
      </c>
      <c r="F103" s="149" t="s">
        <v>270</v>
      </c>
      <c r="G103" s="152" t="s">
        <v>271</v>
      </c>
      <c r="H103" s="161">
        <v>1</v>
      </c>
      <c r="I103" s="158" t="s">
        <v>1</v>
      </c>
      <c r="J103" s="167">
        <v>0.2</v>
      </c>
      <c r="K103" s="193">
        <v>0.8</v>
      </c>
      <c r="L103" s="200"/>
      <c r="M103" s="436"/>
      <c r="N103" s="320">
        <f t="shared" si="17"/>
        <v>1</v>
      </c>
      <c r="O103" s="320">
        <f t="shared" si="21"/>
        <v>1</v>
      </c>
      <c r="P103" s="320">
        <f t="shared" si="18"/>
        <v>1</v>
      </c>
      <c r="Q103" s="320">
        <f t="shared" si="22"/>
        <v>1</v>
      </c>
      <c r="R103" s="320" t="str">
        <f t="shared" si="19"/>
        <v>-</v>
      </c>
      <c r="S103" s="320" t="str">
        <f t="shared" si="23"/>
        <v>-</v>
      </c>
      <c r="T103" s="320" t="str">
        <f t="shared" si="20"/>
        <v>-</v>
      </c>
      <c r="U103" s="325" t="str">
        <f t="shared" si="24"/>
        <v>-</v>
      </c>
      <c r="V103" s="312">
        <f t="shared" si="25"/>
        <v>1</v>
      </c>
      <c r="W103" s="192" t="s">
        <v>2465</v>
      </c>
      <c r="X103" s="161" t="s">
        <v>22</v>
      </c>
      <c r="Y103" s="161" t="s">
        <v>80</v>
      </c>
      <c r="Z103" s="489">
        <v>0.2</v>
      </c>
      <c r="AA103" s="490">
        <v>0.8</v>
      </c>
      <c r="AB103" s="491"/>
      <c r="AC103" s="492"/>
      <c r="AD103" s="334" t="s">
        <v>2433</v>
      </c>
    </row>
    <row r="104" spans="2:45" s="25" customFormat="1" ht="111" customHeight="1" thickBot="1" x14ac:dyDescent="0.35">
      <c r="B104" s="589" t="s">
        <v>2435</v>
      </c>
      <c r="C104" s="590" t="s">
        <v>256</v>
      </c>
      <c r="D104" s="127" t="s">
        <v>257</v>
      </c>
      <c r="E104" s="134" t="s">
        <v>19</v>
      </c>
      <c r="F104" s="241" t="s">
        <v>270</v>
      </c>
      <c r="G104" s="153" t="s">
        <v>272</v>
      </c>
      <c r="H104" s="230">
        <v>1</v>
      </c>
      <c r="I104" s="159" t="s">
        <v>1</v>
      </c>
      <c r="J104" s="171">
        <v>0.7</v>
      </c>
      <c r="K104" s="238">
        <v>0.3</v>
      </c>
      <c r="L104" s="242"/>
      <c r="M104" s="437"/>
      <c r="N104" s="324">
        <f t="shared" ref="N104:N167" si="26">IF(ISERROR(J104/Z104),"-",J104/Z104)</f>
        <v>1</v>
      </c>
      <c r="O104" s="324">
        <f t="shared" si="21"/>
        <v>1</v>
      </c>
      <c r="P104" s="324">
        <f t="shared" ref="P104:P167" si="27">IF(ISERROR(K104/AA104),"-",K104/AA104)</f>
        <v>1</v>
      </c>
      <c r="Q104" s="324">
        <f t="shared" si="22"/>
        <v>1</v>
      </c>
      <c r="R104" s="324" t="str">
        <f t="shared" ref="R104:R167" si="28">IF(ISERROR(L104/AB104),"-",L104/AB104)</f>
        <v>-</v>
      </c>
      <c r="S104" s="324" t="str">
        <f t="shared" si="23"/>
        <v>-</v>
      </c>
      <c r="T104" s="324" t="str">
        <f t="shared" ref="T104:T167" si="29">IF(ISERROR(M104/AC104),"-",M104/AC104)</f>
        <v>-</v>
      </c>
      <c r="U104" s="465" t="str">
        <f t="shared" si="24"/>
        <v>-</v>
      </c>
      <c r="V104" s="459">
        <f t="shared" si="25"/>
        <v>1</v>
      </c>
      <c r="W104" s="243" t="s">
        <v>2694</v>
      </c>
      <c r="X104" s="230" t="s">
        <v>22</v>
      </c>
      <c r="Y104" s="233" t="s">
        <v>64</v>
      </c>
      <c r="Z104" s="527">
        <v>0.7</v>
      </c>
      <c r="AA104" s="528">
        <v>0.3</v>
      </c>
      <c r="AB104" s="529"/>
      <c r="AC104" s="530"/>
      <c r="AD104" s="334" t="s">
        <v>2433</v>
      </c>
    </row>
    <row r="105" spans="2:45" s="25" customFormat="1" ht="78" customHeight="1" x14ac:dyDescent="0.3">
      <c r="B105" s="589" t="s">
        <v>2435</v>
      </c>
      <c r="C105" s="590" t="s">
        <v>273</v>
      </c>
      <c r="D105" s="244" t="s">
        <v>274</v>
      </c>
      <c r="E105" s="131" t="s">
        <v>19</v>
      </c>
      <c r="F105" s="226" t="s">
        <v>275</v>
      </c>
      <c r="G105" s="140" t="s">
        <v>276</v>
      </c>
      <c r="H105" s="245">
        <v>1</v>
      </c>
      <c r="I105" s="172" t="s">
        <v>1</v>
      </c>
      <c r="J105" s="246"/>
      <c r="K105" s="239"/>
      <c r="L105" s="240">
        <v>0.2</v>
      </c>
      <c r="M105" s="450"/>
      <c r="N105" s="323" t="str">
        <f t="shared" si="26"/>
        <v>-</v>
      </c>
      <c r="O105" s="323" t="str">
        <f t="shared" si="21"/>
        <v>-</v>
      </c>
      <c r="P105" s="323" t="str">
        <f t="shared" si="27"/>
        <v>-</v>
      </c>
      <c r="Q105" s="323" t="str">
        <f t="shared" si="22"/>
        <v>-</v>
      </c>
      <c r="R105" s="322">
        <f t="shared" si="28"/>
        <v>0.2</v>
      </c>
      <c r="S105" s="322">
        <f t="shared" si="23"/>
        <v>0.2</v>
      </c>
      <c r="T105" s="323" t="str">
        <f t="shared" si="29"/>
        <v>-</v>
      </c>
      <c r="U105" s="467" t="str">
        <f t="shared" si="24"/>
        <v>-</v>
      </c>
      <c r="V105" s="458">
        <f t="shared" si="25"/>
        <v>0.2</v>
      </c>
      <c r="W105" s="185" t="s">
        <v>2695</v>
      </c>
      <c r="X105" s="247" t="s">
        <v>22</v>
      </c>
      <c r="Y105" s="247" t="s">
        <v>217</v>
      </c>
      <c r="Z105" s="531"/>
      <c r="AA105" s="532"/>
      <c r="AB105" s="533">
        <v>1</v>
      </c>
      <c r="AC105" s="534"/>
      <c r="AD105" s="334" t="s">
        <v>2433</v>
      </c>
    </row>
    <row r="106" spans="2:45" s="25" customFormat="1" ht="324.75" thickBot="1" x14ac:dyDescent="0.35">
      <c r="B106" s="589" t="s">
        <v>2435</v>
      </c>
      <c r="C106" s="590" t="s">
        <v>273</v>
      </c>
      <c r="D106" s="248" t="s">
        <v>274</v>
      </c>
      <c r="E106" s="249" t="s">
        <v>277</v>
      </c>
      <c r="F106" s="145" t="s">
        <v>278</v>
      </c>
      <c r="G106" s="153" t="s">
        <v>279</v>
      </c>
      <c r="H106" s="230">
        <v>1</v>
      </c>
      <c r="I106" s="162" t="s">
        <v>2</v>
      </c>
      <c r="J106" s="259">
        <v>1</v>
      </c>
      <c r="K106" s="260">
        <v>1</v>
      </c>
      <c r="L106" s="205">
        <v>1</v>
      </c>
      <c r="M106" s="451">
        <v>1</v>
      </c>
      <c r="N106" s="326">
        <f t="shared" si="26"/>
        <v>1</v>
      </c>
      <c r="O106" s="326">
        <f t="shared" si="21"/>
        <v>1</v>
      </c>
      <c r="P106" s="326">
        <f t="shared" si="27"/>
        <v>1</v>
      </c>
      <c r="Q106" s="326">
        <f t="shared" si="22"/>
        <v>1</v>
      </c>
      <c r="R106" s="326">
        <f t="shared" si="28"/>
        <v>1</v>
      </c>
      <c r="S106" s="326">
        <f t="shared" si="23"/>
        <v>1</v>
      </c>
      <c r="T106" s="326">
        <f t="shared" si="29"/>
        <v>1</v>
      </c>
      <c r="U106" s="465">
        <f t="shared" si="24"/>
        <v>1</v>
      </c>
      <c r="V106" s="459">
        <f>SUM(O106+Q106+S106+U106)/4</f>
        <v>1</v>
      </c>
      <c r="W106" s="250" t="s">
        <v>2834</v>
      </c>
      <c r="X106" s="233" t="s">
        <v>22</v>
      </c>
      <c r="Y106" s="233" t="s">
        <v>280</v>
      </c>
      <c r="Z106" s="527">
        <v>1</v>
      </c>
      <c r="AA106" s="528">
        <v>1</v>
      </c>
      <c r="AB106" s="529">
        <v>1</v>
      </c>
      <c r="AC106" s="530">
        <v>1</v>
      </c>
      <c r="AD106" s="334" t="s">
        <v>2433</v>
      </c>
    </row>
    <row r="107" spans="2:45" s="25" customFormat="1" ht="67.5" customHeight="1" thickBot="1" x14ac:dyDescent="0.35">
      <c r="B107" s="589" t="s">
        <v>2429</v>
      </c>
      <c r="C107" s="590" t="s">
        <v>282</v>
      </c>
      <c r="D107" s="251" t="s">
        <v>283</v>
      </c>
      <c r="E107" s="252" t="s">
        <v>284</v>
      </c>
      <c r="F107" s="227" t="s">
        <v>285</v>
      </c>
      <c r="G107" s="202" t="s">
        <v>286</v>
      </c>
      <c r="H107" s="261">
        <v>1</v>
      </c>
      <c r="I107" s="224" t="s">
        <v>1</v>
      </c>
      <c r="J107" s="262"/>
      <c r="K107" s="381">
        <v>1</v>
      </c>
      <c r="L107" s="337"/>
      <c r="M107" s="452"/>
      <c r="N107" s="327" t="str">
        <f t="shared" si="26"/>
        <v>-</v>
      </c>
      <c r="O107" s="327" t="str">
        <f t="shared" si="21"/>
        <v>-</v>
      </c>
      <c r="P107" s="327">
        <f t="shared" si="27"/>
        <v>1</v>
      </c>
      <c r="Q107" s="327">
        <f t="shared" si="22"/>
        <v>1</v>
      </c>
      <c r="R107" s="327" t="str">
        <f t="shared" si="28"/>
        <v>-</v>
      </c>
      <c r="S107" s="327" t="str">
        <f t="shared" si="23"/>
        <v>-</v>
      </c>
      <c r="T107" s="327" t="str">
        <f t="shared" si="29"/>
        <v>-</v>
      </c>
      <c r="U107" s="466" t="str">
        <f t="shared" si="24"/>
        <v>-</v>
      </c>
      <c r="V107" s="460">
        <f t="shared" ref="V107:V125" si="30">SUM(J107:M107)/H107</f>
        <v>1</v>
      </c>
      <c r="W107" s="373" t="s">
        <v>2466</v>
      </c>
      <c r="X107" s="253" t="s">
        <v>22</v>
      </c>
      <c r="Y107" s="253" t="s">
        <v>23</v>
      </c>
      <c r="Z107" s="535"/>
      <c r="AA107" s="536">
        <v>1</v>
      </c>
      <c r="AB107" s="537"/>
      <c r="AC107" s="538"/>
      <c r="AD107" s="334" t="s">
        <v>2433</v>
      </c>
    </row>
    <row r="108" spans="2:45" s="25" customFormat="1" ht="91.5" customHeight="1" x14ac:dyDescent="0.3">
      <c r="B108" s="589" t="s">
        <v>2378</v>
      </c>
      <c r="C108" s="590" t="s">
        <v>288</v>
      </c>
      <c r="D108" s="209" t="s">
        <v>289</v>
      </c>
      <c r="E108" s="210" t="s">
        <v>290</v>
      </c>
      <c r="F108" s="225" t="s">
        <v>198</v>
      </c>
      <c r="G108" s="211" t="s">
        <v>291</v>
      </c>
      <c r="H108" s="212">
        <v>2</v>
      </c>
      <c r="I108" s="212" t="s">
        <v>1</v>
      </c>
      <c r="J108" s="213"/>
      <c r="K108" s="218">
        <v>1</v>
      </c>
      <c r="L108" s="214">
        <v>0</v>
      </c>
      <c r="M108" s="453">
        <v>1</v>
      </c>
      <c r="N108" s="328" t="str">
        <f t="shared" si="26"/>
        <v>-</v>
      </c>
      <c r="O108" s="328" t="str">
        <f t="shared" si="21"/>
        <v>-</v>
      </c>
      <c r="P108" s="328">
        <f t="shared" si="27"/>
        <v>1</v>
      </c>
      <c r="Q108" s="328">
        <f t="shared" si="22"/>
        <v>1</v>
      </c>
      <c r="R108" s="328" t="str">
        <f t="shared" si="28"/>
        <v>-</v>
      </c>
      <c r="S108" s="328" t="str">
        <f t="shared" si="23"/>
        <v>-</v>
      </c>
      <c r="T108" s="328">
        <f t="shared" si="29"/>
        <v>1</v>
      </c>
      <c r="U108" s="468">
        <f t="shared" si="24"/>
        <v>1</v>
      </c>
      <c r="V108" s="461">
        <f t="shared" si="30"/>
        <v>1</v>
      </c>
      <c r="W108" s="215" t="s">
        <v>2842</v>
      </c>
      <c r="X108" s="216" t="s">
        <v>292</v>
      </c>
      <c r="Y108" s="216" t="s">
        <v>293</v>
      </c>
      <c r="Z108" s="539"/>
      <c r="AA108" s="540">
        <v>1</v>
      </c>
      <c r="AB108" s="541"/>
      <c r="AC108" s="542">
        <v>1</v>
      </c>
      <c r="AD108" s="334" t="s">
        <v>2433</v>
      </c>
      <c r="AE108" s="206"/>
      <c r="AF108" s="206"/>
      <c r="AG108" s="206"/>
      <c r="AH108" s="206"/>
      <c r="AI108" s="206"/>
      <c r="AJ108" s="206"/>
      <c r="AK108" s="206"/>
      <c r="AL108" s="206"/>
      <c r="AM108" s="206"/>
      <c r="AN108" s="206"/>
      <c r="AO108" s="206"/>
      <c r="AP108" s="206"/>
      <c r="AQ108" s="206"/>
      <c r="AR108" s="206"/>
      <c r="AS108" s="206"/>
    </row>
    <row r="109" spans="2:45" s="25" customFormat="1" ht="159.75" customHeight="1" x14ac:dyDescent="0.3">
      <c r="B109" s="589" t="s">
        <v>2378</v>
      </c>
      <c r="C109" s="590" t="s">
        <v>288</v>
      </c>
      <c r="D109" s="126" t="s">
        <v>289</v>
      </c>
      <c r="E109" s="132" t="s">
        <v>294</v>
      </c>
      <c r="F109" s="150" t="s">
        <v>164</v>
      </c>
      <c r="G109" s="150" t="s">
        <v>295</v>
      </c>
      <c r="H109" s="158">
        <v>2</v>
      </c>
      <c r="I109" s="158" t="s">
        <v>1</v>
      </c>
      <c r="J109" s="165"/>
      <c r="K109" s="182">
        <v>1</v>
      </c>
      <c r="L109" s="196">
        <v>0</v>
      </c>
      <c r="M109" s="436">
        <v>1</v>
      </c>
      <c r="N109" s="320" t="str">
        <f t="shared" si="26"/>
        <v>-</v>
      </c>
      <c r="O109" s="320" t="str">
        <f t="shared" si="21"/>
        <v>-</v>
      </c>
      <c r="P109" s="320">
        <f t="shared" si="27"/>
        <v>1</v>
      </c>
      <c r="Q109" s="320">
        <f t="shared" si="22"/>
        <v>1</v>
      </c>
      <c r="R109" s="320" t="str">
        <f t="shared" si="28"/>
        <v>-</v>
      </c>
      <c r="S109" s="320" t="str">
        <f t="shared" si="23"/>
        <v>-</v>
      </c>
      <c r="T109" s="320">
        <f t="shared" si="29"/>
        <v>1</v>
      </c>
      <c r="U109" s="325">
        <f t="shared" si="24"/>
        <v>1</v>
      </c>
      <c r="V109" s="312">
        <f t="shared" si="30"/>
        <v>1</v>
      </c>
      <c r="W109" s="186" t="s">
        <v>2843</v>
      </c>
      <c r="X109" s="174" t="s">
        <v>292</v>
      </c>
      <c r="Y109" s="174" t="s">
        <v>293</v>
      </c>
      <c r="Z109" s="388"/>
      <c r="AA109" s="389">
        <v>1</v>
      </c>
      <c r="AB109" s="390"/>
      <c r="AC109" s="307">
        <v>1</v>
      </c>
      <c r="AD109" s="334" t="s">
        <v>2433</v>
      </c>
    </row>
    <row r="110" spans="2:45" s="26" customFormat="1" ht="396" x14ac:dyDescent="0.3">
      <c r="B110" s="589" t="s">
        <v>2378</v>
      </c>
      <c r="C110" s="590" t="s">
        <v>288</v>
      </c>
      <c r="D110" s="126" t="s">
        <v>289</v>
      </c>
      <c r="E110" s="132" t="s">
        <v>296</v>
      </c>
      <c r="F110" s="136" t="s">
        <v>110</v>
      </c>
      <c r="G110" s="150" t="s">
        <v>297</v>
      </c>
      <c r="H110" s="158">
        <v>2</v>
      </c>
      <c r="I110" s="158" t="s">
        <v>1</v>
      </c>
      <c r="J110" s="165"/>
      <c r="K110" s="182">
        <v>1</v>
      </c>
      <c r="L110" s="196"/>
      <c r="M110" s="436">
        <v>1</v>
      </c>
      <c r="N110" s="320" t="str">
        <f t="shared" si="26"/>
        <v>-</v>
      </c>
      <c r="O110" s="320" t="str">
        <f t="shared" si="21"/>
        <v>-</v>
      </c>
      <c r="P110" s="320">
        <f t="shared" si="27"/>
        <v>1</v>
      </c>
      <c r="Q110" s="320">
        <f t="shared" si="22"/>
        <v>1</v>
      </c>
      <c r="R110" s="320" t="str">
        <f t="shared" si="28"/>
        <v>-</v>
      </c>
      <c r="S110" s="320" t="str">
        <f t="shared" si="23"/>
        <v>-</v>
      </c>
      <c r="T110" s="320">
        <f t="shared" si="29"/>
        <v>1</v>
      </c>
      <c r="U110" s="325">
        <f t="shared" si="24"/>
        <v>1</v>
      </c>
      <c r="V110" s="312">
        <f t="shared" si="30"/>
        <v>1</v>
      </c>
      <c r="W110" s="186" t="s">
        <v>2844</v>
      </c>
      <c r="X110" s="174" t="s">
        <v>292</v>
      </c>
      <c r="Y110" s="174" t="s">
        <v>293</v>
      </c>
      <c r="Z110" s="388"/>
      <c r="AA110" s="389">
        <v>1</v>
      </c>
      <c r="AB110" s="390"/>
      <c r="AC110" s="307">
        <v>1</v>
      </c>
      <c r="AD110" s="334" t="s">
        <v>2433</v>
      </c>
      <c r="AE110" s="207"/>
      <c r="AF110" s="207"/>
      <c r="AG110" s="207"/>
      <c r="AH110" s="207"/>
      <c r="AI110" s="207"/>
      <c r="AJ110" s="207"/>
      <c r="AK110" s="207"/>
      <c r="AL110" s="207"/>
      <c r="AM110" s="207"/>
      <c r="AN110" s="207"/>
      <c r="AO110" s="207"/>
      <c r="AP110" s="207"/>
      <c r="AQ110" s="207"/>
      <c r="AR110" s="207"/>
      <c r="AS110" s="207"/>
    </row>
    <row r="111" spans="2:45" s="25" customFormat="1" ht="55.5" customHeight="1" x14ac:dyDescent="0.3">
      <c r="B111" s="589" t="s">
        <v>2378</v>
      </c>
      <c r="C111" s="590" t="s">
        <v>288</v>
      </c>
      <c r="D111" s="126" t="s">
        <v>289</v>
      </c>
      <c r="E111" s="132" t="s">
        <v>298</v>
      </c>
      <c r="F111" s="150" t="s">
        <v>92</v>
      </c>
      <c r="G111" s="150" t="s">
        <v>299</v>
      </c>
      <c r="H111" s="158">
        <v>2</v>
      </c>
      <c r="I111" s="158" t="s">
        <v>1</v>
      </c>
      <c r="J111" s="165"/>
      <c r="K111" s="182">
        <v>1</v>
      </c>
      <c r="L111" s="196">
        <v>0</v>
      </c>
      <c r="M111" s="436">
        <v>1</v>
      </c>
      <c r="N111" s="320" t="str">
        <f t="shared" si="26"/>
        <v>-</v>
      </c>
      <c r="O111" s="320" t="str">
        <f t="shared" si="21"/>
        <v>-</v>
      </c>
      <c r="P111" s="320">
        <f t="shared" si="27"/>
        <v>1</v>
      </c>
      <c r="Q111" s="320">
        <f t="shared" si="22"/>
        <v>1</v>
      </c>
      <c r="R111" s="320" t="str">
        <f t="shared" si="28"/>
        <v>-</v>
      </c>
      <c r="S111" s="320" t="str">
        <f t="shared" si="23"/>
        <v>-</v>
      </c>
      <c r="T111" s="320">
        <f t="shared" si="29"/>
        <v>1</v>
      </c>
      <c r="U111" s="325">
        <f t="shared" si="24"/>
        <v>1</v>
      </c>
      <c r="V111" s="312">
        <f t="shared" si="30"/>
        <v>1</v>
      </c>
      <c r="W111" s="186" t="s">
        <v>2845</v>
      </c>
      <c r="X111" s="174" t="s">
        <v>292</v>
      </c>
      <c r="Y111" s="174" t="s">
        <v>293</v>
      </c>
      <c r="Z111" s="388"/>
      <c r="AA111" s="389">
        <v>1</v>
      </c>
      <c r="AB111" s="390"/>
      <c r="AC111" s="307">
        <v>1</v>
      </c>
      <c r="AD111" s="334" t="s">
        <v>2433</v>
      </c>
    </row>
    <row r="112" spans="2:45" s="25" customFormat="1" ht="104.25" customHeight="1" x14ac:dyDescent="0.3">
      <c r="B112" s="589" t="s">
        <v>2378</v>
      </c>
      <c r="C112" s="590" t="s">
        <v>288</v>
      </c>
      <c r="D112" s="126" t="s">
        <v>289</v>
      </c>
      <c r="E112" s="132" t="s">
        <v>300</v>
      </c>
      <c r="F112" s="136" t="s">
        <v>36</v>
      </c>
      <c r="G112" s="150" t="s">
        <v>301</v>
      </c>
      <c r="H112" s="158">
        <v>2</v>
      </c>
      <c r="I112" s="158" t="s">
        <v>1</v>
      </c>
      <c r="J112" s="165"/>
      <c r="K112" s="182">
        <v>1</v>
      </c>
      <c r="L112" s="196"/>
      <c r="M112" s="436">
        <v>1</v>
      </c>
      <c r="N112" s="320" t="str">
        <f t="shared" si="26"/>
        <v>-</v>
      </c>
      <c r="O112" s="320" t="str">
        <f t="shared" si="21"/>
        <v>-</v>
      </c>
      <c r="P112" s="320">
        <f t="shared" si="27"/>
        <v>1</v>
      </c>
      <c r="Q112" s="320">
        <f t="shared" si="22"/>
        <v>1</v>
      </c>
      <c r="R112" s="320" t="str">
        <f t="shared" si="28"/>
        <v>-</v>
      </c>
      <c r="S112" s="320" t="str">
        <f t="shared" si="23"/>
        <v>-</v>
      </c>
      <c r="T112" s="320">
        <f t="shared" si="29"/>
        <v>1</v>
      </c>
      <c r="U112" s="325">
        <f t="shared" si="24"/>
        <v>1</v>
      </c>
      <c r="V112" s="312">
        <f t="shared" si="30"/>
        <v>1</v>
      </c>
      <c r="W112" s="186" t="s">
        <v>2846</v>
      </c>
      <c r="X112" s="174" t="s">
        <v>292</v>
      </c>
      <c r="Y112" s="174" t="s">
        <v>293</v>
      </c>
      <c r="Z112" s="388"/>
      <c r="AA112" s="389">
        <v>1</v>
      </c>
      <c r="AB112" s="390"/>
      <c r="AC112" s="307">
        <v>1</v>
      </c>
      <c r="AD112" s="334" t="s">
        <v>2433</v>
      </c>
    </row>
    <row r="113" spans="2:30" s="25" customFormat="1" ht="270" x14ac:dyDescent="0.3">
      <c r="B113" s="589" t="s">
        <v>2378</v>
      </c>
      <c r="C113" s="590" t="s">
        <v>288</v>
      </c>
      <c r="D113" s="126" t="s">
        <v>289</v>
      </c>
      <c r="E113" s="132" t="s">
        <v>302</v>
      </c>
      <c r="F113" s="136" t="s">
        <v>132</v>
      </c>
      <c r="G113" s="150" t="s">
        <v>303</v>
      </c>
      <c r="H113" s="158">
        <v>2</v>
      </c>
      <c r="I113" s="158" t="s">
        <v>1</v>
      </c>
      <c r="J113" s="165"/>
      <c r="K113" s="182">
        <v>1</v>
      </c>
      <c r="L113" s="196"/>
      <c r="M113" s="436">
        <v>1</v>
      </c>
      <c r="N113" s="320" t="str">
        <f t="shared" si="26"/>
        <v>-</v>
      </c>
      <c r="O113" s="320" t="str">
        <f t="shared" si="21"/>
        <v>-</v>
      </c>
      <c r="P113" s="320">
        <f t="shared" si="27"/>
        <v>1</v>
      </c>
      <c r="Q113" s="320">
        <f t="shared" si="22"/>
        <v>1</v>
      </c>
      <c r="R113" s="320" t="str">
        <f t="shared" si="28"/>
        <v>-</v>
      </c>
      <c r="S113" s="320" t="str">
        <f t="shared" si="23"/>
        <v>-</v>
      </c>
      <c r="T113" s="320">
        <f t="shared" si="29"/>
        <v>1</v>
      </c>
      <c r="U113" s="325">
        <f t="shared" si="24"/>
        <v>1</v>
      </c>
      <c r="V113" s="312">
        <f t="shared" si="30"/>
        <v>1</v>
      </c>
      <c r="W113" s="186" t="s">
        <v>2847</v>
      </c>
      <c r="X113" s="174" t="s">
        <v>292</v>
      </c>
      <c r="Y113" s="174" t="s">
        <v>293</v>
      </c>
      <c r="Z113" s="388"/>
      <c r="AA113" s="389">
        <v>1</v>
      </c>
      <c r="AB113" s="390"/>
      <c r="AC113" s="307">
        <v>1</v>
      </c>
      <c r="AD113" s="334" t="s">
        <v>2433</v>
      </c>
    </row>
    <row r="114" spans="2:30" s="25" customFormat="1" ht="108" x14ac:dyDescent="0.3">
      <c r="B114" s="589" t="s">
        <v>2378</v>
      </c>
      <c r="C114" s="590" t="s">
        <v>288</v>
      </c>
      <c r="D114" s="126" t="s">
        <v>289</v>
      </c>
      <c r="E114" s="132" t="s">
        <v>304</v>
      </c>
      <c r="F114" s="136" t="s">
        <v>305</v>
      </c>
      <c r="G114" s="150" t="s">
        <v>306</v>
      </c>
      <c r="H114" s="158">
        <v>1</v>
      </c>
      <c r="I114" s="158" t="s">
        <v>1</v>
      </c>
      <c r="J114" s="165">
        <v>1</v>
      </c>
      <c r="K114" s="182">
        <v>0</v>
      </c>
      <c r="L114" s="196"/>
      <c r="M114" s="436"/>
      <c r="N114" s="320">
        <f t="shared" si="26"/>
        <v>1</v>
      </c>
      <c r="O114" s="320">
        <f t="shared" si="21"/>
        <v>1</v>
      </c>
      <c r="P114" s="320" t="str">
        <f t="shared" si="27"/>
        <v>-</v>
      </c>
      <c r="Q114" s="320" t="str">
        <f t="shared" si="22"/>
        <v>-</v>
      </c>
      <c r="R114" s="320" t="str">
        <f t="shared" si="28"/>
        <v>-</v>
      </c>
      <c r="S114" s="320" t="str">
        <f t="shared" si="23"/>
        <v>-</v>
      </c>
      <c r="T114" s="320" t="str">
        <f t="shared" si="29"/>
        <v>-</v>
      </c>
      <c r="U114" s="325" t="str">
        <f t="shared" si="24"/>
        <v>-</v>
      </c>
      <c r="V114" s="312">
        <f t="shared" si="30"/>
        <v>1</v>
      </c>
      <c r="W114" s="186" t="s">
        <v>2467</v>
      </c>
      <c r="X114" s="174" t="s">
        <v>292</v>
      </c>
      <c r="Y114" s="174" t="s">
        <v>293</v>
      </c>
      <c r="Z114" s="543">
        <v>1</v>
      </c>
      <c r="AA114" s="544"/>
      <c r="AB114" s="545"/>
      <c r="AC114" s="546"/>
      <c r="AD114" s="334" t="s">
        <v>2433</v>
      </c>
    </row>
    <row r="115" spans="2:30" s="25" customFormat="1" ht="126" x14ac:dyDescent="0.3">
      <c r="B115" s="589" t="s">
        <v>2378</v>
      </c>
      <c r="C115" s="590" t="s">
        <v>288</v>
      </c>
      <c r="D115" s="126" t="s">
        <v>289</v>
      </c>
      <c r="E115" s="132" t="s">
        <v>307</v>
      </c>
      <c r="F115" s="136" t="s">
        <v>308</v>
      </c>
      <c r="G115" s="150" t="s">
        <v>309</v>
      </c>
      <c r="H115" s="158">
        <v>1</v>
      </c>
      <c r="I115" s="158" t="s">
        <v>1</v>
      </c>
      <c r="J115" s="386">
        <v>1</v>
      </c>
      <c r="K115" s="314">
        <v>0</v>
      </c>
      <c r="L115" s="196"/>
      <c r="M115" s="436"/>
      <c r="N115" s="320">
        <f t="shared" si="26"/>
        <v>1</v>
      </c>
      <c r="O115" s="320">
        <f t="shared" si="21"/>
        <v>1</v>
      </c>
      <c r="P115" s="320" t="str">
        <f t="shared" si="27"/>
        <v>-</v>
      </c>
      <c r="Q115" s="320" t="str">
        <f t="shared" si="22"/>
        <v>-</v>
      </c>
      <c r="R115" s="320" t="str">
        <f t="shared" si="28"/>
        <v>-</v>
      </c>
      <c r="S115" s="320" t="str">
        <f t="shared" si="23"/>
        <v>-</v>
      </c>
      <c r="T115" s="320" t="str">
        <f t="shared" si="29"/>
        <v>-</v>
      </c>
      <c r="U115" s="325" t="str">
        <f t="shared" si="24"/>
        <v>-</v>
      </c>
      <c r="V115" s="312">
        <f t="shared" si="30"/>
        <v>1</v>
      </c>
      <c r="W115" s="186" t="s">
        <v>2468</v>
      </c>
      <c r="X115" s="174" t="s">
        <v>292</v>
      </c>
      <c r="Y115" s="393" t="s">
        <v>293</v>
      </c>
      <c r="Z115" s="547">
        <v>1</v>
      </c>
      <c r="AA115" s="548"/>
      <c r="AB115" s="547"/>
      <c r="AC115" s="548"/>
      <c r="AD115" s="334" t="s">
        <v>2433</v>
      </c>
    </row>
    <row r="116" spans="2:30" s="25" customFormat="1" ht="72" x14ac:dyDescent="0.3">
      <c r="B116" s="589" t="s">
        <v>2378</v>
      </c>
      <c r="C116" s="590" t="s">
        <v>288</v>
      </c>
      <c r="D116" s="126" t="s">
        <v>289</v>
      </c>
      <c r="E116" s="132" t="s">
        <v>310</v>
      </c>
      <c r="F116" s="136" t="s">
        <v>311</v>
      </c>
      <c r="G116" s="150" t="s">
        <v>312</v>
      </c>
      <c r="H116" s="158">
        <v>1</v>
      </c>
      <c r="I116" s="158" t="s">
        <v>1</v>
      </c>
      <c r="J116" s="165"/>
      <c r="K116" s="182">
        <v>1</v>
      </c>
      <c r="L116" s="196"/>
      <c r="M116" s="436"/>
      <c r="N116" s="320" t="str">
        <f t="shared" si="26"/>
        <v>-</v>
      </c>
      <c r="O116" s="320" t="str">
        <f t="shared" si="21"/>
        <v>-</v>
      </c>
      <c r="P116" s="320">
        <f t="shared" si="27"/>
        <v>1</v>
      </c>
      <c r="Q116" s="320">
        <f t="shared" si="22"/>
        <v>1</v>
      </c>
      <c r="R116" s="320" t="str">
        <f t="shared" si="28"/>
        <v>-</v>
      </c>
      <c r="S116" s="320" t="str">
        <f t="shared" si="23"/>
        <v>-</v>
      </c>
      <c r="T116" s="320" t="str">
        <f t="shared" si="29"/>
        <v>-</v>
      </c>
      <c r="U116" s="325" t="str">
        <f t="shared" si="24"/>
        <v>-</v>
      </c>
      <c r="V116" s="312">
        <f t="shared" si="30"/>
        <v>1</v>
      </c>
      <c r="W116" s="186" t="s">
        <v>2469</v>
      </c>
      <c r="X116" s="174" t="s">
        <v>292</v>
      </c>
      <c r="Y116" s="393" t="s">
        <v>293</v>
      </c>
      <c r="Z116" s="547"/>
      <c r="AA116" s="548">
        <v>1</v>
      </c>
      <c r="AB116" s="547"/>
      <c r="AC116" s="548"/>
      <c r="AD116" s="334" t="s">
        <v>2433</v>
      </c>
    </row>
    <row r="117" spans="2:30" s="25" customFormat="1" ht="252" x14ac:dyDescent="0.3">
      <c r="B117" s="589" t="s">
        <v>2378</v>
      </c>
      <c r="C117" s="590" t="s">
        <v>288</v>
      </c>
      <c r="D117" s="126" t="s">
        <v>289</v>
      </c>
      <c r="E117" s="132" t="s">
        <v>313</v>
      </c>
      <c r="F117" s="136" t="s">
        <v>31</v>
      </c>
      <c r="G117" s="150" t="s">
        <v>314</v>
      </c>
      <c r="H117" s="158">
        <v>1</v>
      </c>
      <c r="I117" s="158" t="s">
        <v>1</v>
      </c>
      <c r="J117" s="165"/>
      <c r="K117" s="182">
        <v>0</v>
      </c>
      <c r="L117" s="255">
        <v>0.2</v>
      </c>
      <c r="M117" s="441">
        <v>0.8</v>
      </c>
      <c r="N117" s="320" t="str">
        <f t="shared" si="26"/>
        <v>-</v>
      </c>
      <c r="O117" s="320" t="str">
        <f t="shared" si="21"/>
        <v>-</v>
      </c>
      <c r="P117" s="320" t="str">
        <f t="shared" si="27"/>
        <v>-</v>
      </c>
      <c r="Q117" s="320" t="str">
        <f t="shared" si="22"/>
        <v>-</v>
      </c>
      <c r="R117" s="320" t="str">
        <f t="shared" si="28"/>
        <v>-</v>
      </c>
      <c r="S117" s="320" t="str">
        <f t="shared" si="23"/>
        <v>-</v>
      </c>
      <c r="T117" s="320">
        <f t="shared" si="29"/>
        <v>0.8</v>
      </c>
      <c r="U117" s="325">
        <f t="shared" si="24"/>
        <v>0.8</v>
      </c>
      <c r="V117" s="312">
        <f t="shared" si="30"/>
        <v>1</v>
      </c>
      <c r="W117" s="186" t="s">
        <v>2848</v>
      </c>
      <c r="X117" s="174" t="s">
        <v>292</v>
      </c>
      <c r="Y117" s="174" t="s">
        <v>293</v>
      </c>
      <c r="Z117" s="539"/>
      <c r="AA117" s="540"/>
      <c r="AB117" s="541"/>
      <c r="AC117" s="542">
        <v>1</v>
      </c>
      <c r="AD117" s="334" t="s">
        <v>2433</v>
      </c>
    </row>
    <row r="118" spans="2:30" s="25" customFormat="1" ht="126" x14ac:dyDescent="0.3">
      <c r="B118" s="589" t="s">
        <v>2378</v>
      </c>
      <c r="C118" s="590" t="s">
        <v>288</v>
      </c>
      <c r="D118" s="126" t="s">
        <v>289</v>
      </c>
      <c r="E118" s="132" t="s">
        <v>41</v>
      </c>
      <c r="F118" s="136" t="s">
        <v>215</v>
      </c>
      <c r="G118" s="150" t="s">
        <v>315</v>
      </c>
      <c r="H118" s="158">
        <v>2</v>
      </c>
      <c r="I118" s="158" t="s">
        <v>1</v>
      </c>
      <c r="J118" s="165">
        <v>1</v>
      </c>
      <c r="K118" s="182">
        <v>0</v>
      </c>
      <c r="L118" s="196">
        <v>1</v>
      </c>
      <c r="M118" s="436"/>
      <c r="N118" s="331">
        <f t="shared" si="26"/>
        <v>1</v>
      </c>
      <c r="O118" s="320">
        <f t="shared" si="21"/>
        <v>1</v>
      </c>
      <c r="P118" s="320" t="str">
        <f t="shared" si="27"/>
        <v>-</v>
      </c>
      <c r="Q118" s="320" t="str">
        <f t="shared" si="22"/>
        <v>-</v>
      </c>
      <c r="R118" s="320">
        <f t="shared" si="28"/>
        <v>1</v>
      </c>
      <c r="S118" s="320">
        <f t="shared" si="23"/>
        <v>1</v>
      </c>
      <c r="T118" s="320" t="str">
        <f t="shared" si="29"/>
        <v>-</v>
      </c>
      <c r="U118" s="325" t="str">
        <f t="shared" si="24"/>
        <v>-</v>
      </c>
      <c r="V118" s="312">
        <f t="shared" si="30"/>
        <v>1</v>
      </c>
      <c r="W118" s="186" t="s">
        <v>2849</v>
      </c>
      <c r="X118" s="174" t="s">
        <v>292</v>
      </c>
      <c r="Y118" s="174" t="s">
        <v>293</v>
      </c>
      <c r="Z118" s="388">
        <v>1</v>
      </c>
      <c r="AA118" s="389"/>
      <c r="AB118" s="390">
        <v>1</v>
      </c>
      <c r="AC118" s="307"/>
      <c r="AD118" s="334" t="s">
        <v>2433</v>
      </c>
    </row>
    <row r="119" spans="2:30" s="25" customFormat="1" ht="70.5" customHeight="1" x14ac:dyDescent="0.3">
      <c r="B119" s="589" t="s">
        <v>2378</v>
      </c>
      <c r="C119" s="590" t="s">
        <v>288</v>
      </c>
      <c r="D119" s="126" t="s">
        <v>289</v>
      </c>
      <c r="E119" s="132" t="s">
        <v>41</v>
      </c>
      <c r="F119" s="136" t="s">
        <v>316</v>
      </c>
      <c r="G119" s="311" t="s">
        <v>2471</v>
      </c>
      <c r="H119" s="160">
        <v>1</v>
      </c>
      <c r="I119" s="394" t="s">
        <v>2</v>
      </c>
      <c r="J119" s="148">
        <v>1</v>
      </c>
      <c r="K119" s="148">
        <v>1</v>
      </c>
      <c r="L119" s="196">
        <v>100</v>
      </c>
      <c r="M119" s="436">
        <v>100</v>
      </c>
      <c r="N119" s="320">
        <f t="shared" si="26"/>
        <v>1</v>
      </c>
      <c r="O119" s="320">
        <f t="shared" si="21"/>
        <v>1</v>
      </c>
      <c r="P119" s="320">
        <f t="shared" si="27"/>
        <v>1</v>
      </c>
      <c r="Q119" s="320">
        <f t="shared" si="22"/>
        <v>1</v>
      </c>
      <c r="R119" s="320">
        <f t="shared" si="28"/>
        <v>100</v>
      </c>
      <c r="S119" s="320">
        <f t="shared" si="23"/>
        <v>1</v>
      </c>
      <c r="T119" s="320">
        <f t="shared" si="29"/>
        <v>100</v>
      </c>
      <c r="U119" s="325">
        <f t="shared" si="24"/>
        <v>1</v>
      </c>
      <c r="V119" s="312">
        <f>SUM(O119+Q119+S119+U119)/4</f>
        <v>1</v>
      </c>
      <c r="W119" s="186" t="s">
        <v>2850</v>
      </c>
      <c r="X119" s="174" t="s">
        <v>292</v>
      </c>
      <c r="Y119" s="174" t="s">
        <v>293</v>
      </c>
      <c r="Z119" s="520">
        <v>1</v>
      </c>
      <c r="AA119" s="521">
        <v>1</v>
      </c>
      <c r="AB119" s="522">
        <v>1</v>
      </c>
      <c r="AC119" s="549">
        <v>1</v>
      </c>
      <c r="AD119" s="334" t="s">
        <v>2433</v>
      </c>
    </row>
    <row r="120" spans="2:30" s="25" customFormat="1" ht="90" x14ac:dyDescent="0.3">
      <c r="B120" s="589" t="s">
        <v>2378</v>
      </c>
      <c r="C120" s="590" t="s">
        <v>288</v>
      </c>
      <c r="D120" s="126" t="s">
        <v>289</v>
      </c>
      <c r="E120" s="132" t="s">
        <v>41</v>
      </c>
      <c r="F120" s="136" t="s">
        <v>317</v>
      </c>
      <c r="G120" s="150" t="s">
        <v>318</v>
      </c>
      <c r="H120" s="158">
        <v>1</v>
      </c>
      <c r="I120" s="212" t="s">
        <v>1</v>
      </c>
      <c r="J120" s="165"/>
      <c r="K120" s="182">
        <v>1</v>
      </c>
      <c r="L120" s="196"/>
      <c r="M120" s="436"/>
      <c r="N120" s="320" t="str">
        <f t="shared" si="26"/>
        <v>-</v>
      </c>
      <c r="O120" s="320" t="str">
        <f t="shared" si="21"/>
        <v>-</v>
      </c>
      <c r="P120" s="320">
        <f t="shared" si="27"/>
        <v>1</v>
      </c>
      <c r="Q120" s="320">
        <f t="shared" si="22"/>
        <v>1</v>
      </c>
      <c r="R120" s="320" t="str">
        <f t="shared" si="28"/>
        <v>-</v>
      </c>
      <c r="S120" s="320" t="str">
        <f t="shared" si="23"/>
        <v>-</v>
      </c>
      <c r="T120" s="320" t="str">
        <f t="shared" si="29"/>
        <v>-</v>
      </c>
      <c r="U120" s="325" t="str">
        <f t="shared" si="24"/>
        <v>-</v>
      </c>
      <c r="V120" s="312">
        <f t="shared" si="30"/>
        <v>1</v>
      </c>
      <c r="W120" s="186" t="s">
        <v>2470</v>
      </c>
      <c r="X120" s="174" t="s">
        <v>292</v>
      </c>
      <c r="Y120" s="174" t="s">
        <v>293</v>
      </c>
      <c r="Z120" s="388"/>
      <c r="AA120" s="389">
        <v>1</v>
      </c>
      <c r="AB120" s="390"/>
      <c r="AC120" s="307"/>
      <c r="AD120" s="334" t="s">
        <v>2433</v>
      </c>
    </row>
    <row r="121" spans="2:30" s="25" customFormat="1" ht="72" x14ac:dyDescent="0.3">
      <c r="B121" s="589" t="s">
        <v>2378</v>
      </c>
      <c r="C121" s="590" t="s">
        <v>288</v>
      </c>
      <c r="D121" s="126" t="s">
        <v>289</v>
      </c>
      <c r="E121" s="132" t="s">
        <v>41</v>
      </c>
      <c r="F121" s="136" t="s">
        <v>319</v>
      </c>
      <c r="G121" s="150" t="s">
        <v>320</v>
      </c>
      <c r="H121" s="158">
        <v>2</v>
      </c>
      <c r="I121" s="158" t="s">
        <v>1</v>
      </c>
      <c r="J121" s="165">
        <v>1</v>
      </c>
      <c r="K121" s="182">
        <v>0</v>
      </c>
      <c r="L121" s="196">
        <v>1</v>
      </c>
      <c r="M121" s="436"/>
      <c r="N121" s="331">
        <f t="shared" si="26"/>
        <v>1</v>
      </c>
      <c r="O121" s="320">
        <f t="shared" si="21"/>
        <v>1</v>
      </c>
      <c r="P121" s="320" t="str">
        <f t="shared" si="27"/>
        <v>-</v>
      </c>
      <c r="Q121" s="320" t="str">
        <f t="shared" si="22"/>
        <v>-</v>
      </c>
      <c r="R121" s="320">
        <f t="shared" si="28"/>
        <v>1</v>
      </c>
      <c r="S121" s="320">
        <f t="shared" si="23"/>
        <v>1</v>
      </c>
      <c r="T121" s="320" t="str">
        <f t="shared" si="29"/>
        <v>-</v>
      </c>
      <c r="U121" s="325" t="str">
        <f t="shared" si="24"/>
        <v>-</v>
      </c>
      <c r="V121" s="312">
        <f t="shared" si="30"/>
        <v>1</v>
      </c>
      <c r="W121" s="186" t="s">
        <v>2851</v>
      </c>
      <c r="X121" s="174" t="s">
        <v>292</v>
      </c>
      <c r="Y121" s="174" t="s">
        <v>293</v>
      </c>
      <c r="Z121" s="388">
        <v>1</v>
      </c>
      <c r="AA121" s="389"/>
      <c r="AB121" s="390">
        <v>1</v>
      </c>
      <c r="AC121" s="307"/>
      <c r="AD121" s="334" t="s">
        <v>2433</v>
      </c>
    </row>
    <row r="122" spans="2:30" s="25" customFormat="1" ht="51" customHeight="1" x14ac:dyDescent="0.3">
      <c r="B122" s="589" t="s">
        <v>2378</v>
      </c>
      <c r="C122" s="590" t="s">
        <v>288</v>
      </c>
      <c r="D122" s="126" t="s">
        <v>289</v>
      </c>
      <c r="E122" s="132" t="s">
        <v>41</v>
      </c>
      <c r="F122" s="136" t="s">
        <v>321</v>
      </c>
      <c r="G122" s="150" t="s">
        <v>322</v>
      </c>
      <c r="H122" s="158">
        <v>2</v>
      </c>
      <c r="I122" s="158" t="s">
        <v>1</v>
      </c>
      <c r="J122" s="165">
        <v>1</v>
      </c>
      <c r="K122" s="182">
        <v>0</v>
      </c>
      <c r="L122" s="196"/>
      <c r="M122" s="436">
        <v>1</v>
      </c>
      <c r="N122" s="320">
        <f t="shared" si="26"/>
        <v>1</v>
      </c>
      <c r="O122" s="320">
        <f t="shared" si="21"/>
        <v>1</v>
      </c>
      <c r="P122" s="320" t="str">
        <f t="shared" si="27"/>
        <v>-</v>
      </c>
      <c r="Q122" s="320" t="str">
        <f t="shared" si="22"/>
        <v>-</v>
      </c>
      <c r="R122" s="320" t="str">
        <f t="shared" si="28"/>
        <v>-</v>
      </c>
      <c r="S122" s="320" t="str">
        <f t="shared" si="23"/>
        <v>-</v>
      </c>
      <c r="T122" s="320">
        <f t="shared" si="29"/>
        <v>1</v>
      </c>
      <c r="U122" s="325">
        <f t="shared" si="24"/>
        <v>1</v>
      </c>
      <c r="V122" s="312">
        <f t="shared" si="30"/>
        <v>1</v>
      </c>
      <c r="W122" s="186" t="s">
        <v>2852</v>
      </c>
      <c r="X122" s="174" t="s">
        <v>292</v>
      </c>
      <c r="Y122" s="174" t="s">
        <v>293</v>
      </c>
      <c r="Z122" s="388">
        <v>1</v>
      </c>
      <c r="AA122" s="389"/>
      <c r="AB122" s="390"/>
      <c r="AC122" s="307">
        <v>1</v>
      </c>
      <c r="AD122" s="334" t="s">
        <v>2433</v>
      </c>
    </row>
    <row r="123" spans="2:30" s="25" customFormat="1" ht="180" x14ac:dyDescent="0.3">
      <c r="B123" s="589" t="s">
        <v>2378</v>
      </c>
      <c r="C123" s="590" t="s">
        <v>288</v>
      </c>
      <c r="D123" s="126" t="s">
        <v>289</v>
      </c>
      <c r="E123" s="132" t="s">
        <v>41</v>
      </c>
      <c r="F123" s="136" t="s">
        <v>323</v>
      </c>
      <c r="G123" s="150" t="s">
        <v>324</v>
      </c>
      <c r="H123" s="158">
        <v>3</v>
      </c>
      <c r="I123" s="158" t="s">
        <v>1</v>
      </c>
      <c r="J123" s="165">
        <v>1</v>
      </c>
      <c r="K123" s="182">
        <v>0</v>
      </c>
      <c r="L123" s="196">
        <v>1</v>
      </c>
      <c r="M123" s="436">
        <v>1</v>
      </c>
      <c r="N123" s="331">
        <f t="shared" si="26"/>
        <v>1</v>
      </c>
      <c r="O123" s="320">
        <f t="shared" si="21"/>
        <v>1</v>
      </c>
      <c r="P123" s="320" t="str">
        <f t="shared" si="27"/>
        <v>-</v>
      </c>
      <c r="Q123" s="320" t="str">
        <f t="shared" si="22"/>
        <v>-</v>
      </c>
      <c r="R123" s="320">
        <f t="shared" si="28"/>
        <v>1</v>
      </c>
      <c r="S123" s="320">
        <f t="shared" si="23"/>
        <v>1</v>
      </c>
      <c r="T123" s="320">
        <f t="shared" si="29"/>
        <v>1</v>
      </c>
      <c r="U123" s="325">
        <f t="shared" si="24"/>
        <v>1</v>
      </c>
      <c r="V123" s="312">
        <f t="shared" si="30"/>
        <v>1</v>
      </c>
      <c r="W123" s="186" t="s">
        <v>2853</v>
      </c>
      <c r="X123" s="174" t="s">
        <v>292</v>
      </c>
      <c r="Y123" s="174" t="s">
        <v>293</v>
      </c>
      <c r="Z123" s="388">
        <v>1</v>
      </c>
      <c r="AA123" s="389"/>
      <c r="AB123" s="390">
        <v>1</v>
      </c>
      <c r="AC123" s="307">
        <v>1</v>
      </c>
      <c r="AD123" s="334" t="s">
        <v>2433</v>
      </c>
    </row>
    <row r="124" spans="2:30" s="25" customFormat="1" ht="54" x14ac:dyDescent="0.3">
      <c r="B124" s="589" t="s">
        <v>2378</v>
      </c>
      <c r="C124" s="590" t="s">
        <v>288</v>
      </c>
      <c r="D124" s="126" t="s">
        <v>289</v>
      </c>
      <c r="E124" s="132" t="s">
        <v>41</v>
      </c>
      <c r="F124" s="136" t="s">
        <v>325</v>
      </c>
      <c r="G124" s="150" t="s">
        <v>326</v>
      </c>
      <c r="H124" s="158">
        <v>2</v>
      </c>
      <c r="I124" s="158" t="s">
        <v>1</v>
      </c>
      <c r="J124" s="165">
        <v>1</v>
      </c>
      <c r="K124" s="182">
        <v>0</v>
      </c>
      <c r="L124" s="196">
        <v>1</v>
      </c>
      <c r="M124" s="436"/>
      <c r="N124" s="331">
        <f t="shared" si="26"/>
        <v>1</v>
      </c>
      <c r="O124" s="320">
        <f t="shared" si="21"/>
        <v>1</v>
      </c>
      <c r="P124" s="320" t="str">
        <f t="shared" si="27"/>
        <v>-</v>
      </c>
      <c r="Q124" s="320" t="str">
        <f t="shared" si="22"/>
        <v>-</v>
      </c>
      <c r="R124" s="320">
        <f t="shared" si="28"/>
        <v>1</v>
      </c>
      <c r="S124" s="320">
        <f t="shared" si="23"/>
        <v>1</v>
      </c>
      <c r="T124" s="320" t="str">
        <f t="shared" si="29"/>
        <v>-</v>
      </c>
      <c r="U124" s="325" t="str">
        <f t="shared" si="24"/>
        <v>-</v>
      </c>
      <c r="V124" s="312">
        <f t="shared" si="30"/>
        <v>1</v>
      </c>
      <c r="W124" s="186" t="s">
        <v>2854</v>
      </c>
      <c r="X124" s="174" t="s">
        <v>292</v>
      </c>
      <c r="Y124" s="174" t="s">
        <v>293</v>
      </c>
      <c r="Z124" s="388">
        <v>1</v>
      </c>
      <c r="AA124" s="389"/>
      <c r="AB124" s="390">
        <v>1</v>
      </c>
      <c r="AC124" s="307"/>
      <c r="AD124" s="334" t="s">
        <v>2433</v>
      </c>
    </row>
    <row r="125" spans="2:30" s="25" customFormat="1" ht="180.75" thickBot="1" x14ac:dyDescent="0.35">
      <c r="B125" s="591" t="s">
        <v>2378</v>
      </c>
      <c r="C125" s="592" t="s">
        <v>288</v>
      </c>
      <c r="D125" s="127" t="s">
        <v>289</v>
      </c>
      <c r="E125" s="254" t="s">
        <v>41</v>
      </c>
      <c r="F125" s="141" t="s">
        <v>327</v>
      </c>
      <c r="G125" s="217" t="s">
        <v>328</v>
      </c>
      <c r="H125" s="159">
        <v>2</v>
      </c>
      <c r="I125" s="159" t="s">
        <v>1</v>
      </c>
      <c r="J125" s="166">
        <v>1</v>
      </c>
      <c r="K125" s="183">
        <v>0</v>
      </c>
      <c r="L125" s="197">
        <v>1</v>
      </c>
      <c r="M125" s="437"/>
      <c r="N125" s="330">
        <f t="shared" si="26"/>
        <v>1</v>
      </c>
      <c r="O125" s="324">
        <f t="shared" si="21"/>
        <v>1</v>
      </c>
      <c r="P125" s="324" t="str">
        <f t="shared" si="27"/>
        <v>-</v>
      </c>
      <c r="Q125" s="324" t="str">
        <f t="shared" si="22"/>
        <v>-</v>
      </c>
      <c r="R125" s="324">
        <f t="shared" si="28"/>
        <v>1</v>
      </c>
      <c r="S125" s="324">
        <f t="shared" si="23"/>
        <v>1</v>
      </c>
      <c r="T125" s="324" t="str">
        <f t="shared" si="29"/>
        <v>-</v>
      </c>
      <c r="U125" s="465" t="str">
        <f t="shared" si="24"/>
        <v>-</v>
      </c>
      <c r="V125" s="459">
        <f t="shared" si="30"/>
        <v>1</v>
      </c>
      <c r="W125" s="188" t="s">
        <v>2855</v>
      </c>
      <c r="X125" s="175" t="s">
        <v>292</v>
      </c>
      <c r="Y125" s="175" t="s">
        <v>293</v>
      </c>
      <c r="Z125" s="474">
        <v>1</v>
      </c>
      <c r="AA125" s="475"/>
      <c r="AB125" s="476">
        <v>1</v>
      </c>
      <c r="AC125" s="477"/>
      <c r="AD125" s="334" t="s">
        <v>2433</v>
      </c>
    </row>
    <row r="126" spans="2:30" s="372" customFormat="1" ht="54" hidden="1" x14ac:dyDescent="0.25">
      <c r="B126" s="569" t="s">
        <v>2241</v>
      </c>
      <c r="C126" s="570" t="s">
        <v>17</v>
      </c>
      <c r="D126" s="571" t="s">
        <v>812</v>
      </c>
      <c r="E126" s="572" t="s">
        <v>813</v>
      </c>
      <c r="F126" s="573" t="s">
        <v>814</v>
      </c>
      <c r="G126" s="574" t="s">
        <v>815</v>
      </c>
      <c r="H126" s="575">
        <v>1</v>
      </c>
      <c r="I126" s="575" t="s">
        <v>816</v>
      </c>
      <c r="J126" s="576"/>
      <c r="K126" s="577"/>
      <c r="L126" s="578">
        <v>1</v>
      </c>
      <c r="M126" s="453"/>
      <c r="N126" s="579" t="str">
        <f t="shared" si="26"/>
        <v>-</v>
      </c>
      <c r="O126" s="580" t="str">
        <f>IF(N126="","",IF(N126="-","-",IF(N126&gt;=100%,100%,N126)))</f>
        <v>-</v>
      </c>
      <c r="P126" s="580" t="str">
        <f t="shared" si="27"/>
        <v>-</v>
      </c>
      <c r="Q126" s="580" t="str">
        <f>IF(P126="","",IF(P126="-","-",IF(P126&gt;=100%,100%,P126)))</f>
        <v>-</v>
      </c>
      <c r="R126" s="580">
        <f t="shared" si="28"/>
        <v>1</v>
      </c>
      <c r="S126" s="580">
        <f>IF(R126="","",IF(R126="-","-",IF(R126&gt;=100%,100%,R126)))</f>
        <v>1</v>
      </c>
      <c r="T126" s="580" t="str">
        <f t="shared" si="29"/>
        <v>-</v>
      </c>
      <c r="U126" s="468" t="str">
        <f>IF(T126="","",IF(T126="-","-",IF(T126&gt;=100%,100%,T126)))</f>
        <v>-</v>
      </c>
      <c r="V126" s="461">
        <f t="shared" ref="V126:V189" si="31">SUM(J126:M126)/H126</f>
        <v>1</v>
      </c>
      <c r="W126" s="581" t="s">
        <v>2696</v>
      </c>
      <c r="X126" s="582" t="s">
        <v>22</v>
      </c>
      <c r="Y126" s="583" t="s">
        <v>963</v>
      </c>
      <c r="Z126" s="539"/>
      <c r="AA126" s="540"/>
      <c r="AB126" s="541">
        <v>1</v>
      </c>
      <c r="AC126" s="542"/>
      <c r="AD126" s="371" t="s">
        <v>2434</v>
      </c>
    </row>
    <row r="127" spans="2:30" ht="54" hidden="1" x14ac:dyDescent="0.25">
      <c r="B127" s="336" t="s">
        <v>2241</v>
      </c>
      <c r="C127" s="129" t="s">
        <v>17</v>
      </c>
      <c r="D127" s="126" t="s">
        <v>812</v>
      </c>
      <c r="E127" s="132" t="s">
        <v>817</v>
      </c>
      <c r="F127" s="136" t="s">
        <v>818</v>
      </c>
      <c r="G127" s="150" t="s">
        <v>819</v>
      </c>
      <c r="H127" s="158">
        <v>1</v>
      </c>
      <c r="I127" s="158" t="s">
        <v>816</v>
      </c>
      <c r="J127" s="165">
        <v>1</v>
      </c>
      <c r="K127" s="182"/>
      <c r="L127" s="196"/>
      <c r="M127" s="436"/>
      <c r="N127" s="331">
        <f t="shared" si="26"/>
        <v>1</v>
      </c>
      <c r="O127" s="320">
        <f t="shared" ref="O127:O174" si="32">IF(N127="","",IF(N127="-","-",IF(N127&gt;=100%,100%,N127)))</f>
        <v>1</v>
      </c>
      <c r="P127" s="320" t="str">
        <f t="shared" si="27"/>
        <v>-</v>
      </c>
      <c r="Q127" s="320" t="str">
        <f t="shared" ref="Q127:Q174" si="33">IF(P127="","",IF(P127="-","-",IF(P127&gt;=100%,100%,P127)))</f>
        <v>-</v>
      </c>
      <c r="R127" s="320" t="str">
        <f t="shared" si="28"/>
        <v>-</v>
      </c>
      <c r="S127" s="320" t="str">
        <f t="shared" ref="S127:S174" si="34">IF(R127="","",IF(R127="-","-",IF(R127&gt;=100%,100%,R127)))</f>
        <v>-</v>
      </c>
      <c r="T127" s="320" t="str">
        <f t="shared" si="29"/>
        <v>-</v>
      </c>
      <c r="U127" s="325" t="str">
        <f t="shared" ref="U127:U174" si="35">IF(T127="","",IF(T127="-","-",IF(T127&gt;=100%,100%,T127)))</f>
        <v>-</v>
      </c>
      <c r="V127" s="312">
        <f t="shared" si="31"/>
        <v>1</v>
      </c>
      <c r="W127" s="186" t="s">
        <v>820</v>
      </c>
      <c r="X127" s="174" t="s">
        <v>22</v>
      </c>
      <c r="Y127" s="176" t="s">
        <v>963</v>
      </c>
      <c r="Z127" s="388">
        <v>1</v>
      </c>
      <c r="AA127" s="389"/>
      <c r="AB127" s="390"/>
      <c r="AC127" s="307"/>
      <c r="AD127" s="352" t="s">
        <v>2434</v>
      </c>
    </row>
    <row r="128" spans="2:30" ht="72" hidden="1" x14ac:dyDescent="0.25">
      <c r="B128" s="336" t="s">
        <v>2241</v>
      </c>
      <c r="C128" s="129" t="s">
        <v>17</v>
      </c>
      <c r="D128" s="126" t="s">
        <v>812</v>
      </c>
      <c r="E128" s="132" t="s">
        <v>821</v>
      </c>
      <c r="F128" s="136" t="s">
        <v>822</v>
      </c>
      <c r="G128" s="150" t="s">
        <v>823</v>
      </c>
      <c r="H128" s="158">
        <v>1</v>
      </c>
      <c r="I128" s="158" t="s">
        <v>816</v>
      </c>
      <c r="J128" s="165"/>
      <c r="K128" s="182"/>
      <c r="L128" s="196">
        <v>1</v>
      </c>
      <c r="M128" s="436"/>
      <c r="N128" s="331" t="str">
        <f t="shared" si="26"/>
        <v>-</v>
      </c>
      <c r="O128" s="320" t="str">
        <f t="shared" si="32"/>
        <v>-</v>
      </c>
      <c r="P128" s="320" t="str">
        <f t="shared" si="27"/>
        <v>-</v>
      </c>
      <c r="Q128" s="320" t="str">
        <f t="shared" si="33"/>
        <v>-</v>
      </c>
      <c r="R128" s="320">
        <f t="shared" si="28"/>
        <v>1</v>
      </c>
      <c r="S128" s="320">
        <f t="shared" si="34"/>
        <v>1</v>
      </c>
      <c r="T128" s="320" t="str">
        <f t="shared" si="29"/>
        <v>-</v>
      </c>
      <c r="U128" s="325" t="str">
        <f t="shared" si="35"/>
        <v>-</v>
      </c>
      <c r="V128" s="312">
        <f t="shared" si="31"/>
        <v>1</v>
      </c>
      <c r="W128" s="186" t="s">
        <v>3024</v>
      </c>
      <c r="X128" s="174" t="s">
        <v>22</v>
      </c>
      <c r="Y128" s="176" t="s">
        <v>963</v>
      </c>
      <c r="Z128" s="388"/>
      <c r="AA128" s="389"/>
      <c r="AB128" s="390">
        <v>1</v>
      </c>
      <c r="AC128" s="307"/>
      <c r="AD128" s="352" t="s">
        <v>2434</v>
      </c>
    </row>
    <row r="129" spans="2:30" s="392" customFormat="1" ht="126" hidden="1" x14ac:dyDescent="0.25">
      <c r="B129" s="384" t="s">
        <v>2241</v>
      </c>
      <c r="C129" s="307" t="s">
        <v>17</v>
      </c>
      <c r="D129" s="308" t="s">
        <v>812</v>
      </c>
      <c r="E129" s="309" t="s">
        <v>30</v>
      </c>
      <c r="F129" s="385" t="s">
        <v>824</v>
      </c>
      <c r="G129" s="311" t="s">
        <v>825</v>
      </c>
      <c r="H129" s="313">
        <v>2</v>
      </c>
      <c r="I129" s="313" t="s">
        <v>816</v>
      </c>
      <c r="J129" s="386">
        <v>1</v>
      </c>
      <c r="K129" s="314">
        <v>1</v>
      </c>
      <c r="L129" s="315"/>
      <c r="M129" s="436"/>
      <c r="N129" s="387">
        <f t="shared" si="26"/>
        <v>1</v>
      </c>
      <c r="O129" s="325">
        <f t="shared" si="32"/>
        <v>1</v>
      </c>
      <c r="P129" s="325">
        <f t="shared" si="27"/>
        <v>1</v>
      </c>
      <c r="Q129" s="325">
        <f t="shared" si="33"/>
        <v>1</v>
      </c>
      <c r="R129" s="325" t="str">
        <f t="shared" si="28"/>
        <v>-</v>
      </c>
      <c r="S129" s="325" t="str">
        <f t="shared" si="34"/>
        <v>-</v>
      </c>
      <c r="T129" s="325" t="str">
        <f t="shared" si="29"/>
        <v>-</v>
      </c>
      <c r="U129" s="325" t="str">
        <f t="shared" si="35"/>
        <v>-</v>
      </c>
      <c r="V129" s="312">
        <f t="shared" si="31"/>
        <v>1</v>
      </c>
      <c r="W129" s="316" t="s">
        <v>2472</v>
      </c>
      <c r="X129" s="318" t="s">
        <v>22</v>
      </c>
      <c r="Y129" s="317" t="s">
        <v>963</v>
      </c>
      <c r="Z129" s="388">
        <v>1</v>
      </c>
      <c r="AA129" s="389">
        <v>1</v>
      </c>
      <c r="AB129" s="390"/>
      <c r="AC129" s="307"/>
      <c r="AD129" s="391" t="s">
        <v>2434</v>
      </c>
    </row>
    <row r="130" spans="2:30" ht="90" hidden="1" x14ac:dyDescent="0.25">
      <c r="B130" s="336" t="s">
        <v>2241</v>
      </c>
      <c r="C130" s="129" t="s">
        <v>33</v>
      </c>
      <c r="D130" s="126" t="s">
        <v>826</v>
      </c>
      <c r="E130" s="132" t="s">
        <v>35</v>
      </c>
      <c r="F130" s="136" t="s">
        <v>827</v>
      </c>
      <c r="G130" s="150" t="s">
        <v>828</v>
      </c>
      <c r="H130" s="158">
        <v>2</v>
      </c>
      <c r="I130" s="158" t="s">
        <v>816</v>
      </c>
      <c r="J130" s="165"/>
      <c r="K130" s="182">
        <v>1</v>
      </c>
      <c r="L130" s="196">
        <v>1</v>
      </c>
      <c r="M130" s="436"/>
      <c r="N130" s="331" t="str">
        <f t="shared" si="26"/>
        <v>-</v>
      </c>
      <c r="O130" s="320" t="str">
        <f t="shared" si="32"/>
        <v>-</v>
      </c>
      <c r="P130" s="320">
        <f t="shared" si="27"/>
        <v>1</v>
      </c>
      <c r="Q130" s="320">
        <f t="shared" si="33"/>
        <v>1</v>
      </c>
      <c r="R130" s="320">
        <f t="shared" si="28"/>
        <v>1</v>
      </c>
      <c r="S130" s="320">
        <f t="shared" si="34"/>
        <v>1</v>
      </c>
      <c r="T130" s="320" t="str">
        <f t="shared" si="29"/>
        <v>-</v>
      </c>
      <c r="U130" s="325" t="str">
        <f t="shared" si="35"/>
        <v>-</v>
      </c>
      <c r="V130" s="312">
        <f t="shared" si="31"/>
        <v>1</v>
      </c>
      <c r="W130" s="186" t="s">
        <v>3025</v>
      </c>
      <c r="X130" s="174" t="s">
        <v>22</v>
      </c>
      <c r="Y130" s="176" t="s">
        <v>963</v>
      </c>
      <c r="Z130" s="520"/>
      <c r="AA130" s="389">
        <v>1</v>
      </c>
      <c r="AB130" s="390">
        <v>1</v>
      </c>
      <c r="AC130" s="307"/>
      <c r="AD130" s="352" t="s">
        <v>2434</v>
      </c>
    </row>
    <row r="131" spans="2:30" ht="144" hidden="1" x14ac:dyDescent="0.25">
      <c r="B131" s="336" t="s">
        <v>2241</v>
      </c>
      <c r="C131" s="129" t="s">
        <v>33</v>
      </c>
      <c r="D131" s="126" t="s">
        <v>829</v>
      </c>
      <c r="E131" s="132" t="s">
        <v>35</v>
      </c>
      <c r="F131" s="136" t="s">
        <v>830</v>
      </c>
      <c r="G131" s="150" t="s">
        <v>831</v>
      </c>
      <c r="H131" s="158">
        <v>5</v>
      </c>
      <c r="I131" s="158" t="s">
        <v>816</v>
      </c>
      <c r="J131" s="165">
        <v>2</v>
      </c>
      <c r="K131" s="182">
        <v>3</v>
      </c>
      <c r="L131" s="196"/>
      <c r="M131" s="436"/>
      <c r="N131" s="331">
        <f t="shared" si="26"/>
        <v>1</v>
      </c>
      <c r="O131" s="320">
        <f t="shared" si="32"/>
        <v>1</v>
      </c>
      <c r="P131" s="320">
        <f t="shared" si="27"/>
        <v>1</v>
      </c>
      <c r="Q131" s="320">
        <f t="shared" si="33"/>
        <v>1</v>
      </c>
      <c r="R131" s="320" t="str">
        <f t="shared" si="28"/>
        <v>-</v>
      </c>
      <c r="S131" s="320" t="str">
        <f t="shared" si="34"/>
        <v>-</v>
      </c>
      <c r="T131" s="320" t="str">
        <f t="shared" si="29"/>
        <v>-</v>
      </c>
      <c r="U131" s="325" t="str">
        <f t="shared" si="35"/>
        <v>-</v>
      </c>
      <c r="V131" s="312">
        <f t="shared" si="31"/>
        <v>1</v>
      </c>
      <c r="W131" s="186" t="s">
        <v>2473</v>
      </c>
      <c r="X131" s="174" t="s">
        <v>22</v>
      </c>
      <c r="Y131" s="176" t="s">
        <v>963</v>
      </c>
      <c r="Z131" s="388">
        <v>2</v>
      </c>
      <c r="AA131" s="389">
        <v>3</v>
      </c>
      <c r="AB131" s="390"/>
      <c r="AC131" s="307"/>
      <c r="AD131" s="352" t="s">
        <v>2434</v>
      </c>
    </row>
    <row r="132" spans="2:30" ht="54" hidden="1" x14ac:dyDescent="0.25">
      <c r="B132" s="336" t="s">
        <v>2241</v>
      </c>
      <c r="C132" s="129" t="s">
        <v>33</v>
      </c>
      <c r="D132" s="126" t="s">
        <v>832</v>
      </c>
      <c r="E132" s="132" t="s">
        <v>35</v>
      </c>
      <c r="F132" s="136" t="s">
        <v>833</v>
      </c>
      <c r="G132" s="150" t="s">
        <v>834</v>
      </c>
      <c r="H132" s="158">
        <v>1</v>
      </c>
      <c r="I132" s="158" t="s">
        <v>816</v>
      </c>
      <c r="J132" s="165"/>
      <c r="K132" s="182"/>
      <c r="L132" s="196">
        <v>1</v>
      </c>
      <c r="M132" s="436"/>
      <c r="N132" s="331" t="str">
        <f t="shared" si="26"/>
        <v>-</v>
      </c>
      <c r="O132" s="320" t="str">
        <f t="shared" si="32"/>
        <v>-</v>
      </c>
      <c r="P132" s="320" t="str">
        <f t="shared" si="27"/>
        <v>-</v>
      </c>
      <c r="Q132" s="320" t="str">
        <f t="shared" si="33"/>
        <v>-</v>
      </c>
      <c r="R132" s="320">
        <f t="shared" si="28"/>
        <v>1</v>
      </c>
      <c r="S132" s="320">
        <f t="shared" si="34"/>
        <v>1</v>
      </c>
      <c r="T132" s="320" t="str">
        <f t="shared" si="29"/>
        <v>-</v>
      </c>
      <c r="U132" s="325" t="str">
        <f t="shared" si="35"/>
        <v>-</v>
      </c>
      <c r="V132" s="312">
        <f t="shared" si="31"/>
        <v>1</v>
      </c>
      <c r="W132" s="186" t="s">
        <v>3026</v>
      </c>
      <c r="X132" s="174" t="s">
        <v>22</v>
      </c>
      <c r="Y132" s="176" t="s">
        <v>963</v>
      </c>
      <c r="Z132" s="520"/>
      <c r="AA132" s="389"/>
      <c r="AB132" s="390">
        <v>1</v>
      </c>
      <c r="AC132" s="307"/>
      <c r="AD132" s="352" t="s">
        <v>2434</v>
      </c>
    </row>
    <row r="133" spans="2:30" ht="216" hidden="1" x14ac:dyDescent="0.25">
      <c r="B133" s="336" t="s">
        <v>2268</v>
      </c>
      <c r="C133" s="129" t="s">
        <v>39</v>
      </c>
      <c r="D133" s="126" t="s">
        <v>835</v>
      </c>
      <c r="E133" s="132" t="s">
        <v>836</v>
      </c>
      <c r="F133" s="136" t="s">
        <v>837</v>
      </c>
      <c r="G133" s="150" t="s">
        <v>838</v>
      </c>
      <c r="H133" s="158">
        <v>4</v>
      </c>
      <c r="I133" s="158" t="s">
        <v>816</v>
      </c>
      <c r="J133" s="165">
        <v>1</v>
      </c>
      <c r="K133" s="182">
        <v>1</v>
      </c>
      <c r="L133" s="196">
        <v>1</v>
      </c>
      <c r="M133" s="436">
        <v>1</v>
      </c>
      <c r="N133" s="331">
        <f t="shared" si="26"/>
        <v>1</v>
      </c>
      <c r="O133" s="320">
        <f t="shared" si="32"/>
        <v>1</v>
      </c>
      <c r="P133" s="320">
        <f t="shared" si="27"/>
        <v>1</v>
      </c>
      <c r="Q133" s="320">
        <f t="shared" si="33"/>
        <v>1</v>
      </c>
      <c r="R133" s="320">
        <f t="shared" si="28"/>
        <v>1</v>
      </c>
      <c r="S133" s="320">
        <f t="shared" si="34"/>
        <v>1</v>
      </c>
      <c r="T133" s="320">
        <f t="shared" si="29"/>
        <v>1</v>
      </c>
      <c r="U133" s="325">
        <f t="shared" si="35"/>
        <v>1</v>
      </c>
      <c r="V133" s="312">
        <f t="shared" si="31"/>
        <v>1</v>
      </c>
      <c r="W133" s="186" t="s">
        <v>3027</v>
      </c>
      <c r="X133" s="174" t="s">
        <v>22</v>
      </c>
      <c r="Y133" s="176" t="s">
        <v>963</v>
      </c>
      <c r="Z133" s="388">
        <v>1</v>
      </c>
      <c r="AA133" s="389">
        <v>1</v>
      </c>
      <c r="AB133" s="390">
        <v>1</v>
      </c>
      <c r="AC133" s="307">
        <v>1</v>
      </c>
      <c r="AD133" s="352" t="s">
        <v>2434</v>
      </c>
    </row>
    <row r="134" spans="2:30" ht="72" hidden="1" x14ac:dyDescent="0.25">
      <c r="B134" s="336" t="s">
        <v>2268</v>
      </c>
      <c r="C134" s="129" t="s">
        <v>39</v>
      </c>
      <c r="D134" s="126" t="s">
        <v>835</v>
      </c>
      <c r="E134" s="132" t="s">
        <v>839</v>
      </c>
      <c r="F134" s="136" t="s">
        <v>840</v>
      </c>
      <c r="G134" s="150" t="s">
        <v>841</v>
      </c>
      <c r="H134" s="158">
        <v>1</v>
      </c>
      <c r="I134" s="158" t="s">
        <v>816</v>
      </c>
      <c r="J134" s="165"/>
      <c r="K134" s="182"/>
      <c r="L134" s="196">
        <v>1</v>
      </c>
      <c r="M134" s="436"/>
      <c r="N134" s="331" t="str">
        <f t="shared" si="26"/>
        <v>-</v>
      </c>
      <c r="O134" s="320" t="str">
        <f t="shared" si="32"/>
        <v>-</v>
      </c>
      <c r="P134" s="320" t="str">
        <f t="shared" si="27"/>
        <v>-</v>
      </c>
      <c r="Q134" s="320" t="str">
        <f t="shared" si="33"/>
        <v>-</v>
      </c>
      <c r="R134" s="320">
        <f t="shared" si="28"/>
        <v>1</v>
      </c>
      <c r="S134" s="320">
        <f t="shared" si="34"/>
        <v>1</v>
      </c>
      <c r="T134" s="320" t="str">
        <f t="shared" si="29"/>
        <v>-</v>
      </c>
      <c r="U134" s="325" t="str">
        <f t="shared" si="35"/>
        <v>-</v>
      </c>
      <c r="V134" s="312">
        <f t="shared" si="31"/>
        <v>1</v>
      </c>
      <c r="W134" s="186" t="s">
        <v>3028</v>
      </c>
      <c r="X134" s="174" t="s">
        <v>22</v>
      </c>
      <c r="Y134" s="176" t="s">
        <v>963</v>
      </c>
      <c r="Z134" s="388"/>
      <c r="AA134" s="389"/>
      <c r="AB134" s="390">
        <v>1</v>
      </c>
      <c r="AC134" s="307"/>
      <c r="AD134" s="352" t="s">
        <v>2434</v>
      </c>
    </row>
    <row r="135" spans="2:30" ht="180" hidden="1" x14ac:dyDescent="0.25">
      <c r="B135" s="336" t="s">
        <v>2268</v>
      </c>
      <c r="C135" s="129" t="s">
        <v>39</v>
      </c>
      <c r="D135" s="126" t="s">
        <v>835</v>
      </c>
      <c r="E135" s="132" t="s">
        <v>842</v>
      </c>
      <c r="F135" s="136" t="s">
        <v>843</v>
      </c>
      <c r="G135" s="150" t="s">
        <v>844</v>
      </c>
      <c r="H135" s="158">
        <v>3</v>
      </c>
      <c r="I135" s="158" t="s">
        <v>816</v>
      </c>
      <c r="J135" s="165"/>
      <c r="K135" s="182">
        <v>1</v>
      </c>
      <c r="L135" s="196">
        <v>1</v>
      </c>
      <c r="M135" s="436">
        <v>1</v>
      </c>
      <c r="N135" s="331" t="str">
        <f t="shared" si="26"/>
        <v>-</v>
      </c>
      <c r="O135" s="320" t="str">
        <f t="shared" si="32"/>
        <v>-</v>
      </c>
      <c r="P135" s="320">
        <f t="shared" si="27"/>
        <v>1</v>
      </c>
      <c r="Q135" s="320">
        <f t="shared" si="33"/>
        <v>1</v>
      </c>
      <c r="R135" s="320">
        <f t="shared" si="28"/>
        <v>1</v>
      </c>
      <c r="S135" s="320">
        <f t="shared" si="34"/>
        <v>1</v>
      </c>
      <c r="T135" s="320">
        <f t="shared" si="29"/>
        <v>1</v>
      </c>
      <c r="U135" s="325">
        <f t="shared" si="35"/>
        <v>1</v>
      </c>
      <c r="V135" s="312">
        <f t="shared" si="31"/>
        <v>1</v>
      </c>
      <c r="W135" s="186" t="s">
        <v>3029</v>
      </c>
      <c r="X135" s="174" t="s">
        <v>22</v>
      </c>
      <c r="Y135" s="176" t="s">
        <v>963</v>
      </c>
      <c r="Z135" s="388"/>
      <c r="AA135" s="389">
        <v>1</v>
      </c>
      <c r="AB135" s="390">
        <v>1</v>
      </c>
      <c r="AC135" s="307">
        <v>1</v>
      </c>
      <c r="AD135" s="352" t="s">
        <v>2434</v>
      </c>
    </row>
    <row r="136" spans="2:30" ht="54" hidden="1" x14ac:dyDescent="0.25">
      <c r="B136" s="336" t="s">
        <v>2268</v>
      </c>
      <c r="C136" s="129" t="s">
        <v>39</v>
      </c>
      <c r="D136" s="126" t="s">
        <v>835</v>
      </c>
      <c r="E136" s="132" t="s">
        <v>842</v>
      </c>
      <c r="F136" s="136" t="s">
        <v>845</v>
      </c>
      <c r="G136" s="150" t="s">
        <v>846</v>
      </c>
      <c r="H136" s="158">
        <v>1</v>
      </c>
      <c r="I136" s="158" t="s">
        <v>816</v>
      </c>
      <c r="J136" s="165"/>
      <c r="K136" s="182"/>
      <c r="L136" s="196">
        <v>1</v>
      </c>
      <c r="M136" s="436"/>
      <c r="N136" s="331" t="str">
        <f t="shared" si="26"/>
        <v>-</v>
      </c>
      <c r="O136" s="320" t="str">
        <f t="shared" si="32"/>
        <v>-</v>
      </c>
      <c r="P136" s="320" t="str">
        <f t="shared" si="27"/>
        <v>-</v>
      </c>
      <c r="Q136" s="320" t="str">
        <f t="shared" si="33"/>
        <v>-</v>
      </c>
      <c r="R136" s="320">
        <f t="shared" si="28"/>
        <v>1</v>
      </c>
      <c r="S136" s="320">
        <f t="shared" si="34"/>
        <v>1</v>
      </c>
      <c r="T136" s="320" t="str">
        <f t="shared" si="29"/>
        <v>-</v>
      </c>
      <c r="U136" s="325" t="str">
        <f t="shared" si="35"/>
        <v>-</v>
      </c>
      <c r="V136" s="312">
        <f t="shared" si="31"/>
        <v>1</v>
      </c>
      <c r="W136" s="186" t="s">
        <v>2697</v>
      </c>
      <c r="X136" s="174" t="s">
        <v>22</v>
      </c>
      <c r="Y136" s="176" t="s">
        <v>963</v>
      </c>
      <c r="Z136" s="388"/>
      <c r="AA136" s="389"/>
      <c r="AB136" s="390">
        <v>1</v>
      </c>
      <c r="AC136" s="307"/>
      <c r="AD136" s="352" t="s">
        <v>2434</v>
      </c>
    </row>
    <row r="137" spans="2:30" ht="144" hidden="1" x14ac:dyDescent="0.25">
      <c r="B137" s="336" t="s">
        <v>2268</v>
      </c>
      <c r="C137" s="129" t="s">
        <v>39</v>
      </c>
      <c r="D137" s="126" t="s">
        <v>835</v>
      </c>
      <c r="E137" s="132" t="s">
        <v>842</v>
      </c>
      <c r="F137" s="136" t="s">
        <v>847</v>
      </c>
      <c r="G137" s="150" t="s">
        <v>848</v>
      </c>
      <c r="H137" s="158">
        <v>2</v>
      </c>
      <c r="I137" s="158" t="s">
        <v>816</v>
      </c>
      <c r="J137" s="165"/>
      <c r="K137" s="182">
        <v>1</v>
      </c>
      <c r="L137" s="196"/>
      <c r="M137" s="436">
        <v>1</v>
      </c>
      <c r="N137" s="331" t="str">
        <f t="shared" si="26"/>
        <v>-</v>
      </c>
      <c r="O137" s="320" t="str">
        <f t="shared" si="32"/>
        <v>-</v>
      </c>
      <c r="P137" s="320">
        <f t="shared" si="27"/>
        <v>1</v>
      </c>
      <c r="Q137" s="320">
        <f t="shared" si="33"/>
        <v>1</v>
      </c>
      <c r="R137" s="320" t="str">
        <f t="shared" si="28"/>
        <v>-</v>
      </c>
      <c r="S137" s="320" t="str">
        <f t="shared" si="34"/>
        <v>-</v>
      </c>
      <c r="T137" s="320">
        <f t="shared" si="29"/>
        <v>1</v>
      </c>
      <c r="U137" s="325">
        <f t="shared" si="35"/>
        <v>1</v>
      </c>
      <c r="V137" s="312">
        <f t="shared" si="31"/>
        <v>1</v>
      </c>
      <c r="W137" s="186" t="s">
        <v>3030</v>
      </c>
      <c r="X137" s="174" t="s">
        <v>22</v>
      </c>
      <c r="Y137" s="176" t="s">
        <v>963</v>
      </c>
      <c r="Z137" s="388"/>
      <c r="AA137" s="389">
        <v>1</v>
      </c>
      <c r="AB137" s="390"/>
      <c r="AC137" s="307">
        <v>1</v>
      </c>
      <c r="AD137" s="352" t="s">
        <v>2434</v>
      </c>
    </row>
    <row r="138" spans="2:30" ht="54" hidden="1" x14ac:dyDescent="0.25">
      <c r="B138" s="336" t="s">
        <v>2268</v>
      </c>
      <c r="C138" s="129" t="s">
        <v>39</v>
      </c>
      <c r="D138" s="126" t="s">
        <v>835</v>
      </c>
      <c r="E138" s="132" t="s">
        <v>849</v>
      </c>
      <c r="F138" s="136" t="s">
        <v>850</v>
      </c>
      <c r="G138" s="150" t="s">
        <v>851</v>
      </c>
      <c r="H138" s="158">
        <v>1</v>
      </c>
      <c r="I138" s="158" t="s">
        <v>816</v>
      </c>
      <c r="J138" s="165"/>
      <c r="K138" s="182"/>
      <c r="L138" s="196">
        <v>1</v>
      </c>
      <c r="M138" s="436"/>
      <c r="N138" s="331" t="str">
        <f t="shared" si="26"/>
        <v>-</v>
      </c>
      <c r="O138" s="320" t="str">
        <f t="shared" si="32"/>
        <v>-</v>
      </c>
      <c r="P138" s="320" t="str">
        <f t="shared" si="27"/>
        <v>-</v>
      </c>
      <c r="Q138" s="320" t="str">
        <f t="shared" si="33"/>
        <v>-</v>
      </c>
      <c r="R138" s="320">
        <f t="shared" si="28"/>
        <v>1</v>
      </c>
      <c r="S138" s="320">
        <f t="shared" si="34"/>
        <v>1</v>
      </c>
      <c r="T138" s="320" t="str">
        <f t="shared" si="29"/>
        <v>-</v>
      </c>
      <c r="U138" s="325" t="str">
        <f t="shared" si="35"/>
        <v>-</v>
      </c>
      <c r="V138" s="312">
        <f t="shared" si="31"/>
        <v>1</v>
      </c>
      <c r="W138" s="186" t="s">
        <v>3031</v>
      </c>
      <c r="X138" s="174" t="s">
        <v>22</v>
      </c>
      <c r="Y138" s="176" t="s">
        <v>963</v>
      </c>
      <c r="Z138" s="388"/>
      <c r="AA138" s="389"/>
      <c r="AB138" s="390">
        <v>1</v>
      </c>
      <c r="AC138" s="307"/>
      <c r="AD138" s="352" t="s">
        <v>2434</v>
      </c>
    </row>
    <row r="139" spans="2:30" ht="72" hidden="1" x14ac:dyDescent="0.25">
      <c r="B139" s="336" t="s">
        <v>2276</v>
      </c>
      <c r="C139" s="129" t="s">
        <v>84</v>
      </c>
      <c r="D139" s="126" t="s">
        <v>812</v>
      </c>
      <c r="E139" s="132" t="s">
        <v>852</v>
      </c>
      <c r="F139" s="136" t="s">
        <v>853</v>
      </c>
      <c r="G139" s="150" t="s">
        <v>854</v>
      </c>
      <c r="H139" s="158">
        <v>2</v>
      </c>
      <c r="I139" s="158" t="s">
        <v>816</v>
      </c>
      <c r="J139" s="165"/>
      <c r="K139" s="182">
        <v>2</v>
      </c>
      <c r="L139" s="196"/>
      <c r="M139" s="436"/>
      <c r="N139" s="331" t="str">
        <f t="shared" si="26"/>
        <v>-</v>
      </c>
      <c r="O139" s="320" t="str">
        <f t="shared" si="32"/>
        <v>-</v>
      </c>
      <c r="P139" s="320">
        <f t="shared" si="27"/>
        <v>1</v>
      </c>
      <c r="Q139" s="320">
        <f t="shared" si="33"/>
        <v>1</v>
      </c>
      <c r="R139" s="320" t="str">
        <f t="shared" si="28"/>
        <v>-</v>
      </c>
      <c r="S139" s="320" t="str">
        <f t="shared" si="34"/>
        <v>-</v>
      </c>
      <c r="T139" s="320" t="str">
        <f t="shared" si="29"/>
        <v>-</v>
      </c>
      <c r="U139" s="325" t="str">
        <f t="shared" si="35"/>
        <v>-</v>
      </c>
      <c r="V139" s="312">
        <f t="shared" si="31"/>
        <v>1</v>
      </c>
      <c r="W139" s="189" t="s">
        <v>2474</v>
      </c>
      <c r="X139" s="174" t="s">
        <v>22</v>
      </c>
      <c r="Y139" s="176" t="s">
        <v>963</v>
      </c>
      <c r="Z139" s="388"/>
      <c r="AA139" s="389">
        <v>2</v>
      </c>
      <c r="AB139" s="390"/>
      <c r="AC139" s="307"/>
      <c r="AD139" s="352" t="s">
        <v>2434</v>
      </c>
    </row>
    <row r="140" spans="2:30" ht="72" hidden="1" x14ac:dyDescent="0.25">
      <c r="B140" s="336" t="s">
        <v>2276</v>
      </c>
      <c r="C140" s="129" t="s">
        <v>98</v>
      </c>
      <c r="D140" s="126" t="s">
        <v>855</v>
      </c>
      <c r="E140" s="132" t="s">
        <v>856</v>
      </c>
      <c r="F140" s="136" t="s">
        <v>857</v>
      </c>
      <c r="G140" s="150" t="s">
        <v>858</v>
      </c>
      <c r="H140" s="158">
        <v>1</v>
      </c>
      <c r="I140" s="158" t="s">
        <v>816</v>
      </c>
      <c r="J140" s="165"/>
      <c r="K140" s="193"/>
      <c r="L140" s="196"/>
      <c r="M140" s="436">
        <v>1</v>
      </c>
      <c r="N140" s="331" t="str">
        <f t="shared" si="26"/>
        <v>-</v>
      </c>
      <c r="O140" s="320" t="str">
        <f t="shared" si="32"/>
        <v>-</v>
      </c>
      <c r="P140" s="320" t="str">
        <f t="shared" si="27"/>
        <v>-</v>
      </c>
      <c r="Q140" s="320" t="str">
        <f t="shared" si="33"/>
        <v>-</v>
      </c>
      <c r="R140" s="320" t="str">
        <f t="shared" si="28"/>
        <v>-</v>
      </c>
      <c r="S140" s="320" t="str">
        <f t="shared" si="34"/>
        <v>-</v>
      </c>
      <c r="T140" s="320">
        <f t="shared" si="29"/>
        <v>1</v>
      </c>
      <c r="U140" s="325">
        <f t="shared" si="35"/>
        <v>1</v>
      </c>
      <c r="V140" s="312">
        <f t="shared" si="31"/>
        <v>1</v>
      </c>
      <c r="W140" s="186" t="s">
        <v>3032</v>
      </c>
      <c r="X140" s="174" t="s">
        <v>22</v>
      </c>
      <c r="Y140" s="176" t="s">
        <v>963</v>
      </c>
      <c r="Z140" s="388"/>
      <c r="AA140" s="389"/>
      <c r="AB140" s="390"/>
      <c r="AC140" s="307">
        <v>1</v>
      </c>
      <c r="AD140" s="352" t="s">
        <v>2434</v>
      </c>
    </row>
    <row r="141" spans="2:30" ht="54" hidden="1" x14ac:dyDescent="0.25">
      <c r="B141" s="336" t="s">
        <v>2276</v>
      </c>
      <c r="C141" s="129" t="s">
        <v>98</v>
      </c>
      <c r="D141" s="126" t="s">
        <v>855</v>
      </c>
      <c r="E141" s="132" t="s">
        <v>859</v>
      </c>
      <c r="F141" s="136" t="s">
        <v>860</v>
      </c>
      <c r="G141" s="150" t="s">
        <v>861</v>
      </c>
      <c r="H141" s="158">
        <v>1</v>
      </c>
      <c r="I141" s="158" t="s">
        <v>816</v>
      </c>
      <c r="J141" s="165"/>
      <c r="K141" s="193"/>
      <c r="L141" s="255"/>
      <c r="M141" s="436">
        <v>1</v>
      </c>
      <c r="N141" s="331" t="str">
        <f t="shared" si="26"/>
        <v>-</v>
      </c>
      <c r="O141" s="320" t="str">
        <f t="shared" si="32"/>
        <v>-</v>
      </c>
      <c r="P141" s="320" t="str">
        <f t="shared" si="27"/>
        <v>-</v>
      </c>
      <c r="Q141" s="320" t="str">
        <f t="shared" si="33"/>
        <v>-</v>
      </c>
      <c r="R141" s="320" t="str">
        <f t="shared" si="28"/>
        <v>-</v>
      </c>
      <c r="S141" s="320" t="str">
        <f t="shared" si="34"/>
        <v>-</v>
      </c>
      <c r="T141" s="320">
        <f t="shared" si="29"/>
        <v>1</v>
      </c>
      <c r="U141" s="325">
        <f t="shared" si="35"/>
        <v>1</v>
      </c>
      <c r="V141" s="312">
        <f t="shared" si="31"/>
        <v>1</v>
      </c>
      <c r="W141" s="186" t="s">
        <v>3033</v>
      </c>
      <c r="X141" s="174" t="s">
        <v>22</v>
      </c>
      <c r="Y141" s="176" t="s">
        <v>963</v>
      </c>
      <c r="Z141" s="388"/>
      <c r="AA141" s="389"/>
      <c r="AB141" s="390"/>
      <c r="AC141" s="307">
        <v>1</v>
      </c>
      <c r="AD141" s="352" t="s">
        <v>2434</v>
      </c>
    </row>
    <row r="142" spans="2:30" ht="126" hidden="1" x14ac:dyDescent="0.25">
      <c r="B142" s="336" t="s">
        <v>2276</v>
      </c>
      <c r="C142" s="129" t="s">
        <v>98</v>
      </c>
      <c r="D142" s="126" t="s">
        <v>855</v>
      </c>
      <c r="E142" s="132" t="s">
        <v>862</v>
      </c>
      <c r="F142" s="136" t="s">
        <v>863</v>
      </c>
      <c r="G142" s="150" t="s">
        <v>864</v>
      </c>
      <c r="H142" s="158">
        <v>4</v>
      </c>
      <c r="I142" s="158" t="s">
        <v>816</v>
      </c>
      <c r="J142" s="165">
        <v>1</v>
      </c>
      <c r="K142" s="256">
        <v>1</v>
      </c>
      <c r="L142" s="196">
        <v>1</v>
      </c>
      <c r="M142" s="436">
        <v>1</v>
      </c>
      <c r="N142" s="331">
        <f t="shared" si="26"/>
        <v>1</v>
      </c>
      <c r="O142" s="320">
        <f t="shared" si="32"/>
        <v>1</v>
      </c>
      <c r="P142" s="320">
        <f t="shared" si="27"/>
        <v>1</v>
      </c>
      <c r="Q142" s="320">
        <f t="shared" si="33"/>
        <v>1</v>
      </c>
      <c r="R142" s="320">
        <f t="shared" si="28"/>
        <v>1</v>
      </c>
      <c r="S142" s="320">
        <f t="shared" si="34"/>
        <v>1</v>
      </c>
      <c r="T142" s="320">
        <f t="shared" si="29"/>
        <v>1</v>
      </c>
      <c r="U142" s="325">
        <f t="shared" si="35"/>
        <v>1</v>
      </c>
      <c r="V142" s="312">
        <f t="shared" si="31"/>
        <v>1</v>
      </c>
      <c r="W142" s="186" t="s">
        <v>3034</v>
      </c>
      <c r="X142" s="174" t="s">
        <v>22</v>
      </c>
      <c r="Y142" s="176" t="s">
        <v>963</v>
      </c>
      <c r="Z142" s="388">
        <v>1</v>
      </c>
      <c r="AA142" s="389">
        <v>1</v>
      </c>
      <c r="AB142" s="390">
        <v>1</v>
      </c>
      <c r="AC142" s="307">
        <v>1</v>
      </c>
      <c r="AD142" s="352" t="s">
        <v>2434</v>
      </c>
    </row>
    <row r="143" spans="2:30" ht="54" hidden="1" x14ac:dyDescent="0.25">
      <c r="B143" s="336" t="s">
        <v>2276</v>
      </c>
      <c r="C143" s="129" t="s">
        <v>98</v>
      </c>
      <c r="D143" s="126" t="s">
        <v>855</v>
      </c>
      <c r="E143" s="132" t="s">
        <v>865</v>
      </c>
      <c r="F143" s="136" t="s">
        <v>866</v>
      </c>
      <c r="G143" s="150" t="s">
        <v>867</v>
      </c>
      <c r="H143" s="158">
        <v>1</v>
      </c>
      <c r="I143" s="158" t="s">
        <v>816</v>
      </c>
      <c r="J143" s="165">
        <v>1</v>
      </c>
      <c r="K143" s="380"/>
      <c r="L143" s="401"/>
      <c r="M143" s="443"/>
      <c r="N143" s="331">
        <f t="shared" si="26"/>
        <v>1</v>
      </c>
      <c r="O143" s="320">
        <f t="shared" si="32"/>
        <v>1</v>
      </c>
      <c r="P143" s="320" t="str">
        <f t="shared" si="27"/>
        <v>-</v>
      </c>
      <c r="Q143" s="320" t="str">
        <f t="shared" si="33"/>
        <v>-</v>
      </c>
      <c r="R143" s="320" t="str">
        <f t="shared" si="28"/>
        <v>-</v>
      </c>
      <c r="S143" s="320" t="str">
        <f t="shared" si="34"/>
        <v>-</v>
      </c>
      <c r="T143" s="320" t="str">
        <f t="shared" si="29"/>
        <v>-</v>
      </c>
      <c r="U143" s="325" t="str">
        <f t="shared" si="35"/>
        <v>-</v>
      </c>
      <c r="V143" s="312">
        <f t="shared" si="31"/>
        <v>1</v>
      </c>
      <c r="W143" s="186" t="s">
        <v>868</v>
      </c>
      <c r="X143" s="174" t="s">
        <v>22</v>
      </c>
      <c r="Y143" s="176" t="s">
        <v>963</v>
      </c>
      <c r="Z143" s="388">
        <v>1</v>
      </c>
      <c r="AA143" s="389"/>
      <c r="AB143" s="390"/>
      <c r="AC143" s="307"/>
      <c r="AD143" s="352" t="s">
        <v>2434</v>
      </c>
    </row>
    <row r="144" spans="2:30" ht="54" hidden="1" x14ac:dyDescent="0.25">
      <c r="B144" s="336" t="s">
        <v>2276</v>
      </c>
      <c r="C144" s="129" t="s">
        <v>98</v>
      </c>
      <c r="D144" s="126" t="s">
        <v>855</v>
      </c>
      <c r="E144" s="132" t="s">
        <v>115</v>
      </c>
      <c r="F144" s="136" t="s">
        <v>869</v>
      </c>
      <c r="G144" s="150" t="s">
        <v>870</v>
      </c>
      <c r="H144" s="158">
        <v>1</v>
      </c>
      <c r="I144" s="158" t="s">
        <v>816</v>
      </c>
      <c r="J144" s="165"/>
      <c r="K144" s="193"/>
      <c r="L144" s="199">
        <v>1</v>
      </c>
      <c r="M144" s="436"/>
      <c r="N144" s="331" t="str">
        <f t="shared" si="26"/>
        <v>-</v>
      </c>
      <c r="O144" s="320" t="str">
        <f t="shared" si="32"/>
        <v>-</v>
      </c>
      <c r="P144" s="320" t="str">
        <f t="shared" si="27"/>
        <v>-</v>
      </c>
      <c r="Q144" s="320" t="str">
        <f t="shared" si="33"/>
        <v>-</v>
      </c>
      <c r="R144" s="320">
        <f t="shared" si="28"/>
        <v>1</v>
      </c>
      <c r="S144" s="320">
        <f t="shared" si="34"/>
        <v>1</v>
      </c>
      <c r="T144" s="320" t="str">
        <f t="shared" si="29"/>
        <v>-</v>
      </c>
      <c r="U144" s="325" t="str">
        <f t="shared" si="35"/>
        <v>-</v>
      </c>
      <c r="V144" s="312">
        <f t="shared" si="31"/>
        <v>1</v>
      </c>
      <c r="W144" s="186" t="s">
        <v>2698</v>
      </c>
      <c r="X144" s="174" t="s">
        <v>22</v>
      </c>
      <c r="Y144" s="176" t="s">
        <v>963</v>
      </c>
      <c r="Z144" s="388"/>
      <c r="AA144" s="389"/>
      <c r="AB144" s="390">
        <v>1</v>
      </c>
      <c r="AC144" s="307"/>
      <c r="AD144" s="352" t="s">
        <v>2434</v>
      </c>
    </row>
    <row r="145" spans="2:30" ht="90" hidden="1" x14ac:dyDescent="0.25">
      <c r="B145" s="336" t="s">
        <v>2276</v>
      </c>
      <c r="C145" s="129" t="s">
        <v>98</v>
      </c>
      <c r="D145" s="126" t="s">
        <v>855</v>
      </c>
      <c r="E145" s="132" t="s">
        <v>118</v>
      </c>
      <c r="F145" s="136" t="s">
        <v>871</v>
      </c>
      <c r="G145" s="150" t="s">
        <v>872</v>
      </c>
      <c r="H145" s="158">
        <v>2</v>
      </c>
      <c r="I145" s="158" t="s">
        <v>816</v>
      </c>
      <c r="J145" s="165"/>
      <c r="K145" s="380"/>
      <c r="L145" s="196"/>
      <c r="M145" s="436">
        <v>2</v>
      </c>
      <c r="N145" s="331" t="str">
        <f t="shared" si="26"/>
        <v>-</v>
      </c>
      <c r="O145" s="320" t="str">
        <f t="shared" si="32"/>
        <v>-</v>
      </c>
      <c r="P145" s="320" t="str">
        <f t="shared" si="27"/>
        <v>-</v>
      </c>
      <c r="Q145" s="320" t="str">
        <f t="shared" si="33"/>
        <v>-</v>
      </c>
      <c r="R145" s="320" t="str">
        <f t="shared" si="28"/>
        <v>-</v>
      </c>
      <c r="S145" s="320" t="str">
        <f t="shared" si="34"/>
        <v>-</v>
      </c>
      <c r="T145" s="320">
        <f t="shared" si="29"/>
        <v>1</v>
      </c>
      <c r="U145" s="325">
        <f t="shared" si="35"/>
        <v>1</v>
      </c>
      <c r="V145" s="312">
        <f t="shared" si="31"/>
        <v>1</v>
      </c>
      <c r="W145" s="186" t="s">
        <v>3035</v>
      </c>
      <c r="X145" s="174" t="s">
        <v>22</v>
      </c>
      <c r="Y145" s="176" t="s">
        <v>963</v>
      </c>
      <c r="Z145" s="388"/>
      <c r="AA145" s="389"/>
      <c r="AB145" s="390"/>
      <c r="AC145" s="307">
        <v>2</v>
      </c>
      <c r="AD145" s="352" t="s">
        <v>2434</v>
      </c>
    </row>
    <row r="146" spans="2:30" ht="54" hidden="1" x14ac:dyDescent="0.25">
      <c r="B146" s="336" t="s">
        <v>2276</v>
      </c>
      <c r="C146" s="129" t="s">
        <v>98</v>
      </c>
      <c r="D146" s="126" t="s">
        <v>855</v>
      </c>
      <c r="E146" s="132" t="s">
        <v>873</v>
      </c>
      <c r="F146" s="136" t="s">
        <v>874</v>
      </c>
      <c r="G146" s="150" t="s">
        <v>875</v>
      </c>
      <c r="H146" s="158">
        <v>1</v>
      </c>
      <c r="I146" s="158" t="s">
        <v>816</v>
      </c>
      <c r="J146" s="165"/>
      <c r="K146" s="380"/>
      <c r="L146" s="401">
        <v>1</v>
      </c>
      <c r="M146" s="443"/>
      <c r="N146" s="331" t="str">
        <f t="shared" si="26"/>
        <v>-</v>
      </c>
      <c r="O146" s="320" t="str">
        <f t="shared" si="32"/>
        <v>-</v>
      </c>
      <c r="P146" s="320" t="str">
        <f t="shared" si="27"/>
        <v>-</v>
      </c>
      <c r="Q146" s="320" t="str">
        <f t="shared" si="33"/>
        <v>-</v>
      </c>
      <c r="R146" s="320">
        <f t="shared" si="28"/>
        <v>1</v>
      </c>
      <c r="S146" s="320">
        <f t="shared" si="34"/>
        <v>1</v>
      </c>
      <c r="T146" s="320" t="str">
        <f t="shared" si="29"/>
        <v>-</v>
      </c>
      <c r="U146" s="325" t="str">
        <f t="shared" si="35"/>
        <v>-</v>
      </c>
      <c r="V146" s="312">
        <f t="shared" si="31"/>
        <v>1</v>
      </c>
      <c r="W146" s="186" t="s">
        <v>2699</v>
      </c>
      <c r="X146" s="174" t="s">
        <v>22</v>
      </c>
      <c r="Y146" s="176" t="s">
        <v>963</v>
      </c>
      <c r="Z146" s="388"/>
      <c r="AA146" s="389"/>
      <c r="AB146" s="390">
        <v>1</v>
      </c>
      <c r="AC146" s="307"/>
      <c r="AD146" s="352" t="s">
        <v>2434</v>
      </c>
    </row>
    <row r="147" spans="2:30" ht="54" hidden="1" x14ac:dyDescent="0.25">
      <c r="B147" s="336" t="s">
        <v>2276</v>
      </c>
      <c r="C147" s="129" t="s">
        <v>147</v>
      </c>
      <c r="D147" s="126" t="s">
        <v>876</v>
      </c>
      <c r="E147" s="132" t="s">
        <v>877</v>
      </c>
      <c r="F147" s="136" t="s">
        <v>878</v>
      </c>
      <c r="G147" s="150" t="s">
        <v>879</v>
      </c>
      <c r="H147" s="158">
        <v>1</v>
      </c>
      <c r="I147" s="158" t="s">
        <v>816</v>
      </c>
      <c r="J147" s="165"/>
      <c r="K147" s="193"/>
      <c r="L147" s="196">
        <v>1</v>
      </c>
      <c r="M147" s="436"/>
      <c r="N147" s="331" t="str">
        <f t="shared" si="26"/>
        <v>-</v>
      </c>
      <c r="O147" s="320" t="str">
        <f t="shared" si="32"/>
        <v>-</v>
      </c>
      <c r="P147" s="320" t="str">
        <f t="shared" si="27"/>
        <v>-</v>
      </c>
      <c r="Q147" s="320" t="str">
        <f t="shared" si="33"/>
        <v>-</v>
      </c>
      <c r="R147" s="320">
        <f t="shared" si="28"/>
        <v>1</v>
      </c>
      <c r="S147" s="320">
        <f t="shared" si="34"/>
        <v>1</v>
      </c>
      <c r="T147" s="320" t="str">
        <f t="shared" si="29"/>
        <v>-</v>
      </c>
      <c r="U147" s="325" t="str">
        <f t="shared" si="35"/>
        <v>-</v>
      </c>
      <c r="V147" s="312">
        <f t="shared" si="31"/>
        <v>1</v>
      </c>
      <c r="W147" s="186" t="s">
        <v>3036</v>
      </c>
      <c r="X147" s="174" t="s">
        <v>22</v>
      </c>
      <c r="Y147" s="176" t="s">
        <v>963</v>
      </c>
      <c r="Z147" s="388"/>
      <c r="AA147" s="389"/>
      <c r="AB147" s="390">
        <v>1</v>
      </c>
      <c r="AC147" s="307"/>
      <c r="AD147" s="352" t="s">
        <v>2434</v>
      </c>
    </row>
    <row r="148" spans="2:30" ht="72" hidden="1" x14ac:dyDescent="0.25">
      <c r="B148" s="336" t="s">
        <v>2276</v>
      </c>
      <c r="C148" s="129" t="s">
        <v>147</v>
      </c>
      <c r="D148" s="126" t="s">
        <v>876</v>
      </c>
      <c r="E148" s="132" t="s">
        <v>880</v>
      </c>
      <c r="F148" s="136" t="s">
        <v>881</v>
      </c>
      <c r="G148" s="150" t="s">
        <v>882</v>
      </c>
      <c r="H148" s="158">
        <v>1</v>
      </c>
      <c r="I148" s="158" t="s">
        <v>816</v>
      </c>
      <c r="J148" s="165">
        <v>1</v>
      </c>
      <c r="K148" s="193"/>
      <c r="L148" s="196"/>
      <c r="M148" s="436"/>
      <c r="N148" s="331">
        <f t="shared" si="26"/>
        <v>1</v>
      </c>
      <c r="O148" s="320">
        <f t="shared" si="32"/>
        <v>1</v>
      </c>
      <c r="P148" s="320" t="str">
        <f t="shared" si="27"/>
        <v>-</v>
      </c>
      <c r="Q148" s="320" t="str">
        <f t="shared" si="33"/>
        <v>-</v>
      </c>
      <c r="R148" s="320" t="str">
        <f t="shared" si="28"/>
        <v>-</v>
      </c>
      <c r="S148" s="320" t="str">
        <f t="shared" si="34"/>
        <v>-</v>
      </c>
      <c r="T148" s="320" t="str">
        <f t="shared" si="29"/>
        <v>-</v>
      </c>
      <c r="U148" s="325" t="str">
        <f t="shared" si="35"/>
        <v>-</v>
      </c>
      <c r="V148" s="312">
        <f t="shared" si="31"/>
        <v>1</v>
      </c>
      <c r="W148" s="186" t="s">
        <v>883</v>
      </c>
      <c r="X148" s="174" t="s">
        <v>22</v>
      </c>
      <c r="Y148" s="176" t="s">
        <v>963</v>
      </c>
      <c r="Z148" s="388">
        <v>1</v>
      </c>
      <c r="AA148" s="389"/>
      <c r="AB148" s="390"/>
      <c r="AC148" s="307"/>
      <c r="AD148" s="352" t="s">
        <v>2434</v>
      </c>
    </row>
    <row r="149" spans="2:30" ht="54" hidden="1" x14ac:dyDescent="0.25">
      <c r="B149" s="336" t="s">
        <v>2276</v>
      </c>
      <c r="C149" s="129" t="s">
        <v>147</v>
      </c>
      <c r="D149" s="126" t="s">
        <v>876</v>
      </c>
      <c r="E149" s="132" t="s">
        <v>884</v>
      </c>
      <c r="F149" s="136" t="s">
        <v>885</v>
      </c>
      <c r="G149" s="150" t="s">
        <v>886</v>
      </c>
      <c r="H149" s="158">
        <v>1</v>
      </c>
      <c r="I149" s="158" t="s">
        <v>816</v>
      </c>
      <c r="J149" s="165"/>
      <c r="K149" s="380"/>
      <c r="L149" s="401">
        <v>1</v>
      </c>
      <c r="M149" s="443"/>
      <c r="N149" s="331" t="str">
        <f t="shared" si="26"/>
        <v>-</v>
      </c>
      <c r="O149" s="320" t="str">
        <f t="shared" si="32"/>
        <v>-</v>
      </c>
      <c r="P149" s="320" t="str">
        <f t="shared" si="27"/>
        <v>-</v>
      </c>
      <c r="Q149" s="320" t="str">
        <f t="shared" si="33"/>
        <v>-</v>
      </c>
      <c r="R149" s="320">
        <f t="shared" si="28"/>
        <v>1</v>
      </c>
      <c r="S149" s="320">
        <f t="shared" si="34"/>
        <v>1</v>
      </c>
      <c r="T149" s="320" t="str">
        <f t="shared" si="29"/>
        <v>-</v>
      </c>
      <c r="U149" s="325" t="str">
        <f t="shared" si="35"/>
        <v>-</v>
      </c>
      <c r="V149" s="312">
        <f t="shared" si="31"/>
        <v>1</v>
      </c>
      <c r="W149" s="186" t="s">
        <v>3037</v>
      </c>
      <c r="X149" s="174" t="s">
        <v>22</v>
      </c>
      <c r="Y149" s="176" t="s">
        <v>963</v>
      </c>
      <c r="Z149" s="388"/>
      <c r="AA149" s="389"/>
      <c r="AB149" s="390">
        <v>1</v>
      </c>
      <c r="AC149" s="307"/>
      <c r="AD149" s="352" t="s">
        <v>2434</v>
      </c>
    </row>
    <row r="150" spans="2:30" ht="54" hidden="1" x14ac:dyDescent="0.25">
      <c r="B150" s="336" t="s">
        <v>2276</v>
      </c>
      <c r="C150" s="129" t="s">
        <v>152</v>
      </c>
      <c r="D150" s="126" t="s">
        <v>887</v>
      </c>
      <c r="E150" s="132" t="s">
        <v>888</v>
      </c>
      <c r="F150" s="136" t="s">
        <v>889</v>
      </c>
      <c r="G150" s="150" t="s">
        <v>890</v>
      </c>
      <c r="H150" s="158">
        <v>1</v>
      </c>
      <c r="I150" s="158" t="s">
        <v>816</v>
      </c>
      <c r="J150" s="165"/>
      <c r="K150" s="182">
        <v>1</v>
      </c>
      <c r="L150" s="401"/>
      <c r="M150" s="443"/>
      <c r="N150" s="331" t="str">
        <f t="shared" si="26"/>
        <v>-</v>
      </c>
      <c r="O150" s="320" t="str">
        <f t="shared" si="32"/>
        <v>-</v>
      </c>
      <c r="P150" s="320">
        <f t="shared" si="27"/>
        <v>1</v>
      </c>
      <c r="Q150" s="320">
        <f t="shared" si="33"/>
        <v>1</v>
      </c>
      <c r="R150" s="320" t="str">
        <f t="shared" si="28"/>
        <v>-</v>
      </c>
      <c r="S150" s="320" t="str">
        <f t="shared" si="34"/>
        <v>-</v>
      </c>
      <c r="T150" s="320" t="str">
        <f t="shared" si="29"/>
        <v>-</v>
      </c>
      <c r="U150" s="325" t="str">
        <f t="shared" si="35"/>
        <v>-</v>
      </c>
      <c r="V150" s="312">
        <f t="shared" si="31"/>
        <v>1</v>
      </c>
      <c r="W150" s="186" t="s">
        <v>2475</v>
      </c>
      <c r="X150" s="174" t="s">
        <v>22</v>
      </c>
      <c r="Y150" s="176" t="s">
        <v>963</v>
      </c>
      <c r="Z150" s="388"/>
      <c r="AA150" s="389">
        <v>1</v>
      </c>
      <c r="AB150" s="390"/>
      <c r="AC150" s="307"/>
      <c r="AD150" s="352" t="s">
        <v>2434</v>
      </c>
    </row>
    <row r="151" spans="2:30" ht="108" hidden="1" x14ac:dyDescent="0.25">
      <c r="B151" s="336" t="s">
        <v>2276</v>
      </c>
      <c r="C151" s="129" t="s">
        <v>152</v>
      </c>
      <c r="D151" s="126" t="s">
        <v>887</v>
      </c>
      <c r="E151" s="132" t="s">
        <v>888</v>
      </c>
      <c r="F151" s="136" t="s">
        <v>891</v>
      </c>
      <c r="G151" s="150" t="s">
        <v>892</v>
      </c>
      <c r="H151" s="158">
        <v>2</v>
      </c>
      <c r="I151" s="158" t="s">
        <v>816</v>
      </c>
      <c r="J151" s="165"/>
      <c r="K151" s="182">
        <v>1</v>
      </c>
      <c r="L151" s="196">
        <v>1</v>
      </c>
      <c r="M151" s="436"/>
      <c r="N151" s="331" t="str">
        <f t="shared" si="26"/>
        <v>-</v>
      </c>
      <c r="O151" s="320" t="str">
        <f t="shared" si="32"/>
        <v>-</v>
      </c>
      <c r="P151" s="320">
        <f t="shared" si="27"/>
        <v>1</v>
      </c>
      <c r="Q151" s="320">
        <f t="shared" si="33"/>
        <v>1</v>
      </c>
      <c r="R151" s="320">
        <f t="shared" si="28"/>
        <v>1</v>
      </c>
      <c r="S151" s="320">
        <f t="shared" si="34"/>
        <v>1</v>
      </c>
      <c r="T151" s="320" t="str">
        <f t="shared" si="29"/>
        <v>-</v>
      </c>
      <c r="U151" s="325" t="str">
        <f t="shared" si="35"/>
        <v>-</v>
      </c>
      <c r="V151" s="312">
        <f t="shared" si="31"/>
        <v>1</v>
      </c>
      <c r="W151" s="186" t="s">
        <v>3038</v>
      </c>
      <c r="X151" s="174" t="s">
        <v>22</v>
      </c>
      <c r="Y151" s="176" t="s">
        <v>963</v>
      </c>
      <c r="Z151" s="388"/>
      <c r="AA151" s="389">
        <v>1</v>
      </c>
      <c r="AB151" s="390">
        <v>1</v>
      </c>
      <c r="AC151" s="307"/>
      <c r="AD151" s="352" t="s">
        <v>2434</v>
      </c>
    </row>
    <row r="152" spans="2:30" ht="54" hidden="1" x14ac:dyDescent="0.25">
      <c r="B152" s="336" t="s">
        <v>2276</v>
      </c>
      <c r="C152" s="129" t="s">
        <v>152</v>
      </c>
      <c r="D152" s="126" t="s">
        <v>887</v>
      </c>
      <c r="E152" s="132" t="s">
        <v>888</v>
      </c>
      <c r="F152" s="136" t="s">
        <v>893</v>
      </c>
      <c r="G152" s="150" t="s">
        <v>894</v>
      </c>
      <c r="H152" s="158">
        <v>1</v>
      </c>
      <c r="I152" s="158" t="s">
        <v>816</v>
      </c>
      <c r="J152" s="165"/>
      <c r="K152" s="182">
        <v>1</v>
      </c>
      <c r="L152" s="196"/>
      <c r="M152" s="436"/>
      <c r="N152" s="331" t="str">
        <f t="shared" si="26"/>
        <v>-</v>
      </c>
      <c r="O152" s="320" t="str">
        <f t="shared" si="32"/>
        <v>-</v>
      </c>
      <c r="P152" s="320">
        <f t="shared" si="27"/>
        <v>1</v>
      </c>
      <c r="Q152" s="320">
        <f t="shared" si="33"/>
        <v>1</v>
      </c>
      <c r="R152" s="320" t="str">
        <f t="shared" si="28"/>
        <v>-</v>
      </c>
      <c r="S152" s="320" t="str">
        <f t="shared" si="34"/>
        <v>-</v>
      </c>
      <c r="T152" s="320" t="str">
        <f t="shared" si="29"/>
        <v>-</v>
      </c>
      <c r="U152" s="325" t="str">
        <f t="shared" si="35"/>
        <v>-</v>
      </c>
      <c r="V152" s="312">
        <f t="shared" si="31"/>
        <v>1</v>
      </c>
      <c r="W152" s="406" t="s">
        <v>2476</v>
      </c>
      <c r="X152" s="174" t="s">
        <v>22</v>
      </c>
      <c r="Y152" s="176" t="s">
        <v>963</v>
      </c>
      <c r="Z152" s="388"/>
      <c r="AA152" s="389">
        <v>1</v>
      </c>
      <c r="AB152" s="390"/>
      <c r="AC152" s="307"/>
      <c r="AD152" s="352" t="s">
        <v>2434</v>
      </c>
    </row>
    <row r="153" spans="2:30" ht="378" hidden="1" x14ac:dyDescent="0.25">
      <c r="B153" s="336" t="s">
        <v>2276</v>
      </c>
      <c r="C153" s="129" t="s">
        <v>158</v>
      </c>
      <c r="D153" s="126" t="s">
        <v>895</v>
      </c>
      <c r="E153" s="132" t="s">
        <v>896</v>
      </c>
      <c r="F153" s="136" t="s">
        <v>897</v>
      </c>
      <c r="G153" s="150" t="s">
        <v>898</v>
      </c>
      <c r="H153" s="158">
        <v>1</v>
      </c>
      <c r="I153" s="158" t="s">
        <v>899</v>
      </c>
      <c r="J153" s="165">
        <v>1</v>
      </c>
      <c r="K153" s="182">
        <v>1</v>
      </c>
      <c r="L153" s="196">
        <v>1</v>
      </c>
      <c r="M153" s="436">
        <v>1</v>
      </c>
      <c r="N153" s="331">
        <f t="shared" si="26"/>
        <v>1</v>
      </c>
      <c r="O153" s="320">
        <f t="shared" si="32"/>
        <v>1</v>
      </c>
      <c r="P153" s="320">
        <f t="shared" si="27"/>
        <v>1</v>
      </c>
      <c r="Q153" s="320">
        <f t="shared" si="33"/>
        <v>1</v>
      </c>
      <c r="R153" s="320">
        <f t="shared" si="28"/>
        <v>1</v>
      </c>
      <c r="S153" s="320">
        <f t="shared" si="34"/>
        <v>1</v>
      </c>
      <c r="T153" s="320">
        <f t="shared" si="29"/>
        <v>1</v>
      </c>
      <c r="U153" s="325">
        <f t="shared" si="35"/>
        <v>1</v>
      </c>
      <c r="V153" s="312">
        <f>SUM(J153:M153)/4</f>
        <v>1</v>
      </c>
      <c r="W153" s="186" t="s">
        <v>3039</v>
      </c>
      <c r="X153" s="174" t="s">
        <v>22</v>
      </c>
      <c r="Y153" s="176" t="s">
        <v>963</v>
      </c>
      <c r="Z153" s="388">
        <v>1</v>
      </c>
      <c r="AA153" s="389">
        <v>1</v>
      </c>
      <c r="AB153" s="390">
        <v>1</v>
      </c>
      <c r="AC153" s="307">
        <v>1</v>
      </c>
      <c r="AD153" s="352" t="s">
        <v>2434</v>
      </c>
    </row>
    <row r="154" spans="2:30" ht="54" hidden="1" x14ac:dyDescent="0.25">
      <c r="B154" s="336" t="s">
        <v>2276</v>
      </c>
      <c r="C154" s="129" t="s">
        <v>158</v>
      </c>
      <c r="D154" s="126" t="s">
        <v>895</v>
      </c>
      <c r="E154" s="132" t="s">
        <v>900</v>
      </c>
      <c r="F154" s="136" t="s">
        <v>901</v>
      </c>
      <c r="G154" s="150" t="s">
        <v>902</v>
      </c>
      <c r="H154" s="158">
        <v>1</v>
      </c>
      <c r="I154" s="158" t="s">
        <v>816</v>
      </c>
      <c r="J154" s="165"/>
      <c r="K154" s="182"/>
      <c r="L154" s="196">
        <v>1</v>
      </c>
      <c r="M154" s="436"/>
      <c r="N154" s="331" t="str">
        <f t="shared" si="26"/>
        <v>-</v>
      </c>
      <c r="O154" s="320" t="str">
        <f t="shared" si="32"/>
        <v>-</v>
      </c>
      <c r="P154" s="320" t="str">
        <f t="shared" si="27"/>
        <v>-</v>
      </c>
      <c r="Q154" s="320" t="str">
        <f t="shared" si="33"/>
        <v>-</v>
      </c>
      <c r="R154" s="320">
        <f t="shared" si="28"/>
        <v>1</v>
      </c>
      <c r="S154" s="320">
        <f t="shared" si="34"/>
        <v>1</v>
      </c>
      <c r="T154" s="320" t="str">
        <f t="shared" si="29"/>
        <v>-</v>
      </c>
      <c r="U154" s="325" t="str">
        <f t="shared" si="35"/>
        <v>-</v>
      </c>
      <c r="V154" s="312">
        <f t="shared" si="31"/>
        <v>1</v>
      </c>
      <c r="W154" s="186" t="s">
        <v>3040</v>
      </c>
      <c r="X154" s="174" t="s">
        <v>22</v>
      </c>
      <c r="Y154" s="176" t="s">
        <v>963</v>
      </c>
      <c r="Z154" s="388"/>
      <c r="AA154" s="389"/>
      <c r="AB154" s="390">
        <v>1</v>
      </c>
      <c r="AC154" s="307"/>
      <c r="AD154" s="352" t="s">
        <v>2434</v>
      </c>
    </row>
    <row r="155" spans="2:30" ht="72" hidden="1" x14ac:dyDescent="0.25">
      <c r="B155" s="336" t="s">
        <v>2276</v>
      </c>
      <c r="C155" s="129" t="s">
        <v>158</v>
      </c>
      <c r="D155" s="126" t="s">
        <v>895</v>
      </c>
      <c r="E155" s="132" t="s">
        <v>903</v>
      </c>
      <c r="F155" s="136" t="s">
        <v>904</v>
      </c>
      <c r="G155" s="150" t="s">
        <v>905</v>
      </c>
      <c r="H155" s="158">
        <v>1</v>
      </c>
      <c r="I155" s="158" t="s">
        <v>816</v>
      </c>
      <c r="J155" s="165"/>
      <c r="K155" s="193"/>
      <c r="L155" s="196"/>
      <c r="M155" s="436">
        <v>1</v>
      </c>
      <c r="N155" s="331" t="str">
        <f t="shared" si="26"/>
        <v>-</v>
      </c>
      <c r="O155" s="320" t="str">
        <f t="shared" si="32"/>
        <v>-</v>
      </c>
      <c r="P155" s="320" t="str">
        <f t="shared" si="27"/>
        <v>-</v>
      </c>
      <c r="Q155" s="320" t="str">
        <f t="shared" si="33"/>
        <v>-</v>
      </c>
      <c r="R155" s="320" t="str">
        <f t="shared" si="28"/>
        <v>-</v>
      </c>
      <c r="S155" s="320" t="str">
        <f t="shared" si="34"/>
        <v>-</v>
      </c>
      <c r="T155" s="320">
        <f t="shared" si="29"/>
        <v>1</v>
      </c>
      <c r="U155" s="325">
        <f t="shared" si="35"/>
        <v>1</v>
      </c>
      <c r="V155" s="312">
        <f t="shared" si="31"/>
        <v>1</v>
      </c>
      <c r="W155" s="186" t="s">
        <v>3041</v>
      </c>
      <c r="X155" s="174" t="s">
        <v>22</v>
      </c>
      <c r="Y155" s="176" t="s">
        <v>963</v>
      </c>
      <c r="Z155" s="388"/>
      <c r="AA155" s="389"/>
      <c r="AB155" s="390"/>
      <c r="AC155" s="307">
        <v>1</v>
      </c>
      <c r="AD155" s="352" t="s">
        <v>2434</v>
      </c>
    </row>
    <row r="156" spans="2:30" ht="72" hidden="1" x14ac:dyDescent="0.25">
      <c r="B156" s="336" t="s">
        <v>2276</v>
      </c>
      <c r="C156" s="129" t="s">
        <v>175</v>
      </c>
      <c r="D156" s="126" t="s">
        <v>906</v>
      </c>
      <c r="E156" s="132" t="s">
        <v>177</v>
      </c>
      <c r="F156" s="136" t="s">
        <v>907</v>
      </c>
      <c r="G156" s="150" t="s">
        <v>908</v>
      </c>
      <c r="H156" s="158">
        <v>1</v>
      </c>
      <c r="I156" s="158" t="s">
        <v>816</v>
      </c>
      <c r="J156" s="165"/>
      <c r="K156" s="182">
        <v>1</v>
      </c>
      <c r="L156" s="196"/>
      <c r="M156" s="436"/>
      <c r="N156" s="331" t="str">
        <f t="shared" si="26"/>
        <v>-</v>
      </c>
      <c r="O156" s="320" t="str">
        <f t="shared" si="32"/>
        <v>-</v>
      </c>
      <c r="P156" s="320">
        <f t="shared" si="27"/>
        <v>1</v>
      </c>
      <c r="Q156" s="320">
        <f t="shared" si="33"/>
        <v>1</v>
      </c>
      <c r="R156" s="320" t="str">
        <f t="shared" si="28"/>
        <v>-</v>
      </c>
      <c r="S156" s="320" t="str">
        <f t="shared" si="34"/>
        <v>-</v>
      </c>
      <c r="T156" s="320" t="str">
        <f t="shared" si="29"/>
        <v>-</v>
      </c>
      <c r="U156" s="325" t="str">
        <f t="shared" si="35"/>
        <v>-</v>
      </c>
      <c r="V156" s="312">
        <f t="shared" si="31"/>
        <v>1</v>
      </c>
      <c r="W156" s="186" t="s">
        <v>2477</v>
      </c>
      <c r="X156" s="174" t="s">
        <v>22</v>
      </c>
      <c r="Y156" s="176" t="s">
        <v>963</v>
      </c>
      <c r="Z156" s="388"/>
      <c r="AA156" s="389">
        <v>1</v>
      </c>
      <c r="AB156" s="390"/>
      <c r="AC156" s="307"/>
      <c r="AD156" s="352" t="s">
        <v>2434</v>
      </c>
    </row>
    <row r="157" spans="2:30" ht="54" hidden="1" x14ac:dyDescent="0.25">
      <c r="B157" s="336" t="s">
        <v>2276</v>
      </c>
      <c r="C157" s="128" t="s">
        <v>187</v>
      </c>
      <c r="D157" s="126" t="s">
        <v>909</v>
      </c>
      <c r="E157" s="132" t="s">
        <v>910</v>
      </c>
      <c r="F157" s="136" t="s">
        <v>189</v>
      </c>
      <c r="G157" s="150" t="s">
        <v>911</v>
      </c>
      <c r="H157" s="158">
        <v>1</v>
      </c>
      <c r="I157" s="158" t="s">
        <v>816</v>
      </c>
      <c r="J157" s="165"/>
      <c r="K157" s="193">
        <v>1</v>
      </c>
      <c r="L157" s="196"/>
      <c r="M157" s="436"/>
      <c r="N157" s="331" t="str">
        <f t="shared" si="26"/>
        <v>-</v>
      </c>
      <c r="O157" s="320" t="str">
        <f t="shared" si="32"/>
        <v>-</v>
      </c>
      <c r="P157" s="320">
        <f t="shared" si="27"/>
        <v>1</v>
      </c>
      <c r="Q157" s="320">
        <f t="shared" si="33"/>
        <v>1</v>
      </c>
      <c r="R157" s="320" t="str">
        <f t="shared" si="28"/>
        <v>-</v>
      </c>
      <c r="S157" s="320" t="str">
        <f t="shared" si="34"/>
        <v>-</v>
      </c>
      <c r="T157" s="320" t="str">
        <f t="shared" si="29"/>
        <v>-</v>
      </c>
      <c r="U157" s="325" t="str">
        <f t="shared" si="35"/>
        <v>-</v>
      </c>
      <c r="V157" s="312">
        <f t="shared" si="31"/>
        <v>1</v>
      </c>
      <c r="W157" s="186" t="s">
        <v>2478</v>
      </c>
      <c r="X157" s="174" t="s">
        <v>22</v>
      </c>
      <c r="Y157" s="174" t="s">
        <v>963</v>
      </c>
      <c r="Z157" s="388"/>
      <c r="AA157" s="389">
        <v>1</v>
      </c>
      <c r="AB157" s="390"/>
      <c r="AC157" s="307"/>
      <c r="AD157" s="352" t="s">
        <v>2434</v>
      </c>
    </row>
    <row r="158" spans="2:30" ht="54" hidden="1" x14ac:dyDescent="0.25">
      <c r="B158" s="336" t="s">
        <v>2276</v>
      </c>
      <c r="C158" s="128" t="s">
        <v>187</v>
      </c>
      <c r="D158" s="126" t="s">
        <v>909</v>
      </c>
      <c r="E158" s="132" t="s">
        <v>910</v>
      </c>
      <c r="F158" s="136" t="s">
        <v>912</v>
      </c>
      <c r="G158" s="150" t="s">
        <v>913</v>
      </c>
      <c r="H158" s="158">
        <v>1</v>
      </c>
      <c r="I158" s="158" t="s">
        <v>816</v>
      </c>
      <c r="J158" s="165"/>
      <c r="K158" s="182"/>
      <c r="L158" s="196">
        <v>1</v>
      </c>
      <c r="M158" s="436"/>
      <c r="N158" s="331" t="str">
        <f t="shared" si="26"/>
        <v>-</v>
      </c>
      <c r="O158" s="320" t="str">
        <f t="shared" si="32"/>
        <v>-</v>
      </c>
      <c r="P158" s="320" t="str">
        <f t="shared" si="27"/>
        <v>-</v>
      </c>
      <c r="Q158" s="320" t="str">
        <f t="shared" si="33"/>
        <v>-</v>
      </c>
      <c r="R158" s="320">
        <f t="shared" si="28"/>
        <v>1</v>
      </c>
      <c r="S158" s="320">
        <f t="shared" si="34"/>
        <v>1</v>
      </c>
      <c r="T158" s="320" t="str">
        <f t="shared" si="29"/>
        <v>-</v>
      </c>
      <c r="U158" s="325" t="str">
        <f t="shared" si="35"/>
        <v>-</v>
      </c>
      <c r="V158" s="312">
        <f t="shared" si="31"/>
        <v>1</v>
      </c>
      <c r="W158" s="186" t="s">
        <v>2700</v>
      </c>
      <c r="X158" s="174" t="s">
        <v>22</v>
      </c>
      <c r="Y158" s="176" t="s">
        <v>963</v>
      </c>
      <c r="Z158" s="388"/>
      <c r="AA158" s="389"/>
      <c r="AB158" s="390">
        <v>1</v>
      </c>
      <c r="AC158" s="307"/>
      <c r="AD158" s="352" t="s">
        <v>2434</v>
      </c>
    </row>
    <row r="159" spans="2:30" ht="54" hidden="1" x14ac:dyDescent="0.25">
      <c r="B159" s="336" t="s">
        <v>2352</v>
      </c>
      <c r="C159" s="129" t="s">
        <v>213</v>
      </c>
      <c r="D159" s="126" t="s">
        <v>914</v>
      </c>
      <c r="E159" s="132" t="s">
        <v>915</v>
      </c>
      <c r="F159" s="136" t="s">
        <v>916</v>
      </c>
      <c r="G159" s="150" t="s">
        <v>917</v>
      </c>
      <c r="H159" s="158">
        <v>1</v>
      </c>
      <c r="I159" s="158" t="s">
        <v>816</v>
      </c>
      <c r="J159" s="165"/>
      <c r="K159" s="182"/>
      <c r="L159" s="196">
        <v>1</v>
      </c>
      <c r="M159" s="436"/>
      <c r="N159" s="331" t="str">
        <f t="shared" si="26"/>
        <v>-</v>
      </c>
      <c r="O159" s="320" t="str">
        <f t="shared" si="32"/>
        <v>-</v>
      </c>
      <c r="P159" s="320" t="str">
        <f t="shared" si="27"/>
        <v>-</v>
      </c>
      <c r="Q159" s="320" t="str">
        <f t="shared" si="33"/>
        <v>-</v>
      </c>
      <c r="R159" s="320">
        <f t="shared" si="28"/>
        <v>1</v>
      </c>
      <c r="S159" s="320">
        <f t="shared" si="34"/>
        <v>1</v>
      </c>
      <c r="T159" s="320" t="str">
        <f t="shared" si="29"/>
        <v>-</v>
      </c>
      <c r="U159" s="325" t="str">
        <f t="shared" si="35"/>
        <v>-</v>
      </c>
      <c r="V159" s="312">
        <f t="shared" si="31"/>
        <v>1</v>
      </c>
      <c r="W159" s="186" t="s">
        <v>2701</v>
      </c>
      <c r="X159" s="174" t="s">
        <v>22</v>
      </c>
      <c r="Y159" s="174" t="s">
        <v>963</v>
      </c>
      <c r="Z159" s="388"/>
      <c r="AA159" s="389"/>
      <c r="AB159" s="390">
        <v>1</v>
      </c>
      <c r="AC159" s="307"/>
      <c r="AD159" s="352" t="s">
        <v>2434</v>
      </c>
    </row>
    <row r="160" spans="2:30" ht="54" hidden="1" x14ac:dyDescent="0.25">
      <c r="B160" s="336" t="s">
        <v>2435</v>
      </c>
      <c r="C160" s="129" t="s">
        <v>226</v>
      </c>
      <c r="D160" s="126" t="s">
        <v>918</v>
      </c>
      <c r="E160" s="132" t="s">
        <v>127</v>
      </c>
      <c r="F160" s="136" t="s">
        <v>919</v>
      </c>
      <c r="G160" s="150" t="s">
        <v>920</v>
      </c>
      <c r="H160" s="158">
        <v>1</v>
      </c>
      <c r="I160" s="158" t="s">
        <v>816</v>
      </c>
      <c r="J160" s="165"/>
      <c r="K160" s="182"/>
      <c r="L160" s="196">
        <v>1</v>
      </c>
      <c r="M160" s="436"/>
      <c r="N160" s="331" t="str">
        <f t="shared" si="26"/>
        <v>-</v>
      </c>
      <c r="O160" s="320" t="str">
        <f t="shared" si="32"/>
        <v>-</v>
      </c>
      <c r="P160" s="320" t="str">
        <f t="shared" si="27"/>
        <v>-</v>
      </c>
      <c r="Q160" s="320" t="str">
        <f t="shared" si="33"/>
        <v>-</v>
      </c>
      <c r="R160" s="320">
        <f t="shared" si="28"/>
        <v>1</v>
      </c>
      <c r="S160" s="320">
        <f t="shared" si="34"/>
        <v>1</v>
      </c>
      <c r="T160" s="320" t="str">
        <f t="shared" si="29"/>
        <v>-</v>
      </c>
      <c r="U160" s="325" t="str">
        <f t="shared" si="35"/>
        <v>-</v>
      </c>
      <c r="V160" s="312">
        <f t="shared" si="31"/>
        <v>1</v>
      </c>
      <c r="W160" s="186" t="s">
        <v>2702</v>
      </c>
      <c r="X160" s="174" t="s">
        <v>22</v>
      </c>
      <c r="Y160" s="176" t="s">
        <v>963</v>
      </c>
      <c r="Z160" s="388"/>
      <c r="AA160" s="389"/>
      <c r="AB160" s="390">
        <v>1</v>
      </c>
      <c r="AC160" s="307"/>
      <c r="AD160" s="352" t="s">
        <v>2434</v>
      </c>
    </row>
    <row r="161" spans="2:30" ht="54" hidden="1" x14ac:dyDescent="0.25">
      <c r="B161" s="336" t="s">
        <v>2435</v>
      </c>
      <c r="C161" s="129" t="s">
        <v>226</v>
      </c>
      <c r="D161" s="126" t="s">
        <v>918</v>
      </c>
      <c r="E161" s="132" t="s">
        <v>921</v>
      </c>
      <c r="F161" s="136" t="s">
        <v>922</v>
      </c>
      <c r="G161" s="150" t="s">
        <v>923</v>
      </c>
      <c r="H161" s="158">
        <v>1</v>
      </c>
      <c r="I161" s="158" t="s">
        <v>816</v>
      </c>
      <c r="J161" s="165"/>
      <c r="K161" s="182">
        <v>1</v>
      </c>
      <c r="L161" s="196"/>
      <c r="M161" s="436"/>
      <c r="N161" s="331" t="str">
        <f t="shared" si="26"/>
        <v>-</v>
      </c>
      <c r="O161" s="320" t="str">
        <f t="shared" si="32"/>
        <v>-</v>
      </c>
      <c r="P161" s="320">
        <f t="shared" si="27"/>
        <v>1</v>
      </c>
      <c r="Q161" s="320">
        <f t="shared" si="33"/>
        <v>1</v>
      </c>
      <c r="R161" s="320" t="str">
        <f t="shared" si="28"/>
        <v>-</v>
      </c>
      <c r="S161" s="320" t="str">
        <f t="shared" si="34"/>
        <v>-</v>
      </c>
      <c r="T161" s="320" t="str">
        <f t="shared" si="29"/>
        <v>-</v>
      </c>
      <c r="U161" s="325" t="str">
        <f t="shared" si="35"/>
        <v>-</v>
      </c>
      <c r="V161" s="312">
        <f t="shared" si="31"/>
        <v>1</v>
      </c>
      <c r="W161" s="186" t="s">
        <v>2479</v>
      </c>
      <c r="X161" s="174" t="s">
        <v>22</v>
      </c>
      <c r="Y161" s="176" t="s">
        <v>963</v>
      </c>
      <c r="Z161" s="388"/>
      <c r="AA161" s="389">
        <v>1</v>
      </c>
      <c r="AB161" s="390"/>
      <c r="AC161" s="307"/>
      <c r="AD161" s="352" t="s">
        <v>2434</v>
      </c>
    </row>
    <row r="162" spans="2:30" ht="72" hidden="1" x14ac:dyDescent="0.25">
      <c r="B162" s="336" t="s">
        <v>2435</v>
      </c>
      <c r="C162" s="129" t="s">
        <v>226</v>
      </c>
      <c r="D162" s="126" t="s">
        <v>918</v>
      </c>
      <c r="E162" s="132" t="s">
        <v>924</v>
      </c>
      <c r="F162" s="136" t="s">
        <v>925</v>
      </c>
      <c r="G162" s="150" t="s">
        <v>926</v>
      </c>
      <c r="H162" s="158">
        <v>1</v>
      </c>
      <c r="I162" s="158" t="s">
        <v>816</v>
      </c>
      <c r="J162" s="165"/>
      <c r="K162" s="182"/>
      <c r="L162" s="196">
        <v>1</v>
      </c>
      <c r="M162" s="436"/>
      <c r="N162" s="331" t="str">
        <f t="shared" si="26"/>
        <v>-</v>
      </c>
      <c r="O162" s="320" t="str">
        <f t="shared" si="32"/>
        <v>-</v>
      </c>
      <c r="P162" s="320" t="str">
        <f t="shared" si="27"/>
        <v>-</v>
      </c>
      <c r="Q162" s="320" t="str">
        <f t="shared" si="33"/>
        <v>-</v>
      </c>
      <c r="R162" s="320">
        <f t="shared" si="28"/>
        <v>1</v>
      </c>
      <c r="S162" s="320">
        <f t="shared" si="34"/>
        <v>1</v>
      </c>
      <c r="T162" s="320" t="str">
        <f t="shared" si="29"/>
        <v>-</v>
      </c>
      <c r="U162" s="325" t="str">
        <f t="shared" si="35"/>
        <v>-</v>
      </c>
      <c r="V162" s="312">
        <f t="shared" si="31"/>
        <v>1</v>
      </c>
      <c r="W162" s="186" t="s">
        <v>3042</v>
      </c>
      <c r="X162" s="174" t="s">
        <v>22</v>
      </c>
      <c r="Y162" s="176" t="s">
        <v>963</v>
      </c>
      <c r="Z162" s="388"/>
      <c r="AA162" s="389"/>
      <c r="AB162" s="390">
        <v>1</v>
      </c>
      <c r="AC162" s="307"/>
      <c r="AD162" s="352" t="s">
        <v>2434</v>
      </c>
    </row>
    <row r="163" spans="2:30" ht="54" hidden="1" x14ac:dyDescent="0.25">
      <c r="B163" s="336" t="s">
        <v>2435</v>
      </c>
      <c r="C163" s="129" t="s">
        <v>226</v>
      </c>
      <c r="D163" s="126" t="s">
        <v>918</v>
      </c>
      <c r="E163" s="132" t="s">
        <v>927</v>
      </c>
      <c r="F163" s="136" t="s">
        <v>928</v>
      </c>
      <c r="G163" s="150" t="s">
        <v>929</v>
      </c>
      <c r="H163" s="158">
        <v>1</v>
      </c>
      <c r="I163" s="158" t="s">
        <v>816</v>
      </c>
      <c r="J163" s="165"/>
      <c r="K163" s="182"/>
      <c r="L163" s="196">
        <v>1</v>
      </c>
      <c r="M163" s="436"/>
      <c r="N163" s="331" t="str">
        <f t="shared" si="26"/>
        <v>-</v>
      </c>
      <c r="O163" s="320" t="str">
        <f t="shared" si="32"/>
        <v>-</v>
      </c>
      <c r="P163" s="320" t="str">
        <f t="shared" si="27"/>
        <v>-</v>
      </c>
      <c r="Q163" s="320" t="str">
        <f t="shared" si="33"/>
        <v>-</v>
      </c>
      <c r="R163" s="320">
        <f t="shared" si="28"/>
        <v>1</v>
      </c>
      <c r="S163" s="320">
        <f t="shared" si="34"/>
        <v>1</v>
      </c>
      <c r="T163" s="320" t="str">
        <f t="shared" si="29"/>
        <v>-</v>
      </c>
      <c r="U163" s="325" t="str">
        <f t="shared" si="35"/>
        <v>-</v>
      </c>
      <c r="V163" s="312">
        <f t="shared" si="31"/>
        <v>1</v>
      </c>
      <c r="W163" s="186" t="s">
        <v>3043</v>
      </c>
      <c r="X163" s="174" t="s">
        <v>22</v>
      </c>
      <c r="Y163" s="176" t="s">
        <v>963</v>
      </c>
      <c r="Z163" s="388"/>
      <c r="AA163" s="389"/>
      <c r="AB163" s="390">
        <v>1</v>
      </c>
      <c r="AC163" s="307"/>
      <c r="AD163" s="352" t="s">
        <v>2434</v>
      </c>
    </row>
    <row r="164" spans="2:30" ht="72" hidden="1" x14ac:dyDescent="0.25">
      <c r="B164" s="336" t="s">
        <v>2435</v>
      </c>
      <c r="C164" s="129" t="s">
        <v>226</v>
      </c>
      <c r="D164" s="126" t="s">
        <v>918</v>
      </c>
      <c r="E164" s="132" t="s">
        <v>930</v>
      </c>
      <c r="F164" s="136" t="s">
        <v>931</v>
      </c>
      <c r="G164" s="150" t="s">
        <v>932</v>
      </c>
      <c r="H164" s="158">
        <v>1</v>
      </c>
      <c r="I164" s="158" t="s">
        <v>816</v>
      </c>
      <c r="J164" s="165"/>
      <c r="K164" s="182"/>
      <c r="L164" s="196"/>
      <c r="M164" s="436">
        <v>1</v>
      </c>
      <c r="N164" s="331" t="str">
        <f t="shared" si="26"/>
        <v>-</v>
      </c>
      <c r="O164" s="320" t="str">
        <f t="shared" si="32"/>
        <v>-</v>
      </c>
      <c r="P164" s="320" t="str">
        <f t="shared" si="27"/>
        <v>-</v>
      </c>
      <c r="Q164" s="320" t="str">
        <f t="shared" si="33"/>
        <v>-</v>
      </c>
      <c r="R164" s="320" t="str">
        <f t="shared" si="28"/>
        <v>-</v>
      </c>
      <c r="S164" s="320" t="str">
        <f t="shared" si="34"/>
        <v>-</v>
      </c>
      <c r="T164" s="320">
        <f t="shared" si="29"/>
        <v>1</v>
      </c>
      <c r="U164" s="325">
        <f t="shared" si="35"/>
        <v>1</v>
      </c>
      <c r="V164" s="312">
        <f t="shared" si="31"/>
        <v>1</v>
      </c>
      <c r="W164" s="186" t="s">
        <v>3044</v>
      </c>
      <c r="X164" s="174" t="s">
        <v>22</v>
      </c>
      <c r="Y164" s="176" t="s">
        <v>963</v>
      </c>
      <c r="Z164" s="388"/>
      <c r="AA164" s="389"/>
      <c r="AB164" s="390"/>
      <c r="AC164" s="307">
        <v>1</v>
      </c>
      <c r="AD164" s="352" t="s">
        <v>2434</v>
      </c>
    </row>
    <row r="165" spans="2:30" ht="54" hidden="1" x14ac:dyDescent="0.25">
      <c r="B165" s="336" t="s">
        <v>2435</v>
      </c>
      <c r="C165" s="129" t="s">
        <v>226</v>
      </c>
      <c r="D165" s="126" t="s">
        <v>918</v>
      </c>
      <c r="E165" s="132" t="s">
        <v>933</v>
      </c>
      <c r="F165" s="136" t="s">
        <v>934</v>
      </c>
      <c r="G165" s="150" t="s">
        <v>935</v>
      </c>
      <c r="H165" s="158">
        <v>1</v>
      </c>
      <c r="I165" s="158" t="s">
        <v>816</v>
      </c>
      <c r="J165" s="165"/>
      <c r="K165" s="182"/>
      <c r="L165" s="196">
        <v>1</v>
      </c>
      <c r="M165" s="436"/>
      <c r="N165" s="331" t="str">
        <f t="shared" si="26"/>
        <v>-</v>
      </c>
      <c r="O165" s="320" t="str">
        <f t="shared" si="32"/>
        <v>-</v>
      </c>
      <c r="P165" s="320" t="str">
        <f t="shared" si="27"/>
        <v>-</v>
      </c>
      <c r="Q165" s="320" t="str">
        <f t="shared" si="33"/>
        <v>-</v>
      </c>
      <c r="R165" s="320">
        <f t="shared" si="28"/>
        <v>1</v>
      </c>
      <c r="S165" s="320">
        <f t="shared" si="34"/>
        <v>1</v>
      </c>
      <c r="T165" s="320" t="str">
        <f t="shared" si="29"/>
        <v>-</v>
      </c>
      <c r="U165" s="325" t="str">
        <f t="shared" si="35"/>
        <v>-</v>
      </c>
      <c r="V165" s="312">
        <f t="shared" si="31"/>
        <v>1</v>
      </c>
      <c r="W165" s="186" t="s">
        <v>3045</v>
      </c>
      <c r="X165" s="174" t="s">
        <v>22</v>
      </c>
      <c r="Y165" s="176" t="s">
        <v>963</v>
      </c>
      <c r="Z165" s="388"/>
      <c r="AA165" s="389"/>
      <c r="AB165" s="390">
        <v>1</v>
      </c>
      <c r="AC165" s="307"/>
      <c r="AD165" s="352" t="s">
        <v>2434</v>
      </c>
    </row>
    <row r="166" spans="2:30" ht="54" hidden="1" x14ac:dyDescent="0.25">
      <c r="B166" s="336" t="s">
        <v>2435</v>
      </c>
      <c r="C166" s="129" t="s">
        <v>226</v>
      </c>
      <c r="D166" s="126" t="s">
        <v>918</v>
      </c>
      <c r="E166" s="132" t="s">
        <v>127</v>
      </c>
      <c r="F166" s="136" t="s">
        <v>936</v>
      </c>
      <c r="G166" s="150" t="s">
        <v>937</v>
      </c>
      <c r="H166" s="158">
        <v>1</v>
      </c>
      <c r="I166" s="158" t="s">
        <v>816</v>
      </c>
      <c r="J166" s="165">
        <v>1</v>
      </c>
      <c r="K166" s="182"/>
      <c r="L166" s="196"/>
      <c r="M166" s="436"/>
      <c r="N166" s="331">
        <f t="shared" si="26"/>
        <v>1</v>
      </c>
      <c r="O166" s="320">
        <f t="shared" si="32"/>
        <v>1</v>
      </c>
      <c r="P166" s="320" t="str">
        <f t="shared" si="27"/>
        <v>-</v>
      </c>
      <c r="Q166" s="320" t="str">
        <f t="shared" si="33"/>
        <v>-</v>
      </c>
      <c r="R166" s="320" t="str">
        <f t="shared" si="28"/>
        <v>-</v>
      </c>
      <c r="S166" s="320" t="str">
        <f t="shared" si="34"/>
        <v>-</v>
      </c>
      <c r="T166" s="320" t="str">
        <f t="shared" si="29"/>
        <v>-</v>
      </c>
      <c r="U166" s="325" t="str">
        <f t="shared" si="35"/>
        <v>-</v>
      </c>
      <c r="V166" s="312">
        <f t="shared" si="31"/>
        <v>1</v>
      </c>
      <c r="W166" s="186" t="s">
        <v>938</v>
      </c>
      <c r="X166" s="174" t="s">
        <v>22</v>
      </c>
      <c r="Y166" s="176" t="s">
        <v>963</v>
      </c>
      <c r="Z166" s="388">
        <v>1</v>
      </c>
      <c r="AA166" s="389"/>
      <c r="AB166" s="390"/>
      <c r="AC166" s="307"/>
      <c r="AD166" s="352" t="s">
        <v>2434</v>
      </c>
    </row>
    <row r="167" spans="2:30" ht="72" hidden="1" x14ac:dyDescent="0.25">
      <c r="B167" s="336" t="s">
        <v>2435</v>
      </c>
      <c r="C167" s="128" t="s">
        <v>256</v>
      </c>
      <c r="D167" s="126" t="s">
        <v>939</v>
      </c>
      <c r="E167" s="132" t="s">
        <v>940</v>
      </c>
      <c r="F167" s="136" t="s">
        <v>941</v>
      </c>
      <c r="G167" s="150" t="s">
        <v>942</v>
      </c>
      <c r="H167" s="158">
        <v>1</v>
      </c>
      <c r="I167" s="158" t="s">
        <v>816</v>
      </c>
      <c r="J167" s="165"/>
      <c r="K167" s="193"/>
      <c r="L167" s="255">
        <v>1</v>
      </c>
      <c r="M167" s="436"/>
      <c r="N167" s="331" t="str">
        <f t="shared" si="26"/>
        <v>-</v>
      </c>
      <c r="O167" s="320" t="str">
        <f t="shared" si="32"/>
        <v>-</v>
      </c>
      <c r="P167" s="320" t="str">
        <f t="shared" si="27"/>
        <v>-</v>
      </c>
      <c r="Q167" s="320" t="str">
        <f t="shared" si="33"/>
        <v>-</v>
      </c>
      <c r="R167" s="320">
        <f t="shared" si="28"/>
        <v>1</v>
      </c>
      <c r="S167" s="320">
        <f t="shared" si="34"/>
        <v>1</v>
      </c>
      <c r="T167" s="320" t="str">
        <f t="shared" si="29"/>
        <v>-</v>
      </c>
      <c r="U167" s="325" t="str">
        <f t="shared" si="35"/>
        <v>-</v>
      </c>
      <c r="V167" s="312">
        <f t="shared" si="31"/>
        <v>1</v>
      </c>
      <c r="W167" s="186" t="s">
        <v>3046</v>
      </c>
      <c r="X167" s="174" t="s">
        <v>22</v>
      </c>
      <c r="Y167" s="176" t="s">
        <v>963</v>
      </c>
      <c r="Z167" s="388"/>
      <c r="AA167" s="389"/>
      <c r="AB167" s="390">
        <v>1</v>
      </c>
      <c r="AC167" s="307"/>
      <c r="AD167" s="352" t="s">
        <v>2434</v>
      </c>
    </row>
    <row r="168" spans="2:30" ht="54" hidden="1" x14ac:dyDescent="0.25">
      <c r="B168" s="336" t="s">
        <v>2435</v>
      </c>
      <c r="C168" s="128" t="s">
        <v>256</v>
      </c>
      <c r="D168" s="126" t="s">
        <v>939</v>
      </c>
      <c r="E168" s="132" t="s">
        <v>943</v>
      </c>
      <c r="F168" s="136" t="s">
        <v>944</v>
      </c>
      <c r="G168" s="150" t="s">
        <v>945</v>
      </c>
      <c r="H168" s="158">
        <v>1</v>
      </c>
      <c r="I168" s="158" t="s">
        <v>816</v>
      </c>
      <c r="J168" s="165">
        <v>1</v>
      </c>
      <c r="K168" s="380"/>
      <c r="L168" s="401"/>
      <c r="M168" s="443"/>
      <c r="N168" s="331">
        <f t="shared" ref="N168:N231" si="36">IF(ISERROR(J168/Z168),"-",J168/Z168)</f>
        <v>1</v>
      </c>
      <c r="O168" s="320">
        <f t="shared" si="32"/>
        <v>1</v>
      </c>
      <c r="P168" s="320" t="str">
        <f t="shared" ref="P168:P231" si="37">IF(ISERROR(K168/AA168),"-",K168/AA168)</f>
        <v>-</v>
      </c>
      <c r="Q168" s="320" t="str">
        <f t="shared" si="33"/>
        <v>-</v>
      </c>
      <c r="R168" s="320" t="str">
        <f t="shared" ref="R168:R231" si="38">IF(ISERROR(L168/AB168),"-",L168/AB168)</f>
        <v>-</v>
      </c>
      <c r="S168" s="320" t="str">
        <f t="shared" si="34"/>
        <v>-</v>
      </c>
      <c r="T168" s="320" t="str">
        <f t="shared" ref="T168:T231" si="39">IF(ISERROR(M168/AC168),"-",M168/AC168)</f>
        <v>-</v>
      </c>
      <c r="U168" s="325" t="str">
        <f t="shared" si="35"/>
        <v>-</v>
      </c>
      <c r="V168" s="312">
        <f t="shared" si="31"/>
        <v>1</v>
      </c>
      <c r="W168" s="186" t="s">
        <v>946</v>
      </c>
      <c r="X168" s="174" t="s">
        <v>22</v>
      </c>
      <c r="Y168" s="176" t="s">
        <v>963</v>
      </c>
      <c r="Z168" s="388">
        <v>1</v>
      </c>
      <c r="AA168" s="389"/>
      <c r="AB168" s="390"/>
      <c r="AC168" s="307"/>
      <c r="AD168" s="352" t="s">
        <v>2434</v>
      </c>
    </row>
    <row r="169" spans="2:30" ht="54.75" hidden="1" thickBot="1" x14ac:dyDescent="0.3">
      <c r="B169" s="339" t="s">
        <v>2429</v>
      </c>
      <c r="C169" s="130" t="s">
        <v>282</v>
      </c>
      <c r="D169" s="126" t="s">
        <v>947</v>
      </c>
      <c r="E169" s="132" t="s">
        <v>284</v>
      </c>
      <c r="F169" s="136" t="s">
        <v>948</v>
      </c>
      <c r="G169" s="150" t="s">
        <v>949</v>
      </c>
      <c r="H169" s="158">
        <v>1</v>
      </c>
      <c r="I169" s="158" t="s">
        <v>816</v>
      </c>
      <c r="J169" s="165"/>
      <c r="K169" s="182">
        <v>1</v>
      </c>
      <c r="L169" s="196"/>
      <c r="M169" s="436"/>
      <c r="N169" s="331" t="str">
        <f t="shared" si="36"/>
        <v>-</v>
      </c>
      <c r="O169" s="320" t="str">
        <f t="shared" si="32"/>
        <v>-</v>
      </c>
      <c r="P169" s="320">
        <f t="shared" si="37"/>
        <v>1</v>
      </c>
      <c r="Q169" s="320">
        <f t="shared" si="33"/>
        <v>1</v>
      </c>
      <c r="R169" s="320" t="str">
        <f t="shared" si="38"/>
        <v>-</v>
      </c>
      <c r="S169" s="320" t="str">
        <f t="shared" si="34"/>
        <v>-</v>
      </c>
      <c r="T169" s="320" t="str">
        <f t="shared" si="39"/>
        <v>-</v>
      </c>
      <c r="U169" s="325" t="str">
        <f t="shared" si="35"/>
        <v>-</v>
      </c>
      <c r="V169" s="312">
        <f t="shared" si="31"/>
        <v>1</v>
      </c>
      <c r="W169" s="186" t="s">
        <v>2480</v>
      </c>
      <c r="X169" s="174" t="s">
        <v>22</v>
      </c>
      <c r="Y169" s="176" t="s">
        <v>963</v>
      </c>
      <c r="Z169" s="388"/>
      <c r="AA169" s="389">
        <v>1</v>
      </c>
      <c r="AB169" s="390"/>
      <c r="AC169" s="307"/>
      <c r="AD169" s="352" t="s">
        <v>2434</v>
      </c>
    </row>
    <row r="170" spans="2:30" ht="108.75" hidden="1" thickBot="1" x14ac:dyDescent="0.3">
      <c r="B170" s="339" t="s">
        <v>2429</v>
      </c>
      <c r="C170" s="130" t="s">
        <v>282</v>
      </c>
      <c r="D170" s="126" t="s">
        <v>947</v>
      </c>
      <c r="E170" s="132" t="s">
        <v>950</v>
      </c>
      <c r="F170" s="136" t="s">
        <v>951</v>
      </c>
      <c r="G170" s="150" t="s">
        <v>952</v>
      </c>
      <c r="H170" s="158">
        <v>1</v>
      </c>
      <c r="I170" s="158" t="s">
        <v>816</v>
      </c>
      <c r="J170" s="165"/>
      <c r="K170" s="182"/>
      <c r="L170" s="196"/>
      <c r="M170" s="436">
        <v>1</v>
      </c>
      <c r="N170" s="331" t="str">
        <f t="shared" si="36"/>
        <v>-</v>
      </c>
      <c r="O170" s="320" t="str">
        <f t="shared" si="32"/>
        <v>-</v>
      </c>
      <c r="P170" s="320" t="str">
        <f t="shared" si="37"/>
        <v>-</v>
      </c>
      <c r="Q170" s="320" t="str">
        <f t="shared" si="33"/>
        <v>-</v>
      </c>
      <c r="R170" s="320" t="str">
        <f t="shared" si="38"/>
        <v>-</v>
      </c>
      <c r="S170" s="320" t="str">
        <f t="shared" si="34"/>
        <v>-</v>
      </c>
      <c r="T170" s="320">
        <f t="shared" si="39"/>
        <v>1</v>
      </c>
      <c r="U170" s="325">
        <f t="shared" si="35"/>
        <v>1</v>
      </c>
      <c r="V170" s="312">
        <f t="shared" si="31"/>
        <v>1</v>
      </c>
      <c r="W170" s="186" t="s">
        <v>3047</v>
      </c>
      <c r="X170" s="174" t="s">
        <v>22</v>
      </c>
      <c r="Y170" s="176" t="s">
        <v>963</v>
      </c>
      <c r="Z170" s="388"/>
      <c r="AA170" s="389"/>
      <c r="AB170" s="390"/>
      <c r="AC170" s="307">
        <v>1</v>
      </c>
      <c r="AD170" s="352" t="s">
        <v>2434</v>
      </c>
    </row>
    <row r="171" spans="2:30" ht="90.75" hidden="1" thickBot="1" x14ac:dyDescent="0.3">
      <c r="B171" s="339" t="s">
        <v>2429</v>
      </c>
      <c r="C171" s="130" t="s">
        <v>282</v>
      </c>
      <c r="D171" s="126" t="s">
        <v>947</v>
      </c>
      <c r="E171" s="132" t="s">
        <v>953</v>
      </c>
      <c r="F171" s="136" t="s">
        <v>954</v>
      </c>
      <c r="G171" s="150" t="s">
        <v>955</v>
      </c>
      <c r="H171" s="158">
        <v>1</v>
      </c>
      <c r="I171" s="158" t="s">
        <v>816</v>
      </c>
      <c r="J171" s="165"/>
      <c r="K171" s="182"/>
      <c r="L171" s="196"/>
      <c r="M171" s="436">
        <v>1</v>
      </c>
      <c r="N171" s="331" t="str">
        <f t="shared" si="36"/>
        <v>-</v>
      </c>
      <c r="O171" s="320" t="str">
        <f t="shared" si="32"/>
        <v>-</v>
      </c>
      <c r="P171" s="320" t="str">
        <f t="shared" si="37"/>
        <v>-</v>
      </c>
      <c r="Q171" s="320" t="str">
        <f t="shared" si="33"/>
        <v>-</v>
      </c>
      <c r="R171" s="320" t="str">
        <f t="shared" si="38"/>
        <v>-</v>
      </c>
      <c r="S171" s="320" t="str">
        <f t="shared" si="34"/>
        <v>-</v>
      </c>
      <c r="T171" s="320">
        <f t="shared" si="39"/>
        <v>1</v>
      </c>
      <c r="U171" s="325">
        <f t="shared" si="35"/>
        <v>1</v>
      </c>
      <c r="V171" s="312">
        <f t="shared" si="31"/>
        <v>1</v>
      </c>
      <c r="W171" s="186" t="s">
        <v>3048</v>
      </c>
      <c r="X171" s="174" t="s">
        <v>22</v>
      </c>
      <c r="Y171" s="176" t="s">
        <v>963</v>
      </c>
      <c r="Z171" s="388"/>
      <c r="AA171" s="389"/>
      <c r="AB171" s="390"/>
      <c r="AC171" s="307">
        <v>1</v>
      </c>
      <c r="AD171" s="352" t="s">
        <v>2434</v>
      </c>
    </row>
    <row r="172" spans="2:30" ht="342" hidden="1" x14ac:dyDescent="0.25">
      <c r="B172" s="336" t="s">
        <v>2378</v>
      </c>
      <c r="C172" s="208" t="s">
        <v>288</v>
      </c>
      <c r="D172" s="126" t="s">
        <v>956</v>
      </c>
      <c r="E172" s="132" t="s">
        <v>957</v>
      </c>
      <c r="F172" s="136" t="s">
        <v>958</v>
      </c>
      <c r="G172" s="150" t="s">
        <v>959</v>
      </c>
      <c r="H172" s="158">
        <v>4</v>
      </c>
      <c r="I172" s="158" t="s">
        <v>816</v>
      </c>
      <c r="J172" s="165">
        <v>1</v>
      </c>
      <c r="K172" s="182">
        <v>1</v>
      </c>
      <c r="L172" s="196">
        <v>1</v>
      </c>
      <c r="M172" s="436">
        <v>1</v>
      </c>
      <c r="N172" s="331">
        <f t="shared" si="36"/>
        <v>1</v>
      </c>
      <c r="O172" s="320">
        <f t="shared" si="32"/>
        <v>1</v>
      </c>
      <c r="P172" s="320">
        <f t="shared" si="37"/>
        <v>1</v>
      </c>
      <c r="Q172" s="320">
        <f t="shared" si="33"/>
        <v>1</v>
      </c>
      <c r="R172" s="320">
        <f t="shared" si="38"/>
        <v>1</v>
      </c>
      <c r="S172" s="320">
        <f t="shared" si="34"/>
        <v>1</v>
      </c>
      <c r="T172" s="320">
        <f t="shared" si="39"/>
        <v>1</v>
      </c>
      <c r="U172" s="325">
        <f t="shared" si="35"/>
        <v>1</v>
      </c>
      <c r="V172" s="312">
        <f t="shared" si="31"/>
        <v>1</v>
      </c>
      <c r="W172" s="186" t="s">
        <v>3049</v>
      </c>
      <c r="X172" s="174" t="s">
        <v>22</v>
      </c>
      <c r="Y172" s="174" t="s">
        <v>963</v>
      </c>
      <c r="Z172" s="388">
        <v>1</v>
      </c>
      <c r="AA172" s="389">
        <v>1</v>
      </c>
      <c r="AB172" s="390">
        <v>1</v>
      </c>
      <c r="AC172" s="307">
        <v>1</v>
      </c>
      <c r="AD172" s="352" t="s">
        <v>2434</v>
      </c>
    </row>
    <row r="173" spans="2:30" ht="54" hidden="1" x14ac:dyDescent="0.25">
      <c r="B173" s="336" t="s">
        <v>2378</v>
      </c>
      <c r="C173" s="208" t="s">
        <v>288</v>
      </c>
      <c r="D173" s="126" t="s">
        <v>956</v>
      </c>
      <c r="E173" s="132" t="s">
        <v>294</v>
      </c>
      <c r="F173" s="136" t="s">
        <v>960</v>
      </c>
      <c r="G173" s="150" t="s">
        <v>961</v>
      </c>
      <c r="H173" s="158">
        <v>1</v>
      </c>
      <c r="I173" s="158" t="s">
        <v>816</v>
      </c>
      <c r="J173" s="165"/>
      <c r="K173" s="182"/>
      <c r="L173" s="196">
        <v>1</v>
      </c>
      <c r="M173" s="436"/>
      <c r="N173" s="331" t="str">
        <f t="shared" si="36"/>
        <v>-</v>
      </c>
      <c r="O173" s="320" t="str">
        <f t="shared" si="32"/>
        <v>-</v>
      </c>
      <c r="P173" s="320" t="str">
        <f t="shared" si="37"/>
        <v>-</v>
      </c>
      <c r="Q173" s="320" t="str">
        <f t="shared" si="33"/>
        <v>-</v>
      </c>
      <c r="R173" s="320">
        <f t="shared" si="38"/>
        <v>1</v>
      </c>
      <c r="S173" s="320">
        <f t="shared" si="34"/>
        <v>1</v>
      </c>
      <c r="T173" s="320" t="str">
        <f t="shared" si="39"/>
        <v>-</v>
      </c>
      <c r="U173" s="325" t="str">
        <f t="shared" si="35"/>
        <v>-</v>
      </c>
      <c r="V173" s="312">
        <f t="shared" si="31"/>
        <v>1</v>
      </c>
      <c r="W173" s="186" t="s">
        <v>3050</v>
      </c>
      <c r="X173" s="174" t="s">
        <v>22</v>
      </c>
      <c r="Y173" s="174" t="s">
        <v>963</v>
      </c>
      <c r="Z173" s="388"/>
      <c r="AA173" s="389"/>
      <c r="AB173" s="390">
        <v>1</v>
      </c>
      <c r="AC173" s="307"/>
      <c r="AD173" s="352" t="s">
        <v>2434</v>
      </c>
    </row>
    <row r="174" spans="2:30" ht="126" hidden="1" x14ac:dyDescent="0.25">
      <c r="B174" s="336" t="s">
        <v>2378</v>
      </c>
      <c r="C174" s="208" t="s">
        <v>288</v>
      </c>
      <c r="D174" s="340" t="s">
        <v>956</v>
      </c>
      <c r="E174" s="341" t="s">
        <v>296</v>
      </c>
      <c r="F174" s="342" t="s">
        <v>2436</v>
      </c>
      <c r="G174" s="343" t="s">
        <v>962</v>
      </c>
      <c r="H174" s="344">
        <v>2</v>
      </c>
      <c r="I174" s="344" t="s">
        <v>816</v>
      </c>
      <c r="J174" s="345">
        <v>1</v>
      </c>
      <c r="K174" s="346">
        <v>1</v>
      </c>
      <c r="L174" s="347"/>
      <c r="M174" s="454"/>
      <c r="N174" s="348">
        <f t="shared" si="36"/>
        <v>1</v>
      </c>
      <c r="O174" s="349">
        <f t="shared" si="32"/>
        <v>1</v>
      </c>
      <c r="P174" s="349">
        <f t="shared" si="37"/>
        <v>1</v>
      </c>
      <c r="Q174" s="349">
        <f t="shared" si="33"/>
        <v>1</v>
      </c>
      <c r="R174" s="349" t="str">
        <f t="shared" si="38"/>
        <v>-</v>
      </c>
      <c r="S174" s="349" t="str">
        <f t="shared" si="34"/>
        <v>-</v>
      </c>
      <c r="T174" s="349" t="str">
        <f t="shared" si="39"/>
        <v>-</v>
      </c>
      <c r="U174" s="469" t="str">
        <f t="shared" si="35"/>
        <v>-</v>
      </c>
      <c r="V174" s="462">
        <f t="shared" si="31"/>
        <v>1</v>
      </c>
      <c r="W174" s="350" t="s">
        <v>2481</v>
      </c>
      <c r="X174" s="351" t="s">
        <v>22</v>
      </c>
      <c r="Y174" s="351" t="s">
        <v>963</v>
      </c>
      <c r="Z174" s="543">
        <v>1</v>
      </c>
      <c r="AA174" s="544">
        <v>1</v>
      </c>
      <c r="AB174" s="545"/>
      <c r="AC174" s="546"/>
      <c r="AD174" s="352" t="s">
        <v>2434</v>
      </c>
    </row>
    <row r="175" spans="2:30" s="372" customFormat="1" ht="108" hidden="1" x14ac:dyDescent="0.25">
      <c r="B175" s="356" t="s">
        <v>2241</v>
      </c>
      <c r="C175" s="357" t="s">
        <v>17</v>
      </c>
      <c r="D175" s="358">
        <v>68.400000000000006</v>
      </c>
      <c r="E175" s="359" t="s">
        <v>964</v>
      </c>
      <c r="F175" s="360" t="s">
        <v>965</v>
      </c>
      <c r="G175" s="361" t="s">
        <v>966</v>
      </c>
      <c r="H175" s="362">
        <v>1</v>
      </c>
      <c r="I175" s="362" t="s">
        <v>375</v>
      </c>
      <c r="J175" s="363"/>
      <c r="K175" s="364">
        <v>1</v>
      </c>
      <c r="L175" s="365"/>
      <c r="M175" s="436"/>
      <c r="N175" s="366" t="str">
        <f t="shared" si="36"/>
        <v>-</v>
      </c>
      <c r="O175" s="367" t="str">
        <f>IF(N175="","",IF(N175="-","-",IF(N175&gt;=100%,100%,N175)))</f>
        <v>-</v>
      </c>
      <c r="P175" s="367">
        <f t="shared" si="37"/>
        <v>1</v>
      </c>
      <c r="Q175" s="367">
        <f>IF(P175="","",IF(P175="-","-",IF(P175&gt;=100%,100%,P175)))</f>
        <v>1</v>
      </c>
      <c r="R175" s="367" t="str">
        <f t="shared" si="38"/>
        <v>-</v>
      </c>
      <c r="S175" s="367" t="str">
        <f>IF(R175="","",IF(R175="-","-",IF(R175&gt;=100%,100%,R175)))</f>
        <v>-</v>
      </c>
      <c r="T175" s="367" t="str">
        <f t="shared" si="39"/>
        <v>-</v>
      </c>
      <c r="U175" s="325" t="str">
        <f>IF(T175="","",IF(T175="-","-",IF(T175&gt;=100%,100%,T175)))</f>
        <v>-</v>
      </c>
      <c r="V175" s="312">
        <f t="shared" si="31"/>
        <v>1</v>
      </c>
      <c r="W175" s="368" t="s">
        <v>2482</v>
      </c>
      <c r="X175" s="369" t="s">
        <v>22</v>
      </c>
      <c r="Y175" s="370" t="s">
        <v>1050</v>
      </c>
      <c r="Z175" s="550"/>
      <c r="AA175" s="551">
        <v>1</v>
      </c>
      <c r="AB175" s="552"/>
      <c r="AC175" s="553"/>
      <c r="AD175" s="371" t="s">
        <v>2434</v>
      </c>
    </row>
    <row r="176" spans="2:30" ht="126" hidden="1" x14ac:dyDescent="0.25">
      <c r="B176" s="336" t="s">
        <v>2241</v>
      </c>
      <c r="C176" s="129" t="s">
        <v>17</v>
      </c>
      <c r="D176" s="126">
        <v>68.400000000000006</v>
      </c>
      <c r="E176" s="132" t="s">
        <v>964</v>
      </c>
      <c r="F176" s="136" t="s">
        <v>967</v>
      </c>
      <c r="G176" s="150" t="s">
        <v>968</v>
      </c>
      <c r="H176" s="158">
        <v>2</v>
      </c>
      <c r="I176" s="158" t="s">
        <v>375</v>
      </c>
      <c r="J176" s="165">
        <v>1</v>
      </c>
      <c r="K176" s="182">
        <v>1</v>
      </c>
      <c r="L176" s="196"/>
      <c r="M176" s="436"/>
      <c r="N176" s="331">
        <f t="shared" si="36"/>
        <v>1</v>
      </c>
      <c r="O176" s="320">
        <f t="shared" ref="O176:O210" si="40">IF(N176="","",IF(N176="-","-",IF(N176&gt;=100%,100%,N176)))</f>
        <v>1</v>
      </c>
      <c r="P176" s="320">
        <f t="shared" si="37"/>
        <v>1</v>
      </c>
      <c r="Q176" s="320">
        <f t="shared" ref="Q176:Q210" si="41">IF(P176="","",IF(P176="-","-",IF(P176&gt;=100%,100%,P176)))</f>
        <v>1</v>
      </c>
      <c r="R176" s="320" t="str">
        <f t="shared" si="38"/>
        <v>-</v>
      </c>
      <c r="S176" s="320" t="str">
        <f t="shared" ref="S176:S210" si="42">IF(R176="","",IF(R176="-","-",IF(R176&gt;=100%,100%,R176)))</f>
        <v>-</v>
      </c>
      <c r="T176" s="320" t="str">
        <f t="shared" si="39"/>
        <v>-</v>
      </c>
      <c r="U176" s="325" t="str">
        <f t="shared" ref="U176:U210" si="43">IF(T176="","",IF(T176="-","-",IF(T176&gt;=100%,100%,T176)))</f>
        <v>-</v>
      </c>
      <c r="V176" s="312">
        <f t="shared" si="31"/>
        <v>1</v>
      </c>
      <c r="W176" s="186" t="s">
        <v>2483</v>
      </c>
      <c r="X176" s="174" t="s">
        <v>22</v>
      </c>
      <c r="Y176" s="176" t="s">
        <v>1050</v>
      </c>
      <c r="Z176" s="550">
        <v>1</v>
      </c>
      <c r="AA176" s="551">
        <v>1</v>
      </c>
      <c r="AB176" s="552"/>
      <c r="AC176" s="553"/>
      <c r="AD176" s="352" t="s">
        <v>2434</v>
      </c>
    </row>
    <row r="177" spans="2:30" ht="90" hidden="1" x14ac:dyDescent="0.25">
      <c r="B177" s="336" t="s">
        <v>2241</v>
      </c>
      <c r="C177" s="129" t="s">
        <v>17</v>
      </c>
      <c r="D177" s="126">
        <v>68.400000000000006</v>
      </c>
      <c r="E177" s="132" t="s">
        <v>964</v>
      </c>
      <c r="F177" s="136" t="s">
        <v>25</v>
      </c>
      <c r="G177" s="150" t="s">
        <v>969</v>
      </c>
      <c r="H177" s="158">
        <v>1</v>
      </c>
      <c r="I177" s="158" t="s">
        <v>375</v>
      </c>
      <c r="J177" s="165"/>
      <c r="K177" s="182">
        <v>1</v>
      </c>
      <c r="L177" s="196"/>
      <c r="M177" s="436"/>
      <c r="N177" s="331" t="str">
        <f t="shared" si="36"/>
        <v>-</v>
      </c>
      <c r="O177" s="320" t="str">
        <f t="shared" si="40"/>
        <v>-</v>
      </c>
      <c r="P177" s="320">
        <f t="shared" si="37"/>
        <v>1</v>
      </c>
      <c r="Q177" s="320">
        <f t="shared" si="41"/>
        <v>1</v>
      </c>
      <c r="R177" s="320" t="str">
        <f t="shared" si="38"/>
        <v>-</v>
      </c>
      <c r="S177" s="320" t="str">
        <f t="shared" si="42"/>
        <v>-</v>
      </c>
      <c r="T177" s="320" t="str">
        <f t="shared" si="39"/>
        <v>-</v>
      </c>
      <c r="U177" s="325" t="str">
        <f t="shared" si="43"/>
        <v>-</v>
      </c>
      <c r="V177" s="312">
        <f t="shared" si="31"/>
        <v>1</v>
      </c>
      <c r="W177" s="186" t="s">
        <v>2484</v>
      </c>
      <c r="X177" s="174" t="s">
        <v>22</v>
      </c>
      <c r="Y177" s="176" t="s">
        <v>1050</v>
      </c>
      <c r="Z177" s="550"/>
      <c r="AA177" s="551">
        <v>1</v>
      </c>
      <c r="AB177" s="552"/>
      <c r="AC177" s="553"/>
      <c r="AD177" s="352" t="s">
        <v>2434</v>
      </c>
    </row>
    <row r="178" spans="2:30" ht="72" hidden="1" x14ac:dyDescent="0.25">
      <c r="B178" s="336" t="s">
        <v>2241</v>
      </c>
      <c r="C178" s="129" t="s">
        <v>33</v>
      </c>
      <c r="D178" s="126" t="s">
        <v>970</v>
      </c>
      <c r="E178" s="132" t="s">
        <v>971</v>
      </c>
      <c r="F178" s="136" t="s">
        <v>972</v>
      </c>
      <c r="G178" s="150" t="s">
        <v>973</v>
      </c>
      <c r="H178" s="158">
        <v>1</v>
      </c>
      <c r="I178" s="158" t="s">
        <v>375</v>
      </c>
      <c r="J178" s="165">
        <v>1</v>
      </c>
      <c r="K178" s="182"/>
      <c r="L178" s="196"/>
      <c r="M178" s="436"/>
      <c r="N178" s="331">
        <f t="shared" si="36"/>
        <v>1</v>
      </c>
      <c r="O178" s="320">
        <f t="shared" si="40"/>
        <v>1</v>
      </c>
      <c r="P178" s="320" t="str">
        <f t="shared" si="37"/>
        <v>-</v>
      </c>
      <c r="Q178" s="320" t="str">
        <f t="shared" si="41"/>
        <v>-</v>
      </c>
      <c r="R178" s="320" t="str">
        <f t="shared" si="38"/>
        <v>-</v>
      </c>
      <c r="S178" s="320" t="str">
        <f t="shared" si="42"/>
        <v>-</v>
      </c>
      <c r="T178" s="320" t="str">
        <f t="shared" si="39"/>
        <v>-</v>
      </c>
      <c r="U178" s="325" t="str">
        <f t="shared" si="43"/>
        <v>-</v>
      </c>
      <c r="V178" s="312">
        <f t="shared" si="31"/>
        <v>1</v>
      </c>
      <c r="W178" s="186" t="s">
        <v>2485</v>
      </c>
      <c r="X178" s="174" t="s">
        <v>22</v>
      </c>
      <c r="Y178" s="176" t="s">
        <v>1050</v>
      </c>
      <c r="Z178" s="550">
        <v>1</v>
      </c>
      <c r="AA178" s="551"/>
      <c r="AB178" s="552"/>
      <c r="AC178" s="553"/>
      <c r="AD178" s="352" t="s">
        <v>2434</v>
      </c>
    </row>
    <row r="179" spans="2:30" ht="90" hidden="1" x14ac:dyDescent="0.25">
      <c r="B179" s="336" t="s">
        <v>2241</v>
      </c>
      <c r="C179" s="129" t="s">
        <v>33</v>
      </c>
      <c r="D179" s="126" t="s">
        <v>970</v>
      </c>
      <c r="E179" s="132" t="s">
        <v>971</v>
      </c>
      <c r="F179" s="136" t="s">
        <v>974</v>
      </c>
      <c r="G179" s="150" t="s">
        <v>975</v>
      </c>
      <c r="H179" s="158">
        <v>1</v>
      </c>
      <c r="I179" s="158" t="s">
        <v>375</v>
      </c>
      <c r="J179" s="165"/>
      <c r="K179" s="182"/>
      <c r="L179" s="196">
        <v>1</v>
      </c>
      <c r="M179" s="436"/>
      <c r="N179" s="331" t="str">
        <f t="shared" si="36"/>
        <v>-</v>
      </c>
      <c r="O179" s="320" t="str">
        <f t="shared" si="40"/>
        <v>-</v>
      </c>
      <c r="P179" s="320" t="str">
        <f t="shared" si="37"/>
        <v>-</v>
      </c>
      <c r="Q179" s="320" t="str">
        <f t="shared" si="41"/>
        <v>-</v>
      </c>
      <c r="R179" s="320">
        <f t="shared" si="38"/>
        <v>1</v>
      </c>
      <c r="S179" s="320">
        <f t="shared" si="42"/>
        <v>1</v>
      </c>
      <c r="T179" s="320" t="str">
        <f t="shared" si="39"/>
        <v>-</v>
      </c>
      <c r="U179" s="325" t="str">
        <f t="shared" si="43"/>
        <v>-</v>
      </c>
      <c r="V179" s="312">
        <f t="shared" si="31"/>
        <v>1</v>
      </c>
      <c r="W179" s="186" t="s">
        <v>2948</v>
      </c>
      <c r="X179" s="174" t="s">
        <v>22</v>
      </c>
      <c r="Y179" s="176" t="s">
        <v>1050</v>
      </c>
      <c r="Z179" s="550"/>
      <c r="AA179" s="551"/>
      <c r="AB179" s="552">
        <v>1</v>
      </c>
      <c r="AC179" s="553"/>
      <c r="AD179" s="352" t="s">
        <v>2434</v>
      </c>
    </row>
    <row r="180" spans="2:30" ht="90" hidden="1" x14ac:dyDescent="0.25">
      <c r="B180" s="336" t="s">
        <v>2241</v>
      </c>
      <c r="C180" s="129" t="s">
        <v>33</v>
      </c>
      <c r="D180" s="126" t="s">
        <v>970</v>
      </c>
      <c r="E180" s="132" t="s">
        <v>971</v>
      </c>
      <c r="F180" s="136" t="s">
        <v>976</v>
      </c>
      <c r="G180" s="150" t="s">
        <v>977</v>
      </c>
      <c r="H180" s="158">
        <v>1</v>
      </c>
      <c r="I180" s="158" t="s">
        <v>375</v>
      </c>
      <c r="J180" s="165"/>
      <c r="K180" s="182">
        <v>1</v>
      </c>
      <c r="L180" s="196"/>
      <c r="M180" s="436"/>
      <c r="N180" s="331" t="str">
        <f t="shared" si="36"/>
        <v>-</v>
      </c>
      <c r="O180" s="320" t="str">
        <f t="shared" si="40"/>
        <v>-</v>
      </c>
      <c r="P180" s="320">
        <f t="shared" si="37"/>
        <v>1</v>
      </c>
      <c r="Q180" s="320">
        <f t="shared" si="41"/>
        <v>1</v>
      </c>
      <c r="R180" s="320" t="str">
        <f t="shared" si="38"/>
        <v>-</v>
      </c>
      <c r="S180" s="320" t="str">
        <f t="shared" si="42"/>
        <v>-</v>
      </c>
      <c r="T180" s="320" t="str">
        <f t="shared" si="39"/>
        <v>-</v>
      </c>
      <c r="U180" s="325" t="str">
        <f t="shared" si="43"/>
        <v>-</v>
      </c>
      <c r="V180" s="312">
        <f t="shared" si="31"/>
        <v>1</v>
      </c>
      <c r="W180" s="186" t="s">
        <v>2486</v>
      </c>
      <c r="X180" s="174" t="s">
        <v>22</v>
      </c>
      <c r="Y180" s="176" t="s">
        <v>1050</v>
      </c>
      <c r="Z180" s="550"/>
      <c r="AA180" s="551">
        <v>1</v>
      </c>
      <c r="AB180" s="552"/>
      <c r="AC180" s="553"/>
      <c r="AD180" s="352" t="s">
        <v>2434</v>
      </c>
    </row>
    <row r="181" spans="2:30" ht="72" hidden="1" x14ac:dyDescent="0.25">
      <c r="B181" s="336" t="s">
        <v>2268</v>
      </c>
      <c r="C181" s="129" t="s">
        <v>39</v>
      </c>
      <c r="D181" s="126">
        <v>58.9</v>
      </c>
      <c r="E181" s="132" t="s">
        <v>978</v>
      </c>
      <c r="F181" s="136" t="s">
        <v>979</v>
      </c>
      <c r="G181" s="150" t="s">
        <v>980</v>
      </c>
      <c r="H181" s="158">
        <v>1</v>
      </c>
      <c r="I181" s="158" t="s">
        <v>375</v>
      </c>
      <c r="J181" s="165"/>
      <c r="K181" s="182">
        <v>1</v>
      </c>
      <c r="L181" s="196"/>
      <c r="M181" s="436"/>
      <c r="N181" s="331" t="str">
        <f t="shared" si="36"/>
        <v>-</v>
      </c>
      <c r="O181" s="320" t="str">
        <f t="shared" si="40"/>
        <v>-</v>
      </c>
      <c r="P181" s="320">
        <f t="shared" si="37"/>
        <v>1</v>
      </c>
      <c r="Q181" s="320">
        <f t="shared" si="41"/>
        <v>1</v>
      </c>
      <c r="R181" s="320" t="str">
        <f t="shared" si="38"/>
        <v>-</v>
      </c>
      <c r="S181" s="320" t="str">
        <f t="shared" si="42"/>
        <v>-</v>
      </c>
      <c r="T181" s="320" t="str">
        <f t="shared" si="39"/>
        <v>-</v>
      </c>
      <c r="U181" s="325" t="str">
        <f t="shared" si="43"/>
        <v>-</v>
      </c>
      <c r="V181" s="312">
        <f t="shared" si="31"/>
        <v>1</v>
      </c>
      <c r="W181" s="186" t="s">
        <v>2487</v>
      </c>
      <c r="X181" s="174" t="s">
        <v>22</v>
      </c>
      <c r="Y181" s="176" t="s">
        <v>1050</v>
      </c>
      <c r="Z181" s="550"/>
      <c r="AA181" s="551">
        <v>1</v>
      </c>
      <c r="AB181" s="552"/>
      <c r="AC181" s="553"/>
      <c r="AD181" s="352" t="s">
        <v>2434</v>
      </c>
    </row>
    <row r="182" spans="2:30" ht="108" hidden="1" x14ac:dyDescent="0.25">
      <c r="B182" s="336" t="s">
        <v>2268</v>
      </c>
      <c r="C182" s="129" t="s">
        <v>39</v>
      </c>
      <c r="D182" s="126">
        <v>58.9</v>
      </c>
      <c r="E182" s="132" t="s">
        <v>978</v>
      </c>
      <c r="F182" s="136" t="s">
        <v>981</v>
      </c>
      <c r="G182" s="150" t="s">
        <v>982</v>
      </c>
      <c r="H182" s="158">
        <v>1</v>
      </c>
      <c r="I182" s="158" t="s">
        <v>375</v>
      </c>
      <c r="J182" s="165"/>
      <c r="K182" s="182">
        <v>1</v>
      </c>
      <c r="L182" s="196"/>
      <c r="M182" s="436"/>
      <c r="N182" s="331" t="str">
        <f t="shared" si="36"/>
        <v>-</v>
      </c>
      <c r="O182" s="320" t="str">
        <f t="shared" si="40"/>
        <v>-</v>
      </c>
      <c r="P182" s="320">
        <f t="shared" si="37"/>
        <v>1</v>
      </c>
      <c r="Q182" s="320">
        <f t="shared" si="41"/>
        <v>1</v>
      </c>
      <c r="R182" s="320" t="str">
        <f t="shared" si="38"/>
        <v>-</v>
      </c>
      <c r="S182" s="320" t="str">
        <f t="shared" si="42"/>
        <v>-</v>
      </c>
      <c r="T182" s="320" t="str">
        <f t="shared" si="39"/>
        <v>-</v>
      </c>
      <c r="U182" s="325" t="str">
        <f t="shared" si="43"/>
        <v>-</v>
      </c>
      <c r="V182" s="312">
        <f t="shared" si="31"/>
        <v>1</v>
      </c>
      <c r="W182" s="186" t="s">
        <v>2488</v>
      </c>
      <c r="X182" s="174" t="s">
        <v>22</v>
      </c>
      <c r="Y182" s="176" t="s">
        <v>1050</v>
      </c>
      <c r="Z182" s="550"/>
      <c r="AA182" s="551">
        <v>1</v>
      </c>
      <c r="AB182" s="552"/>
      <c r="AC182" s="553"/>
      <c r="AD182" s="352" t="s">
        <v>2434</v>
      </c>
    </row>
    <row r="183" spans="2:30" ht="72" hidden="1" x14ac:dyDescent="0.25">
      <c r="B183" s="336" t="s">
        <v>2268</v>
      </c>
      <c r="C183" s="129" t="s">
        <v>39</v>
      </c>
      <c r="D183" s="126">
        <v>58.9</v>
      </c>
      <c r="E183" s="132" t="s">
        <v>978</v>
      </c>
      <c r="F183" s="136" t="s">
        <v>983</v>
      </c>
      <c r="G183" s="150" t="s">
        <v>984</v>
      </c>
      <c r="H183" s="158">
        <v>1</v>
      </c>
      <c r="I183" s="158" t="s">
        <v>375</v>
      </c>
      <c r="J183" s="165"/>
      <c r="K183" s="193"/>
      <c r="L183" s="196"/>
      <c r="M183" s="436">
        <v>1</v>
      </c>
      <c r="N183" s="331" t="str">
        <f t="shared" si="36"/>
        <v>-</v>
      </c>
      <c r="O183" s="320" t="str">
        <f t="shared" si="40"/>
        <v>-</v>
      </c>
      <c r="P183" s="320" t="str">
        <f t="shared" si="37"/>
        <v>-</v>
      </c>
      <c r="Q183" s="320" t="str">
        <f t="shared" si="41"/>
        <v>-</v>
      </c>
      <c r="R183" s="320" t="str">
        <f t="shared" si="38"/>
        <v>-</v>
      </c>
      <c r="S183" s="320" t="str">
        <f t="shared" si="42"/>
        <v>-</v>
      </c>
      <c r="T183" s="320">
        <f t="shared" si="39"/>
        <v>1</v>
      </c>
      <c r="U183" s="325">
        <f t="shared" si="43"/>
        <v>1</v>
      </c>
      <c r="V183" s="312">
        <f t="shared" si="31"/>
        <v>1</v>
      </c>
      <c r="W183" s="186" t="s">
        <v>2949</v>
      </c>
      <c r="X183" s="174" t="s">
        <v>22</v>
      </c>
      <c r="Y183" s="176" t="s">
        <v>1050</v>
      </c>
      <c r="Z183" s="550"/>
      <c r="AA183" s="551"/>
      <c r="AB183" s="552"/>
      <c r="AC183" s="553">
        <v>1</v>
      </c>
      <c r="AD183" s="352" t="s">
        <v>2434</v>
      </c>
    </row>
    <row r="184" spans="2:30" ht="72" hidden="1" x14ac:dyDescent="0.25">
      <c r="B184" s="336" t="s">
        <v>2268</v>
      </c>
      <c r="C184" s="129" t="s">
        <v>39</v>
      </c>
      <c r="D184" s="126">
        <v>58.9</v>
      </c>
      <c r="E184" s="132" t="s">
        <v>978</v>
      </c>
      <c r="F184" s="136" t="s">
        <v>985</v>
      </c>
      <c r="G184" s="150" t="s">
        <v>986</v>
      </c>
      <c r="H184" s="158">
        <v>1</v>
      </c>
      <c r="I184" s="158" t="s">
        <v>375</v>
      </c>
      <c r="J184" s="165"/>
      <c r="K184" s="193">
        <v>1</v>
      </c>
      <c r="L184" s="196"/>
      <c r="M184" s="436"/>
      <c r="N184" s="331" t="str">
        <f t="shared" si="36"/>
        <v>-</v>
      </c>
      <c r="O184" s="320" t="str">
        <f t="shared" si="40"/>
        <v>-</v>
      </c>
      <c r="P184" s="320">
        <f t="shared" si="37"/>
        <v>1</v>
      </c>
      <c r="Q184" s="320">
        <f t="shared" si="41"/>
        <v>1</v>
      </c>
      <c r="R184" s="320" t="str">
        <f t="shared" si="38"/>
        <v>-</v>
      </c>
      <c r="S184" s="320" t="str">
        <f t="shared" si="42"/>
        <v>-</v>
      </c>
      <c r="T184" s="320" t="str">
        <f t="shared" si="39"/>
        <v>-</v>
      </c>
      <c r="U184" s="325" t="str">
        <f t="shared" si="43"/>
        <v>-</v>
      </c>
      <c r="V184" s="312">
        <f t="shared" si="31"/>
        <v>1</v>
      </c>
      <c r="W184" s="186" t="s">
        <v>2950</v>
      </c>
      <c r="X184" s="174" t="s">
        <v>22</v>
      </c>
      <c r="Y184" s="176" t="s">
        <v>1050</v>
      </c>
      <c r="Z184" s="550"/>
      <c r="AA184" s="551">
        <v>1</v>
      </c>
      <c r="AB184" s="552"/>
      <c r="AC184" s="553"/>
      <c r="AD184" s="352" t="s">
        <v>2434</v>
      </c>
    </row>
    <row r="185" spans="2:30" ht="126" hidden="1" x14ac:dyDescent="0.25">
      <c r="B185" s="336" t="s">
        <v>2276</v>
      </c>
      <c r="C185" s="129" t="s">
        <v>98</v>
      </c>
      <c r="D185" s="126">
        <v>64.900000000000006</v>
      </c>
      <c r="E185" s="132" t="s">
        <v>987</v>
      </c>
      <c r="F185" s="136" t="s">
        <v>988</v>
      </c>
      <c r="G185" s="150" t="s">
        <v>989</v>
      </c>
      <c r="H185" s="158">
        <v>1</v>
      </c>
      <c r="I185" s="158" t="s">
        <v>990</v>
      </c>
      <c r="J185" s="165">
        <v>1</v>
      </c>
      <c r="K185" s="193">
        <v>1</v>
      </c>
      <c r="L185" s="196">
        <v>1</v>
      </c>
      <c r="M185" s="436">
        <v>1</v>
      </c>
      <c r="N185" s="331">
        <f t="shared" si="36"/>
        <v>1</v>
      </c>
      <c r="O185" s="320">
        <f t="shared" si="40"/>
        <v>1</v>
      </c>
      <c r="P185" s="320">
        <f t="shared" si="37"/>
        <v>1</v>
      </c>
      <c r="Q185" s="320">
        <f t="shared" si="41"/>
        <v>1</v>
      </c>
      <c r="R185" s="320">
        <f t="shared" si="38"/>
        <v>1</v>
      </c>
      <c r="S185" s="320">
        <f t="shared" si="42"/>
        <v>1</v>
      </c>
      <c r="T185" s="320">
        <f t="shared" si="39"/>
        <v>1</v>
      </c>
      <c r="U185" s="325">
        <f t="shared" si="43"/>
        <v>1</v>
      </c>
      <c r="V185" s="312">
        <f>SUM(J185:M185)/4</f>
        <v>1</v>
      </c>
      <c r="W185" s="186" t="s">
        <v>2951</v>
      </c>
      <c r="X185" s="174" t="s">
        <v>22</v>
      </c>
      <c r="Y185" s="176" t="s">
        <v>1050</v>
      </c>
      <c r="Z185" s="550">
        <v>1</v>
      </c>
      <c r="AA185" s="551">
        <v>1</v>
      </c>
      <c r="AB185" s="552">
        <v>1</v>
      </c>
      <c r="AC185" s="553">
        <v>1</v>
      </c>
      <c r="AD185" s="352" t="s">
        <v>2434</v>
      </c>
    </row>
    <row r="186" spans="2:30" ht="90" hidden="1" x14ac:dyDescent="0.25">
      <c r="B186" s="336" t="s">
        <v>2276</v>
      </c>
      <c r="C186" s="129" t="s">
        <v>98</v>
      </c>
      <c r="D186" s="126">
        <v>64.900000000000006</v>
      </c>
      <c r="E186" s="132" t="s">
        <v>987</v>
      </c>
      <c r="F186" s="136" t="s">
        <v>991</v>
      </c>
      <c r="G186" s="150" t="s">
        <v>992</v>
      </c>
      <c r="H186" s="158">
        <v>1</v>
      </c>
      <c r="I186" s="158" t="s">
        <v>375</v>
      </c>
      <c r="J186" s="165"/>
      <c r="K186" s="193"/>
      <c r="L186" s="255"/>
      <c r="M186" s="436">
        <v>1</v>
      </c>
      <c r="N186" s="331" t="str">
        <f t="shared" si="36"/>
        <v>-</v>
      </c>
      <c r="O186" s="320" t="str">
        <f t="shared" si="40"/>
        <v>-</v>
      </c>
      <c r="P186" s="320" t="str">
        <f t="shared" si="37"/>
        <v>-</v>
      </c>
      <c r="Q186" s="320" t="str">
        <f t="shared" si="41"/>
        <v>-</v>
      </c>
      <c r="R186" s="320" t="str">
        <f t="shared" si="38"/>
        <v>-</v>
      </c>
      <c r="S186" s="320" t="str">
        <f t="shared" si="42"/>
        <v>-</v>
      </c>
      <c r="T186" s="320">
        <f t="shared" si="39"/>
        <v>1</v>
      </c>
      <c r="U186" s="325">
        <f t="shared" si="43"/>
        <v>1</v>
      </c>
      <c r="V186" s="312">
        <f t="shared" si="31"/>
        <v>1</v>
      </c>
      <c r="W186" s="186" t="s">
        <v>2952</v>
      </c>
      <c r="X186" s="174" t="s">
        <v>22</v>
      </c>
      <c r="Y186" s="176" t="s">
        <v>1050</v>
      </c>
      <c r="Z186" s="554"/>
      <c r="AA186" s="555"/>
      <c r="AB186" s="552"/>
      <c r="AC186" s="553">
        <v>1</v>
      </c>
      <c r="AD186" s="352" t="s">
        <v>2434</v>
      </c>
    </row>
    <row r="187" spans="2:30" ht="54" hidden="1" x14ac:dyDescent="0.25">
      <c r="B187" s="336" t="s">
        <v>2276</v>
      </c>
      <c r="C187" s="129" t="s">
        <v>98</v>
      </c>
      <c r="D187" s="126">
        <v>64.900000000000006</v>
      </c>
      <c r="E187" s="132" t="s">
        <v>987</v>
      </c>
      <c r="F187" s="136" t="s">
        <v>993</v>
      </c>
      <c r="G187" s="150" t="s">
        <v>994</v>
      </c>
      <c r="H187" s="158">
        <v>1</v>
      </c>
      <c r="I187" s="158" t="s">
        <v>375</v>
      </c>
      <c r="J187" s="165"/>
      <c r="K187" s="193"/>
      <c r="L187" s="255"/>
      <c r="M187" s="436">
        <v>1</v>
      </c>
      <c r="N187" s="331" t="str">
        <f t="shared" si="36"/>
        <v>-</v>
      </c>
      <c r="O187" s="320" t="str">
        <f t="shared" si="40"/>
        <v>-</v>
      </c>
      <c r="P187" s="320" t="str">
        <f t="shared" si="37"/>
        <v>-</v>
      </c>
      <c r="Q187" s="320" t="str">
        <f t="shared" si="41"/>
        <v>-</v>
      </c>
      <c r="R187" s="320" t="str">
        <f t="shared" si="38"/>
        <v>-</v>
      </c>
      <c r="S187" s="320" t="str">
        <f t="shared" si="42"/>
        <v>-</v>
      </c>
      <c r="T187" s="320">
        <f t="shared" si="39"/>
        <v>1</v>
      </c>
      <c r="U187" s="325">
        <f t="shared" si="43"/>
        <v>1</v>
      </c>
      <c r="V187" s="312">
        <f t="shared" si="31"/>
        <v>1</v>
      </c>
      <c r="W187" s="186" t="s">
        <v>2953</v>
      </c>
      <c r="X187" s="174" t="s">
        <v>22</v>
      </c>
      <c r="Y187" s="176" t="s">
        <v>1050</v>
      </c>
      <c r="Z187" s="554"/>
      <c r="AA187" s="555"/>
      <c r="AB187" s="308"/>
      <c r="AC187" s="553">
        <v>1</v>
      </c>
      <c r="AD187" s="352" t="s">
        <v>2434</v>
      </c>
    </row>
    <row r="188" spans="2:30" ht="72" hidden="1" x14ac:dyDescent="0.25">
      <c r="B188" s="336" t="s">
        <v>2276</v>
      </c>
      <c r="C188" s="129" t="s">
        <v>98</v>
      </c>
      <c r="D188" s="126">
        <v>64.900000000000006</v>
      </c>
      <c r="E188" s="132" t="s">
        <v>987</v>
      </c>
      <c r="F188" s="136" t="s">
        <v>995</v>
      </c>
      <c r="G188" s="150" t="s">
        <v>996</v>
      </c>
      <c r="H188" s="158">
        <v>1</v>
      </c>
      <c r="I188" s="158" t="s">
        <v>375</v>
      </c>
      <c r="J188" s="165"/>
      <c r="K188" s="256"/>
      <c r="L188" s="196">
        <v>1</v>
      </c>
      <c r="M188" s="436"/>
      <c r="N188" s="331" t="str">
        <f t="shared" si="36"/>
        <v>-</v>
      </c>
      <c r="O188" s="320" t="str">
        <f t="shared" si="40"/>
        <v>-</v>
      </c>
      <c r="P188" s="320" t="str">
        <f t="shared" si="37"/>
        <v>-</v>
      </c>
      <c r="Q188" s="320" t="str">
        <f t="shared" si="41"/>
        <v>-</v>
      </c>
      <c r="R188" s="320">
        <f t="shared" si="38"/>
        <v>1</v>
      </c>
      <c r="S188" s="320">
        <f t="shared" si="42"/>
        <v>1</v>
      </c>
      <c r="T188" s="320" t="str">
        <f t="shared" si="39"/>
        <v>-</v>
      </c>
      <c r="U188" s="325" t="str">
        <f t="shared" si="43"/>
        <v>-</v>
      </c>
      <c r="V188" s="312">
        <f t="shared" si="31"/>
        <v>1</v>
      </c>
      <c r="W188" s="186" t="s">
        <v>2954</v>
      </c>
      <c r="X188" s="174" t="s">
        <v>22</v>
      </c>
      <c r="Y188" s="176" t="s">
        <v>1050</v>
      </c>
      <c r="Z188" s="554"/>
      <c r="AA188" s="555"/>
      <c r="AB188" s="390">
        <v>1</v>
      </c>
      <c r="AC188" s="553"/>
      <c r="AD188" s="352" t="s">
        <v>2434</v>
      </c>
    </row>
    <row r="189" spans="2:30" ht="72" hidden="1" x14ac:dyDescent="0.25">
      <c r="B189" s="336" t="s">
        <v>2276</v>
      </c>
      <c r="C189" s="129" t="s">
        <v>98</v>
      </c>
      <c r="D189" s="126">
        <v>64.900000000000006</v>
      </c>
      <c r="E189" s="132" t="s">
        <v>987</v>
      </c>
      <c r="F189" s="136" t="s">
        <v>997</v>
      </c>
      <c r="G189" s="150" t="s">
        <v>998</v>
      </c>
      <c r="H189" s="158">
        <v>1</v>
      </c>
      <c r="I189" s="158" t="s">
        <v>375</v>
      </c>
      <c r="J189" s="165"/>
      <c r="K189" s="380"/>
      <c r="L189" s="401"/>
      <c r="M189" s="436">
        <v>1</v>
      </c>
      <c r="N189" s="331" t="str">
        <f t="shared" si="36"/>
        <v>-</v>
      </c>
      <c r="O189" s="320" t="str">
        <f t="shared" si="40"/>
        <v>-</v>
      </c>
      <c r="P189" s="320" t="str">
        <f t="shared" si="37"/>
        <v>-</v>
      </c>
      <c r="Q189" s="320" t="str">
        <f t="shared" si="41"/>
        <v>-</v>
      </c>
      <c r="R189" s="320" t="str">
        <f t="shared" si="38"/>
        <v>-</v>
      </c>
      <c r="S189" s="320" t="str">
        <f t="shared" si="42"/>
        <v>-</v>
      </c>
      <c r="T189" s="320">
        <f t="shared" si="39"/>
        <v>1</v>
      </c>
      <c r="U189" s="325">
        <f t="shared" si="43"/>
        <v>1</v>
      </c>
      <c r="V189" s="312">
        <f t="shared" si="31"/>
        <v>1</v>
      </c>
      <c r="W189" s="186" t="s">
        <v>2955</v>
      </c>
      <c r="X189" s="174" t="s">
        <v>22</v>
      </c>
      <c r="Y189" s="176" t="s">
        <v>1050</v>
      </c>
      <c r="Z189" s="554"/>
      <c r="AA189" s="556"/>
      <c r="AB189" s="552"/>
      <c r="AC189" s="553">
        <v>1</v>
      </c>
      <c r="AD189" s="352" t="s">
        <v>2434</v>
      </c>
    </row>
    <row r="190" spans="2:30" ht="54" hidden="1" x14ac:dyDescent="0.25">
      <c r="B190" s="336" t="s">
        <v>2276</v>
      </c>
      <c r="C190" s="129" t="s">
        <v>147</v>
      </c>
      <c r="D190" s="126">
        <v>76.5</v>
      </c>
      <c r="E190" s="132" t="s">
        <v>999</v>
      </c>
      <c r="F190" s="136" t="s">
        <v>1000</v>
      </c>
      <c r="G190" s="150" t="s">
        <v>1001</v>
      </c>
      <c r="H190" s="158">
        <v>1</v>
      </c>
      <c r="I190" s="158" t="s">
        <v>375</v>
      </c>
      <c r="J190" s="165"/>
      <c r="K190" s="193"/>
      <c r="L190" s="199"/>
      <c r="M190" s="436">
        <v>1</v>
      </c>
      <c r="N190" s="331" t="str">
        <f t="shared" si="36"/>
        <v>-</v>
      </c>
      <c r="O190" s="320" t="str">
        <f t="shared" si="40"/>
        <v>-</v>
      </c>
      <c r="P190" s="320" t="str">
        <f t="shared" si="37"/>
        <v>-</v>
      </c>
      <c r="Q190" s="320" t="str">
        <f t="shared" si="41"/>
        <v>-</v>
      </c>
      <c r="R190" s="320" t="str">
        <f t="shared" si="38"/>
        <v>-</v>
      </c>
      <c r="S190" s="320" t="str">
        <f t="shared" si="42"/>
        <v>-</v>
      </c>
      <c r="T190" s="320">
        <f t="shared" si="39"/>
        <v>1</v>
      </c>
      <c r="U190" s="325">
        <f t="shared" si="43"/>
        <v>1</v>
      </c>
      <c r="V190" s="312">
        <f t="shared" ref="V190:V212" si="44">SUM(J190:M190)/H190</f>
        <v>1</v>
      </c>
      <c r="W190" s="186" t="s">
        <v>2956</v>
      </c>
      <c r="X190" s="174" t="s">
        <v>22</v>
      </c>
      <c r="Y190" s="176" t="s">
        <v>1050</v>
      </c>
      <c r="Z190" s="557"/>
      <c r="AA190" s="555"/>
      <c r="AB190" s="552"/>
      <c r="AC190" s="553">
        <v>1</v>
      </c>
      <c r="AD190" s="352" t="s">
        <v>2434</v>
      </c>
    </row>
    <row r="191" spans="2:30" ht="180" hidden="1" x14ac:dyDescent="0.25">
      <c r="B191" s="336" t="s">
        <v>2276</v>
      </c>
      <c r="C191" s="129" t="s">
        <v>147</v>
      </c>
      <c r="D191" s="126">
        <v>76.5</v>
      </c>
      <c r="E191" s="132" t="s">
        <v>999</v>
      </c>
      <c r="F191" s="136" t="s">
        <v>1002</v>
      </c>
      <c r="G191" s="150" t="s">
        <v>1003</v>
      </c>
      <c r="H191" s="160">
        <v>1</v>
      </c>
      <c r="I191" s="158" t="s">
        <v>990</v>
      </c>
      <c r="J191" s="148">
        <v>1</v>
      </c>
      <c r="K191" s="380">
        <v>1</v>
      </c>
      <c r="L191" s="401">
        <v>1</v>
      </c>
      <c r="M191" s="436">
        <v>1</v>
      </c>
      <c r="N191" s="331">
        <f t="shared" si="36"/>
        <v>1</v>
      </c>
      <c r="O191" s="320">
        <f t="shared" si="40"/>
        <v>1</v>
      </c>
      <c r="P191" s="320">
        <f t="shared" si="37"/>
        <v>1</v>
      </c>
      <c r="Q191" s="320">
        <f t="shared" si="41"/>
        <v>1</v>
      </c>
      <c r="R191" s="320">
        <f t="shared" si="38"/>
        <v>1</v>
      </c>
      <c r="S191" s="320">
        <f t="shared" si="42"/>
        <v>1</v>
      </c>
      <c r="T191" s="320">
        <f t="shared" si="39"/>
        <v>1</v>
      </c>
      <c r="U191" s="325">
        <f t="shared" si="43"/>
        <v>1</v>
      </c>
      <c r="V191" s="312">
        <f>SUM(J191:M191)/4</f>
        <v>1</v>
      </c>
      <c r="W191" s="186" t="s">
        <v>2957</v>
      </c>
      <c r="X191" s="174" t="s">
        <v>22</v>
      </c>
      <c r="Y191" s="176" t="s">
        <v>1050</v>
      </c>
      <c r="Z191" s="520">
        <v>1</v>
      </c>
      <c r="AA191" s="521">
        <v>1</v>
      </c>
      <c r="AB191" s="522">
        <v>1</v>
      </c>
      <c r="AC191" s="549">
        <v>1</v>
      </c>
      <c r="AD191" s="352" t="s">
        <v>2434</v>
      </c>
    </row>
    <row r="192" spans="2:30" ht="108" hidden="1" x14ac:dyDescent="0.25">
      <c r="B192" s="336" t="s">
        <v>2276</v>
      </c>
      <c r="C192" s="129" t="s">
        <v>152</v>
      </c>
      <c r="D192" s="126">
        <v>88.5</v>
      </c>
      <c r="E192" s="132" t="s">
        <v>1004</v>
      </c>
      <c r="F192" s="136" t="s">
        <v>1005</v>
      </c>
      <c r="G192" s="150" t="s">
        <v>1006</v>
      </c>
      <c r="H192" s="158">
        <v>1</v>
      </c>
      <c r="I192" s="158" t="s">
        <v>990</v>
      </c>
      <c r="J192" s="165">
        <v>1</v>
      </c>
      <c r="K192" s="182">
        <v>1</v>
      </c>
      <c r="L192" s="196">
        <v>1</v>
      </c>
      <c r="M192" s="436">
        <v>1</v>
      </c>
      <c r="N192" s="331">
        <f t="shared" si="36"/>
        <v>1</v>
      </c>
      <c r="O192" s="320">
        <f t="shared" si="40"/>
        <v>1</v>
      </c>
      <c r="P192" s="320">
        <f t="shared" si="37"/>
        <v>1</v>
      </c>
      <c r="Q192" s="320">
        <f t="shared" si="41"/>
        <v>1</v>
      </c>
      <c r="R192" s="320">
        <f t="shared" si="38"/>
        <v>1</v>
      </c>
      <c r="S192" s="320">
        <f t="shared" si="42"/>
        <v>1</v>
      </c>
      <c r="T192" s="320">
        <f t="shared" si="39"/>
        <v>1</v>
      </c>
      <c r="U192" s="325">
        <f t="shared" si="43"/>
        <v>1</v>
      </c>
      <c r="V192" s="312">
        <f>SUM(J192:M192)/4</f>
        <v>1</v>
      </c>
      <c r="W192" s="186" t="s">
        <v>2703</v>
      </c>
      <c r="X192" s="174" t="s">
        <v>22</v>
      </c>
      <c r="Y192" s="176" t="s">
        <v>1050</v>
      </c>
      <c r="Z192" s="520">
        <v>1</v>
      </c>
      <c r="AA192" s="521">
        <v>1</v>
      </c>
      <c r="AB192" s="522">
        <v>1</v>
      </c>
      <c r="AC192" s="549">
        <v>1</v>
      </c>
      <c r="AD192" s="352" t="s">
        <v>2434</v>
      </c>
    </row>
    <row r="193" spans="2:30" ht="90" hidden="1" x14ac:dyDescent="0.25">
      <c r="B193" s="336" t="s">
        <v>2276</v>
      </c>
      <c r="C193" s="129" t="s">
        <v>175</v>
      </c>
      <c r="D193" s="126">
        <v>51.9</v>
      </c>
      <c r="E193" s="132" t="s">
        <v>1007</v>
      </c>
      <c r="F193" s="136" t="s">
        <v>1008</v>
      </c>
      <c r="G193" s="150" t="s">
        <v>1009</v>
      </c>
      <c r="H193" s="158">
        <v>1</v>
      </c>
      <c r="I193" s="158" t="s">
        <v>990</v>
      </c>
      <c r="J193" s="165">
        <v>1</v>
      </c>
      <c r="K193" s="193">
        <v>1</v>
      </c>
      <c r="L193" s="199">
        <v>1</v>
      </c>
      <c r="M193" s="436">
        <v>1</v>
      </c>
      <c r="N193" s="331">
        <f t="shared" si="36"/>
        <v>1</v>
      </c>
      <c r="O193" s="320">
        <f t="shared" si="40"/>
        <v>1</v>
      </c>
      <c r="P193" s="320">
        <f t="shared" si="37"/>
        <v>1</v>
      </c>
      <c r="Q193" s="320">
        <f t="shared" si="41"/>
        <v>1</v>
      </c>
      <c r="R193" s="320">
        <f t="shared" si="38"/>
        <v>1</v>
      </c>
      <c r="S193" s="320">
        <f t="shared" si="42"/>
        <v>1</v>
      </c>
      <c r="T193" s="320">
        <f t="shared" si="39"/>
        <v>1</v>
      </c>
      <c r="U193" s="325">
        <f t="shared" si="43"/>
        <v>1</v>
      </c>
      <c r="V193" s="312">
        <f>SUM(J193:M193)/4</f>
        <v>1</v>
      </c>
      <c r="W193" s="186" t="s">
        <v>2958</v>
      </c>
      <c r="X193" s="174" t="s">
        <v>22</v>
      </c>
      <c r="Y193" s="176" t="s">
        <v>1050</v>
      </c>
      <c r="Z193" s="550">
        <v>1</v>
      </c>
      <c r="AA193" s="551">
        <v>1</v>
      </c>
      <c r="AB193" s="552">
        <v>1</v>
      </c>
      <c r="AC193" s="553">
        <v>1</v>
      </c>
      <c r="AD193" s="352" t="s">
        <v>2434</v>
      </c>
    </row>
    <row r="194" spans="2:30" ht="108" hidden="1" x14ac:dyDescent="0.25">
      <c r="B194" s="336" t="s">
        <v>2276</v>
      </c>
      <c r="C194" s="128" t="s">
        <v>187</v>
      </c>
      <c r="D194" s="126">
        <v>58.6</v>
      </c>
      <c r="E194" s="132" t="s">
        <v>1010</v>
      </c>
      <c r="F194" s="136" t="s">
        <v>1011</v>
      </c>
      <c r="G194" s="150" t="s">
        <v>1012</v>
      </c>
      <c r="H194" s="158">
        <v>1</v>
      </c>
      <c r="I194" s="158" t="s">
        <v>375</v>
      </c>
      <c r="J194" s="165"/>
      <c r="K194" s="193"/>
      <c r="L194" s="196">
        <v>1</v>
      </c>
      <c r="M194" s="436"/>
      <c r="N194" s="331" t="str">
        <f t="shared" si="36"/>
        <v>-</v>
      </c>
      <c r="O194" s="320" t="str">
        <f t="shared" si="40"/>
        <v>-</v>
      </c>
      <c r="P194" s="320" t="str">
        <f t="shared" si="37"/>
        <v>-</v>
      </c>
      <c r="Q194" s="320" t="str">
        <f t="shared" si="41"/>
        <v>-</v>
      </c>
      <c r="R194" s="320">
        <f t="shared" si="38"/>
        <v>1</v>
      </c>
      <c r="S194" s="320">
        <f t="shared" si="42"/>
        <v>1</v>
      </c>
      <c r="T194" s="320" t="str">
        <f t="shared" si="39"/>
        <v>-</v>
      </c>
      <c r="U194" s="325" t="str">
        <f t="shared" si="43"/>
        <v>-</v>
      </c>
      <c r="V194" s="312">
        <f t="shared" si="44"/>
        <v>1</v>
      </c>
      <c r="W194" s="186" t="s">
        <v>2704</v>
      </c>
      <c r="X194" s="174" t="s">
        <v>22</v>
      </c>
      <c r="Y194" s="176" t="s">
        <v>1050</v>
      </c>
      <c r="Z194" s="550"/>
      <c r="AA194" s="555"/>
      <c r="AB194" s="552">
        <v>1</v>
      </c>
      <c r="AC194" s="553"/>
      <c r="AD194" s="352" t="s">
        <v>2434</v>
      </c>
    </row>
    <row r="195" spans="2:30" ht="216" hidden="1" x14ac:dyDescent="0.25">
      <c r="B195" s="336" t="s">
        <v>2352</v>
      </c>
      <c r="C195" s="129" t="s">
        <v>213</v>
      </c>
      <c r="D195" s="126">
        <v>57.2</v>
      </c>
      <c r="E195" s="132" t="s">
        <v>1013</v>
      </c>
      <c r="F195" s="136" t="s">
        <v>1014</v>
      </c>
      <c r="G195" s="150" t="s">
        <v>1015</v>
      </c>
      <c r="H195" s="158">
        <v>3</v>
      </c>
      <c r="I195" s="158" t="s">
        <v>375</v>
      </c>
      <c r="J195" s="165"/>
      <c r="K195" s="182">
        <v>1</v>
      </c>
      <c r="L195" s="401">
        <v>1</v>
      </c>
      <c r="M195" s="436">
        <v>1</v>
      </c>
      <c r="N195" s="331" t="str">
        <f t="shared" si="36"/>
        <v>-</v>
      </c>
      <c r="O195" s="320" t="str">
        <f t="shared" si="40"/>
        <v>-</v>
      </c>
      <c r="P195" s="320">
        <f t="shared" si="37"/>
        <v>1</v>
      </c>
      <c r="Q195" s="320">
        <f t="shared" si="41"/>
        <v>1</v>
      </c>
      <c r="R195" s="320">
        <f t="shared" si="38"/>
        <v>1</v>
      </c>
      <c r="S195" s="320">
        <f t="shared" si="42"/>
        <v>1</v>
      </c>
      <c r="T195" s="320">
        <f t="shared" si="39"/>
        <v>1</v>
      </c>
      <c r="U195" s="325">
        <f t="shared" si="43"/>
        <v>1</v>
      </c>
      <c r="V195" s="312">
        <f t="shared" si="44"/>
        <v>1</v>
      </c>
      <c r="W195" s="186" t="s">
        <v>2959</v>
      </c>
      <c r="X195" s="174" t="s">
        <v>22</v>
      </c>
      <c r="Y195" s="176" t="s">
        <v>1050</v>
      </c>
      <c r="Z195" s="550"/>
      <c r="AA195" s="551">
        <v>1</v>
      </c>
      <c r="AB195" s="552">
        <v>1</v>
      </c>
      <c r="AC195" s="553">
        <v>1</v>
      </c>
      <c r="AD195" s="352" t="s">
        <v>2434</v>
      </c>
    </row>
    <row r="196" spans="2:30" ht="54" hidden="1" x14ac:dyDescent="0.25">
      <c r="B196" s="336" t="s">
        <v>2435</v>
      </c>
      <c r="C196" s="129" t="s">
        <v>226</v>
      </c>
      <c r="D196" s="126">
        <v>76.8</v>
      </c>
      <c r="E196" s="132" t="s">
        <v>1016</v>
      </c>
      <c r="F196" s="136" t="s">
        <v>1017</v>
      </c>
      <c r="G196" s="150" t="s">
        <v>1018</v>
      </c>
      <c r="H196" s="158">
        <v>1</v>
      </c>
      <c r="I196" s="158" t="s">
        <v>375</v>
      </c>
      <c r="J196" s="165"/>
      <c r="K196" s="380"/>
      <c r="L196" s="401">
        <v>1</v>
      </c>
      <c r="M196" s="436"/>
      <c r="N196" s="331" t="str">
        <f t="shared" si="36"/>
        <v>-</v>
      </c>
      <c r="O196" s="320" t="str">
        <f t="shared" si="40"/>
        <v>-</v>
      </c>
      <c r="P196" s="320" t="str">
        <f t="shared" si="37"/>
        <v>-</v>
      </c>
      <c r="Q196" s="320" t="str">
        <f t="shared" si="41"/>
        <v>-</v>
      </c>
      <c r="R196" s="320">
        <f t="shared" si="38"/>
        <v>1</v>
      </c>
      <c r="S196" s="320">
        <f t="shared" si="42"/>
        <v>1</v>
      </c>
      <c r="T196" s="320" t="str">
        <f t="shared" si="39"/>
        <v>-</v>
      </c>
      <c r="U196" s="325" t="str">
        <f t="shared" si="43"/>
        <v>-</v>
      </c>
      <c r="V196" s="312">
        <f t="shared" si="44"/>
        <v>1</v>
      </c>
      <c r="W196" s="186" t="s">
        <v>2705</v>
      </c>
      <c r="X196" s="174" t="s">
        <v>22</v>
      </c>
      <c r="Y196" s="176" t="s">
        <v>1050</v>
      </c>
      <c r="Z196" s="550"/>
      <c r="AA196" s="551"/>
      <c r="AB196" s="552">
        <v>1</v>
      </c>
      <c r="AC196" s="553"/>
      <c r="AD196" s="352" t="s">
        <v>2434</v>
      </c>
    </row>
    <row r="197" spans="2:30" ht="72" hidden="1" x14ac:dyDescent="0.25">
      <c r="B197" s="336" t="s">
        <v>2435</v>
      </c>
      <c r="C197" s="129" t="s">
        <v>226</v>
      </c>
      <c r="D197" s="126">
        <v>76.8</v>
      </c>
      <c r="E197" s="132" t="s">
        <v>1016</v>
      </c>
      <c r="F197" s="136" t="s">
        <v>652</v>
      </c>
      <c r="G197" s="150" t="s">
        <v>1019</v>
      </c>
      <c r="H197" s="158">
        <v>1</v>
      </c>
      <c r="I197" s="158" t="s">
        <v>375</v>
      </c>
      <c r="J197" s="165"/>
      <c r="K197" s="380"/>
      <c r="L197" s="401"/>
      <c r="M197" s="436">
        <v>1</v>
      </c>
      <c r="N197" s="331" t="str">
        <f t="shared" si="36"/>
        <v>-</v>
      </c>
      <c r="O197" s="320" t="str">
        <f t="shared" si="40"/>
        <v>-</v>
      </c>
      <c r="P197" s="320" t="str">
        <f t="shared" si="37"/>
        <v>-</v>
      </c>
      <c r="Q197" s="320" t="str">
        <f t="shared" si="41"/>
        <v>-</v>
      </c>
      <c r="R197" s="320" t="str">
        <f t="shared" si="38"/>
        <v>-</v>
      </c>
      <c r="S197" s="320" t="str">
        <f t="shared" si="42"/>
        <v>-</v>
      </c>
      <c r="T197" s="320">
        <f t="shared" si="39"/>
        <v>1</v>
      </c>
      <c r="U197" s="325">
        <f t="shared" si="43"/>
        <v>1</v>
      </c>
      <c r="V197" s="312">
        <f t="shared" si="44"/>
        <v>1</v>
      </c>
      <c r="W197" s="186" t="s">
        <v>2960</v>
      </c>
      <c r="X197" s="174" t="s">
        <v>22</v>
      </c>
      <c r="Y197" s="176" t="s">
        <v>1050</v>
      </c>
      <c r="Z197" s="550"/>
      <c r="AA197" s="551"/>
      <c r="AB197" s="552"/>
      <c r="AC197" s="553">
        <v>1</v>
      </c>
      <c r="AD197" s="352" t="s">
        <v>2434</v>
      </c>
    </row>
    <row r="198" spans="2:30" ht="90" hidden="1" x14ac:dyDescent="0.25">
      <c r="B198" s="336" t="s">
        <v>2435</v>
      </c>
      <c r="C198" s="129" t="s">
        <v>226</v>
      </c>
      <c r="D198" s="126">
        <v>76.8</v>
      </c>
      <c r="E198" s="132" t="s">
        <v>1016</v>
      </c>
      <c r="F198" s="136" t="s">
        <v>1020</v>
      </c>
      <c r="G198" s="150" t="s">
        <v>1021</v>
      </c>
      <c r="H198" s="158">
        <v>2</v>
      </c>
      <c r="I198" s="158" t="s">
        <v>375</v>
      </c>
      <c r="J198" s="165"/>
      <c r="K198" s="182">
        <v>1</v>
      </c>
      <c r="L198" s="196"/>
      <c r="M198" s="436">
        <v>1</v>
      </c>
      <c r="N198" s="331" t="str">
        <f t="shared" si="36"/>
        <v>-</v>
      </c>
      <c r="O198" s="320" t="str">
        <f t="shared" si="40"/>
        <v>-</v>
      </c>
      <c r="P198" s="320">
        <f t="shared" si="37"/>
        <v>1</v>
      </c>
      <c r="Q198" s="320">
        <f t="shared" si="41"/>
        <v>1</v>
      </c>
      <c r="R198" s="320" t="str">
        <f t="shared" si="38"/>
        <v>-</v>
      </c>
      <c r="S198" s="320" t="str">
        <f t="shared" si="42"/>
        <v>-</v>
      </c>
      <c r="T198" s="320">
        <f t="shared" si="39"/>
        <v>1</v>
      </c>
      <c r="U198" s="325">
        <f t="shared" si="43"/>
        <v>1</v>
      </c>
      <c r="V198" s="312">
        <f t="shared" si="44"/>
        <v>1</v>
      </c>
      <c r="W198" s="186" t="s">
        <v>2961</v>
      </c>
      <c r="X198" s="174" t="s">
        <v>22</v>
      </c>
      <c r="Y198" s="176" t="s">
        <v>1050</v>
      </c>
      <c r="Z198" s="554"/>
      <c r="AA198" s="389">
        <v>1</v>
      </c>
      <c r="AB198" s="552"/>
      <c r="AC198" s="553">
        <v>1</v>
      </c>
      <c r="AD198" s="352" t="s">
        <v>2434</v>
      </c>
    </row>
    <row r="199" spans="2:30" ht="90" hidden="1" x14ac:dyDescent="0.25">
      <c r="B199" s="336" t="s">
        <v>2435</v>
      </c>
      <c r="C199" s="129" t="s">
        <v>226</v>
      </c>
      <c r="D199" s="126">
        <v>76.8</v>
      </c>
      <c r="E199" s="132" t="s">
        <v>1016</v>
      </c>
      <c r="F199" s="136" t="s">
        <v>1022</v>
      </c>
      <c r="G199" s="150" t="s">
        <v>1023</v>
      </c>
      <c r="H199" s="158">
        <v>1</v>
      </c>
      <c r="I199" s="158" t="s">
        <v>375</v>
      </c>
      <c r="J199" s="165"/>
      <c r="K199" s="182"/>
      <c r="L199" s="196"/>
      <c r="M199" s="436">
        <v>1</v>
      </c>
      <c r="N199" s="331" t="str">
        <f t="shared" si="36"/>
        <v>-</v>
      </c>
      <c r="O199" s="320" t="str">
        <f t="shared" si="40"/>
        <v>-</v>
      </c>
      <c r="P199" s="320" t="str">
        <f t="shared" si="37"/>
        <v>-</v>
      </c>
      <c r="Q199" s="320" t="str">
        <f t="shared" si="41"/>
        <v>-</v>
      </c>
      <c r="R199" s="320" t="str">
        <f t="shared" si="38"/>
        <v>-</v>
      </c>
      <c r="S199" s="320" t="str">
        <f t="shared" si="42"/>
        <v>-</v>
      </c>
      <c r="T199" s="320">
        <f t="shared" si="39"/>
        <v>1</v>
      </c>
      <c r="U199" s="325">
        <f t="shared" si="43"/>
        <v>1</v>
      </c>
      <c r="V199" s="312">
        <f t="shared" si="44"/>
        <v>1</v>
      </c>
      <c r="W199" s="186" t="s">
        <v>2962</v>
      </c>
      <c r="X199" s="174" t="s">
        <v>22</v>
      </c>
      <c r="Y199" s="176" t="s">
        <v>1050</v>
      </c>
      <c r="Z199" s="554"/>
      <c r="AA199" s="555"/>
      <c r="AB199" s="552"/>
      <c r="AC199" s="553">
        <v>1</v>
      </c>
      <c r="AD199" s="352" t="s">
        <v>2434</v>
      </c>
    </row>
    <row r="200" spans="2:30" ht="198" hidden="1" x14ac:dyDescent="0.25">
      <c r="B200" s="336" t="s">
        <v>2435</v>
      </c>
      <c r="C200" s="128" t="s">
        <v>256</v>
      </c>
      <c r="D200" s="126">
        <v>70.5</v>
      </c>
      <c r="E200" s="132" t="s">
        <v>1024</v>
      </c>
      <c r="F200" s="136" t="s">
        <v>1025</v>
      </c>
      <c r="G200" s="150" t="s">
        <v>1026</v>
      </c>
      <c r="H200" s="158">
        <v>1</v>
      </c>
      <c r="I200" s="158" t="s">
        <v>990</v>
      </c>
      <c r="J200" s="165">
        <v>1</v>
      </c>
      <c r="K200" s="193">
        <v>1</v>
      </c>
      <c r="L200" s="196">
        <v>1</v>
      </c>
      <c r="M200" s="436">
        <v>1</v>
      </c>
      <c r="N200" s="331">
        <f t="shared" si="36"/>
        <v>1</v>
      </c>
      <c r="O200" s="320">
        <f t="shared" si="40"/>
        <v>1</v>
      </c>
      <c r="P200" s="320">
        <f t="shared" si="37"/>
        <v>1</v>
      </c>
      <c r="Q200" s="320">
        <f t="shared" si="41"/>
        <v>1</v>
      </c>
      <c r="R200" s="320">
        <f t="shared" si="38"/>
        <v>1</v>
      </c>
      <c r="S200" s="320">
        <f t="shared" si="42"/>
        <v>1</v>
      </c>
      <c r="T200" s="320">
        <f t="shared" si="39"/>
        <v>1</v>
      </c>
      <c r="U200" s="325">
        <f t="shared" si="43"/>
        <v>1</v>
      </c>
      <c r="V200" s="312">
        <f>SUM(J200:M200)/4</f>
        <v>1</v>
      </c>
      <c r="W200" s="186" t="s">
        <v>2963</v>
      </c>
      <c r="X200" s="174" t="s">
        <v>22</v>
      </c>
      <c r="Y200" s="176" t="s">
        <v>1050</v>
      </c>
      <c r="Z200" s="550">
        <v>1</v>
      </c>
      <c r="AA200" s="551">
        <v>1</v>
      </c>
      <c r="AB200" s="552">
        <v>1</v>
      </c>
      <c r="AC200" s="553">
        <v>1</v>
      </c>
      <c r="AD200" s="352" t="s">
        <v>2434</v>
      </c>
    </row>
    <row r="201" spans="2:30" ht="126" hidden="1" x14ac:dyDescent="0.25">
      <c r="B201" s="336" t="s">
        <v>2435</v>
      </c>
      <c r="C201" s="128" t="s">
        <v>256</v>
      </c>
      <c r="D201" s="126">
        <v>70.5</v>
      </c>
      <c r="E201" s="132" t="s">
        <v>1024</v>
      </c>
      <c r="F201" s="136" t="s">
        <v>1027</v>
      </c>
      <c r="G201" s="150" t="s">
        <v>1028</v>
      </c>
      <c r="H201" s="158">
        <v>1</v>
      </c>
      <c r="I201" s="158" t="s">
        <v>375</v>
      </c>
      <c r="J201" s="165"/>
      <c r="K201" s="193">
        <v>1</v>
      </c>
      <c r="L201" s="196"/>
      <c r="M201" s="436"/>
      <c r="N201" s="331" t="str">
        <f t="shared" si="36"/>
        <v>-</v>
      </c>
      <c r="O201" s="320" t="str">
        <f t="shared" si="40"/>
        <v>-</v>
      </c>
      <c r="P201" s="320">
        <f t="shared" si="37"/>
        <v>1</v>
      </c>
      <c r="Q201" s="320">
        <f t="shared" si="41"/>
        <v>1</v>
      </c>
      <c r="R201" s="320" t="str">
        <f t="shared" si="38"/>
        <v>-</v>
      </c>
      <c r="S201" s="320" t="str">
        <f t="shared" si="42"/>
        <v>-</v>
      </c>
      <c r="T201" s="320" t="str">
        <f t="shared" si="39"/>
        <v>-</v>
      </c>
      <c r="U201" s="325" t="str">
        <f t="shared" si="43"/>
        <v>-</v>
      </c>
      <c r="V201" s="312">
        <f t="shared" si="44"/>
        <v>1</v>
      </c>
      <c r="W201" s="186" t="s">
        <v>2489</v>
      </c>
      <c r="X201" s="174" t="s">
        <v>22</v>
      </c>
      <c r="Y201" s="176" t="s">
        <v>1050</v>
      </c>
      <c r="Z201" s="520"/>
      <c r="AA201" s="551">
        <v>1</v>
      </c>
      <c r="AB201" s="522"/>
      <c r="AC201" s="549"/>
      <c r="AD201" s="352" t="s">
        <v>2434</v>
      </c>
    </row>
    <row r="202" spans="2:30" ht="162.75" hidden="1" thickBot="1" x14ac:dyDescent="0.3">
      <c r="B202" s="339" t="s">
        <v>2429</v>
      </c>
      <c r="C202" s="130" t="s">
        <v>282</v>
      </c>
      <c r="D202" s="126" t="s">
        <v>1029</v>
      </c>
      <c r="E202" s="132" t="s">
        <v>1030</v>
      </c>
      <c r="F202" s="136" t="s">
        <v>1031</v>
      </c>
      <c r="G202" s="150" t="s">
        <v>1032</v>
      </c>
      <c r="H202" s="158">
        <v>2</v>
      </c>
      <c r="I202" s="158" t="s">
        <v>375</v>
      </c>
      <c r="J202" s="165"/>
      <c r="K202" s="193">
        <v>1</v>
      </c>
      <c r="L202" s="196"/>
      <c r="M202" s="436">
        <v>1</v>
      </c>
      <c r="N202" s="331" t="str">
        <f t="shared" si="36"/>
        <v>-</v>
      </c>
      <c r="O202" s="320" t="str">
        <f t="shared" si="40"/>
        <v>-</v>
      </c>
      <c r="P202" s="320">
        <f t="shared" si="37"/>
        <v>1</v>
      </c>
      <c r="Q202" s="320">
        <f t="shared" si="41"/>
        <v>1</v>
      </c>
      <c r="R202" s="320" t="str">
        <f t="shared" si="38"/>
        <v>-</v>
      </c>
      <c r="S202" s="320" t="str">
        <f t="shared" si="42"/>
        <v>-</v>
      </c>
      <c r="T202" s="320">
        <f t="shared" si="39"/>
        <v>1</v>
      </c>
      <c r="U202" s="325">
        <f t="shared" si="43"/>
        <v>1</v>
      </c>
      <c r="V202" s="312">
        <f t="shared" si="44"/>
        <v>1</v>
      </c>
      <c r="W202" s="186" t="s">
        <v>2964</v>
      </c>
      <c r="X202" s="174" t="s">
        <v>22</v>
      </c>
      <c r="Y202" s="176" t="s">
        <v>1050</v>
      </c>
      <c r="Z202" s="550"/>
      <c r="AA202" s="551">
        <v>1</v>
      </c>
      <c r="AB202" s="552"/>
      <c r="AC202" s="553">
        <v>1</v>
      </c>
      <c r="AD202" s="352" t="s">
        <v>2434</v>
      </c>
    </row>
    <row r="203" spans="2:30" ht="108" hidden="1" x14ac:dyDescent="0.25">
      <c r="B203" s="336" t="s">
        <v>2378</v>
      </c>
      <c r="C203" s="208" t="s">
        <v>288</v>
      </c>
      <c r="D203" s="126">
        <v>70.2</v>
      </c>
      <c r="E203" s="132" t="s">
        <v>1030</v>
      </c>
      <c r="F203" s="136" t="s">
        <v>1033</v>
      </c>
      <c r="G203" s="150" t="s">
        <v>1034</v>
      </c>
      <c r="H203" s="158">
        <v>1</v>
      </c>
      <c r="I203" s="158" t="s">
        <v>375</v>
      </c>
      <c r="J203" s="165"/>
      <c r="K203" s="193">
        <v>1</v>
      </c>
      <c r="L203" s="196"/>
      <c r="M203" s="436"/>
      <c r="N203" s="331" t="str">
        <f t="shared" si="36"/>
        <v>-</v>
      </c>
      <c r="O203" s="320" t="str">
        <f t="shared" si="40"/>
        <v>-</v>
      </c>
      <c r="P203" s="320">
        <f t="shared" si="37"/>
        <v>1</v>
      </c>
      <c r="Q203" s="320">
        <f t="shared" si="41"/>
        <v>1</v>
      </c>
      <c r="R203" s="320" t="str">
        <f t="shared" si="38"/>
        <v>-</v>
      </c>
      <c r="S203" s="320" t="str">
        <f t="shared" si="42"/>
        <v>-</v>
      </c>
      <c r="T203" s="320" t="str">
        <f t="shared" si="39"/>
        <v>-</v>
      </c>
      <c r="U203" s="325" t="str">
        <f t="shared" si="43"/>
        <v>-</v>
      </c>
      <c r="V203" s="312">
        <f t="shared" si="44"/>
        <v>1</v>
      </c>
      <c r="W203" s="186" t="s">
        <v>2490</v>
      </c>
      <c r="X203" s="174" t="s">
        <v>22</v>
      </c>
      <c r="Y203" s="176" t="s">
        <v>1050</v>
      </c>
      <c r="Z203" s="550"/>
      <c r="AA203" s="551">
        <v>1</v>
      </c>
      <c r="AB203" s="552"/>
      <c r="AC203" s="553"/>
      <c r="AD203" s="352" t="s">
        <v>2434</v>
      </c>
    </row>
    <row r="204" spans="2:30" ht="72" hidden="1" x14ac:dyDescent="0.25">
      <c r="B204" s="336" t="s">
        <v>2378</v>
      </c>
      <c r="C204" s="208" t="s">
        <v>288</v>
      </c>
      <c r="D204" s="126">
        <v>70.2</v>
      </c>
      <c r="E204" s="132" t="s">
        <v>1035</v>
      </c>
      <c r="F204" s="136" t="s">
        <v>1036</v>
      </c>
      <c r="G204" s="150" t="s">
        <v>1037</v>
      </c>
      <c r="H204" s="158">
        <v>1</v>
      </c>
      <c r="I204" s="158" t="s">
        <v>375</v>
      </c>
      <c r="J204" s="165"/>
      <c r="K204" s="193">
        <v>1</v>
      </c>
      <c r="L204" s="196"/>
      <c r="M204" s="436"/>
      <c r="N204" s="331" t="str">
        <f t="shared" si="36"/>
        <v>-</v>
      </c>
      <c r="O204" s="320" t="str">
        <f t="shared" si="40"/>
        <v>-</v>
      </c>
      <c r="P204" s="320">
        <f t="shared" si="37"/>
        <v>1</v>
      </c>
      <c r="Q204" s="320">
        <f t="shared" si="41"/>
        <v>1</v>
      </c>
      <c r="R204" s="320" t="str">
        <f t="shared" si="38"/>
        <v>-</v>
      </c>
      <c r="S204" s="320" t="str">
        <f t="shared" si="42"/>
        <v>-</v>
      </c>
      <c r="T204" s="320" t="str">
        <f t="shared" si="39"/>
        <v>-</v>
      </c>
      <c r="U204" s="325" t="str">
        <f t="shared" si="43"/>
        <v>-</v>
      </c>
      <c r="V204" s="312">
        <f t="shared" si="44"/>
        <v>1</v>
      </c>
      <c r="W204" s="186" t="s">
        <v>2491</v>
      </c>
      <c r="X204" s="174" t="s">
        <v>22</v>
      </c>
      <c r="Y204" s="176" t="s">
        <v>1050</v>
      </c>
      <c r="Z204" s="550"/>
      <c r="AA204" s="551">
        <v>1</v>
      </c>
      <c r="AB204" s="552"/>
      <c r="AC204" s="553"/>
      <c r="AD204" s="352" t="s">
        <v>2434</v>
      </c>
    </row>
    <row r="205" spans="2:30" ht="198" hidden="1" x14ac:dyDescent="0.25">
      <c r="B205" s="336" t="s">
        <v>2378</v>
      </c>
      <c r="C205" s="208" t="s">
        <v>288</v>
      </c>
      <c r="D205" s="126">
        <v>70.2</v>
      </c>
      <c r="E205" s="132" t="s">
        <v>1035</v>
      </c>
      <c r="F205" s="136" t="s">
        <v>1038</v>
      </c>
      <c r="G205" s="150" t="s">
        <v>1039</v>
      </c>
      <c r="H205" s="158">
        <v>2</v>
      </c>
      <c r="I205" s="158" t="s">
        <v>375</v>
      </c>
      <c r="J205" s="165"/>
      <c r="K205" s="193">
        <v>1</v>
      </c>
      <c r="L205" s="196"/>
      <c r="M205" s="436">
        <v>1</v>
      </c>
      <c r="N205" s="331" t="str">
        <f t="shared" si="36"/>
        <v>-</v>
      </c>
      <c r="O205" s="320" t="str">
        <f t="shared" si="40"/>
        <v>-</v>
      </c>
      <c r="P205" s="320">
        <f t="shared" si="37"/>
        <v>1</v>
      </c>
      <c r="Q205" s="320">
        <f t="shared" si="41"/>
        <v>1</v>
      </c>
      <c r="R205" s="320" t="str">
        <f t="shared" si="38"/>
        <v>-</v>
      </c>
      <c r="S205" s="320" t="str">
        <f t="shared" si="42"/>
        <v>-</v>
      </c>
      <c r="T205" s="320">
        <f t="shared" si="39"/>
        <v>1</v>
      </c>
      <c r="U205" s="325">
        <f t="shared" si="43"/>
        <v>1</v>
      </c>
      <c r="V205" s="312">
        <f t="shared" si="44"/>
        <v>1</v>
      </c>
      <c r="W205" s="186" t="s">
        <v>2965</v>
      </c>
      <c r="X205" s="174" t="s">
        <v>22</v>
      </c>
      <c r="Y205" s="176" t="s">
        <v>1050</v>
      </c>
      <c r="Z205" s="550"/>
      <c r="AA205" s="551">
        <v>1</v>
      </c>
      <c r="AB205" s="552"/>
      <c r="AC205" s="553">
        <v>1</v>
      </c>
      <c r="AD205" s="352" t="s">
        <v>2434</v>
      </c>
    </row>
    <row r="206" spans="2:30" ht="144" hidden="1" x14ac:dyDescent="0.25">
      <c r="B206" s="336" t="s">
        <v>2378</v>
      </c>
      <c r="C206" s="208" t="s">
        <v>288</v>
      </c>
      <c r="D206" s="126">
        <v>70.2</v>
      </c>
      <c r="E206" s="132" t="s">
        <v>1035</v>
      </c>
      <c r="F206" s="136" t="s">
        <v>1040</v>
      </c>
      <c r="G206" s="150" t="s">
        <v>1041</v>
      </c>
      <c r="H206" s="158">
        <v>2</v>
      </c>
      <c r="I206" s="158" t="s">
        <v>375</v>
      </c>
      <c r="J206" s="165"/>
      <c r="K206" s="193">
        <v>1</v>
      </c>
      <c r="L206" s="196"/>
      <c r="M206" s="436">
        <v>1</v>
      </c>
      <c r="N206" s="331" t="str">
        <f t="shared" si="36"/>
        <v>-</v>
      </c>
      <c r="O206" s="320" t="str">
        <f t="shared" si="40"/>
        <v>-</v>
      </c>
      <c r="P206" s="320">
        <f t="shared" si="37"/>
        <v>1</v>
      </c>
      <c r="Q206" s="320">
        <f t="shared" si="41"/>
        <v>1</v>
      </c>
      <c r="R206" s="320" t="str">
        <f t="shared" si="38"/>
        <v>-</v>
      </c>
      <c r="S206" s="320" t="str">
        <f t="shared" si="42"/>
        <v>-</v>
      </c>
      <c r="T206" s="320">
        <f t="shared" si="39"/>
        <v>1</v>
      </c>
      <c r="U206" s="325">
        <f t="shared" si="43"/>
        <v>1</v>
      </c>
      <c r="V206" s="312">
        <f t="shared" si="44"/>
        <v>1</v>
      </c>
      <c r="W206" s="186" t="s">
        <v>2966</v>
      </c>
      <c r="X206" s="174" t="s">
        <v>22</v>
      </c>
      <c r="Y206" s="176" t="s">
        <v>1050</v>
      </c>
      <c r="Z206" s="550"/>
      <c r="AA206" s="551">
        <v>1</v>
      </c>
      <c r="AB206" s="552"/>
      <c r="AC206" s="553">
        <v>1</v>
      </c>
      <c r="AD206" s="352" t="s">
        <v>2434</v>
      </c>
    </row>
    <row r="207" spans="2:30" ht="90" hidden="1" x14ac:dyDescent="0.25">
      <c r="B207" s="336" t="s">
        <v>2378</v>
      </c>
      <c r="C207" s="208" t="s">
        <v>288</v>
      </c>
      <c r="D207" s="126">
        <v>70.2</v>
      </c>
      <c r="E207" s="132" t="s">
        <v>1035</v>
      </c>
      <c r="F207" s="136" t="s">
        <v>1042</v>
      </c>
      <c r="G207" s="150" t="s">
        <v>1043</v>
      </c>
      <c r="H207" s="158">
        <v>1</v>
      </c>
      <c r="I207" s="158" t="s">
        <v>375</v>
      </c>
      <c r="J207" s="165">
        <v>1</v>
      </c>
      <c r="K207" s="193"/>
      <c r="L207" s="196"/>
      <c r="M207" s="436"/>
      <c r="N207" s="331">
        <f t="shared" si="36"/>
        <v>1</v>
      </c>
      <c r="O207" s="320">
        <f t="shared" si="40"/>
        <v>1</v>
      </c>
      <c r="P207" s="320" t="str">
        <f t="shared" si="37"/>
        <v>-</v>
      </c>
      <c r="Q207" s="320" t="str">
        <f t="shared" si="41"/>
        <v>-</v>
      </c>
      <c r="R207" s="320" t="str">
        <f t="shared" si="38"/>
        <v>-</v>
      </c>
      <c r="S207" s="320" t="str">
        <f t="shared" si="42"/>
        <v>-</v>
      </c>
      <c r="T207" s="320" t="str">
        <f t="shared" si="39"/>
        <v>-</v>
      </c>
      <c r="U207" s="325" t="str">
        <f t="shared" si="43"/>
        <v>-</v>
      </c>
      <c r="V207" s="312">
        <f t="shared" si="44"/>
        <v>1</v>
      </c>
      <c r="W207" s="186" t="s">
        <v>2492</v>
      </c>
      <c r="X207" s="174" t="s">
        <v>22</v>
      </c>
      <c r="Y207" s="176" t="s">
        <v>1050</v>
      </c>
      <c r="Z207" s="550">
        <v>1</v>
      </c>
      <c r="AA207" s="551"/>
      <c r="AB207" s="552"/>
      <c r="AC207" s="553"/>
      <c r="AD207" s="352" t="s">
        <v>2434</v>
      </c>
    </row>
    <row r="208" spans="2:30" ht="90" hidden="1" x14ac:dyDescent="0.25">
      <c r="B208" s="336" t="s">
        <v>2378</v>
      </c>
      <c r="C208" s="208" t="s">
        <v>288</v>
      </c>
      <c r="D208" s="126">
        <v>70.2</v>
      </c>
      <c r="E208" s="132" t="s">
        <v>1035</v>
      </c>
      <c r="F208" s="136" t="s">
        <v>1044</v>
      </c>
      <c r="G208" s="150" t="s">
        <v>1045</v>
      </c>
      <c r="H208" s="158">
        <v>1</v>
      </c>
      <c r="I208" s="158" t="s">
        <v>375</v>
      </c>
      <c r="J208" s="165"/>
      <c r="K208" s="193">
        <v>1</v>
      </c>
      <c r="L208" s="196"/>
      <c r="M208" s="436"/>
      <c r="N208" s="331" t="str">
        <f t="shared" si="36"/>
        <v>-</v>
      </c>
      <c r="O208" s="320" t="str">
        <f t="shared" si="40"/>
        <v>-</v>
      </c>
      <c r="P208" s="320">
        <f t="shared" si="37"/>
        <v>1</v>
      </c>
      <c r="Q208" s="320">
        <f t="shared" si="41"/>
        <v>1</v>
      </c>
      <c r="R208" s="320" t="str">
        <f t="shared" si="38"/>
        <v>-</v>
      </c>
      <c r="S208" s="320" t="str">
        <f t="shared" si="42"/>
        <v>-</v>
      </c>
      <c r="T208" s="320" t="str">
        <f t="shared" si="39"/>
        <v>-</v>
      </c>
      <c r="U208" s="325" t="str">
        <f t="shared" si="43"/>
        <v>-</v>
      </c>
      <c r="V208" s="312">
        <f t="shared" si="44"/>
        <v>1</v>
      </c>
      <c r="W208" s="186" t="s">
        <v>2967</v>
      </c>
      <c r="X208" s="174" t="s">
        <v>22</v>
      </c>
      <c r="Y208" s="176" t="s">
        <v>1050</v>
      </c>
      <c r="Z208" s="550"/>
      <c r="AA208" s="551">
        <v>1</v>
      </c>
      <c r="AB208" s="552"/>
      <c r="AC208" s="553"/>
      <c r="AD208" s="352" t="s">
        <v>2434</v>
      </c>
    </row>
    <row r="209" spans="2:30" ht="72" hidden="1" x14ac:dyDescent="0.25">
      <c r="B209" s="336" t="s">
        <v>2378</v>
      </c>
      <c r="C209" s="208" t="s">
        <v>288</v>
      </c>
      <c r="D209" s="126">
        <v>70.2</v>
      </c>
      <c r="E209" s="132" t="s">
        <v>1035</v>
      </c>
      <c r="F209" s="136" t="s">
        <v>1046</v>
      </c>
      <c r="G209" s="150" t="s">
        <v>1047</v>
      </c>
      <c r="H209" s="158">
        <v>1</v>
      </c>
      <c r="I209" s="158" t="s">
        <v>375</v>
      </c>
      <c r="J209" s="165"/>
      <c r="K209" s="182">
        <v>1</v>
      </c>
      <c r="L209" s="196"/>
      <c r="M209" s="436"/>
      <c r="N209" s="331" t="str">
        <f t="shared" si="36"/>
        <v>-</v>
      </c>
      <c r="O209" s="320" t="str">
        <f t="shared" si="40"/>
        <v>-</v>
      </c>
      <c r="P209" s="320">
        <f t="shared" si="37"/>
        <v>1</v>
      </c>
      <c r="Q209" s="320">
        <f t="shared" si="41"/>
        <v>1</v>
      </c>
      <c r="R209" s="320" t="str">
        <f t="shared" si="38"/>
        <v>-</v>
      </c>
      <c r="S209" s="320" t="str">
        <f t="shared" si="42"/>
        <v>-</v>
      </c>
      <c r="T209" s="320" t="str">
        <f t="shared" si="39"/>
        <v>-</v>
      </c>
      <c r="U209" s="325" t="str">
        <f t="shared" si="43"/>
        <v>-</v>
      </c>
      <c r="V209" s="312">
        <f t="shared" si="44"/>
        <v>1</v>
      </c>
      <c r="W209" s="186" t="s">
        <v>2493</v>
      </c>
      <c r="X209" s="174" t="s">
        <v>22</v>
      </c>
      <c r="Y209" s="176" t="s">
        <v>1050</v>
      </c>
      <c r="Z209" s="550"/>
      <c r="AA209" s="551">
        <v>1</v>
      </c>
      <c r="AB209" s="552"/>
      <c r="AC209" s="553"/>
      <c r="AD209" s="352" t="s">
        <v>2434</v>
      </c>
    </row>
    <row r="210" spans="2:30" ht="72" hidden="1" x14ac:dyDescent="0.25">
      <c r="B210" s="336" t="s">
        <v>2378</v>
      </c>
      <c r="C210" s="208" t="s">
        <v>288</v>
      </c>
      <c r="D210" s="340">
        <v>70.2</v>
      </c>
      <c r="E210" s="341" t="s">
        <v>1035</v>
      </c>
      <c r="F210" s="342" t="s">
        <v>1048</v>
      </c>
      <c r="G210" s="343" t="s">
        <v>1049</v>
      </c>
      <c r="H210" s="344">
        <v>1</v>
      </c>
      <c r="I210" s="344" t="s">
        <v>375</v>
      </c>
      <c r="J210" s="345"/>
      <c r="K210" s="346"/>
      <c r="L210" s="347"/>
      <c r="M210" s="454">
        <v>1</v>
      </c>
      <c r="N210" s="348" t="str">
        <f t="shared" si="36"/>
        <v>-</v>
      </c>
      <c r="O210" s="349" t="str">
        <f t="shared" si="40"/>
        <v>-</v>
      </c>
      <c r="P210" s="349" t="str">
        <f t="shared" si="37"/>
        <v>-</v>
      </c>
      <c r="Q210" s="349" t="str">
        <f t="shared" si="41"/>
        <v>-</v>
      </c>
      <c r="R210" s="349" t="str">
        <f t="shared" si="38"/>
        <v>-</v>
      </c>
      <c r="S210" s="349" t="str">
        <f t="shared" si="42"/>
        <v>-</v>
      </c>
      <c r="T210" s="349">
        <f t="shared" si="39"/>
        <v>1</v>
      </c>
      <c r="U210" s="469">
        <f t="shared" si="43"/>
        <v>1</v>
      </c>
      <c r="V210" s="462">
        <f t="shared" si="44"/>
        <v>1</v>
      </c>
      <c r="W210" s="350" t="s">
        <v>2968</v>
      </c>
      <c r="X210" s="351" t="s">
        <v>22</v>
      </c>
      <c r="Y210" s="353" t="s">
        <v>1050</v>
      </c>
      <c r="Z210" s="558"/>
      <c r="AA210" s="559"/>
      <c r="AB210" s="560"/>
      <c r="AC210" s="561">
        <v>1</v>
      </c>
      <c r="AD210" s="352" t="s">
        <v>2434</v>
      </c>
    </row>
    <row r="211" spans="2:30" s="372" customFormat="1" ht="108" hidden="1" x14ac:dyDescent="0.25">
      <c r="B211" s="356" t="s">
        <v>2241</v>
      </c>
      <c r="C211" s="357" t="s">
        <v>17</v>
      </c>
      <c r="D211" s="358" t="s">
        <v>1051</v>
      </c>
      <c r="E211" s="359" t="s">
        <v>77</v>
      </c>
      <c r="F211" s="360" t="s">
        <v>1052</v>
      </c>
      <c r="G211" s="361" t="s">
        <v>1053</v>
      </c>
      <c r="H211" s="362">
        <v>4</v>
      </c>
      <c r="I211" s="362" t="s">
        <v>816</v>
      </c>
      <c r="J211" s="363"/>
      <c r="K211" s="364">
        <v>2</v>
      </c>
      <c r="L211" s="365"/>
      <c r="M211" s="436"/>
      <c r="N211" s="366" t="str">
        <f t="shared" si="36"/>
        <v>-</v>
      </c>
      <c r="O211" s="367" t="str">
        <f>IF(N211="","",IF(N211="-","-",IF(N211&gt;=100%,100%,N211)))</f>
        <v>-</v>
      </c>
      <c r="P211" s="367">
        <f t="shared" si="37"/>
        <v>0.5</v>
      </c>
      <c r="Q211" s="367">
        <f>IF(P211="","",IF(P211="-","-",IF(P211&gt;=100%,100%,P211)))</f>
        <v>0.5</v>
      </c>
      <c r="R211" s="367" t="str">
        <f t="shared" si="38"/>
        <v>-</v>
      </c>
      <c r="S211" s="367" t="str">
        <f>IF(R211="","",IF(R211="-","-",IF(R211&gt;=100%,100%,R211)))</f>
        <v>-</v>
      </c>
      <c r="T211" s="367" t="str">
        <f t="shared" si="39"/>
        <v>-</v>
      </c>
      <c r="U211" s="325" t="str">
        <f>IF(T211="","",IF(T211="-","-",IF(T211&gt;=100%,100%,T211)))</f>
        <v>-</v>
      </c>
      <c r="V211" s="312">
        <f t="shared" si="44"/>
        <v>0.5</v>
      </c>
      <c r="W211" s="368" t="s">
        <v>2927</v>
      </c>
      <c r="X211" s="369" t="s">
        <v>1054</v>
      </c>
      <c r="Y211" s="370" t="s">
        <v>1238</v>
      </c>
      <c r="Z211" s="388"/>
      <c r="AA211" s="389">
        <v>4</v>
      </c>
      <c r="AB211" s="390"/>
      <c r="AC211" s="307"/>
      <c r="AD211" s="371" t="s">
        <v>2434</v>
      </c>
    </row>
    <row r="212" spans="2:30" ht="54" hidden="1" x14ac:dyDescent="0.25">
      <c r="B212" s="336" t="s">
        <v>2241</v>
      </c>
      <c r="C212" s="129" t="s">
        <v>17</v>
      </c>
      <c r="D212" s="126" t="s">
        <v>1051</v>
      </c>
      <c r="E212" s="132" t="s">
        <v>77</v>
      </c>
      <c r="F212" s="136" t="s">
        <v>1055</v>
      </c>
      <c r="G212" s="150" t="s">
        <v>1056</v>
      </c>
      <c r="H212" s="158">
        <v>1</v>
      </c>
      <c r="I212" s="158" t="s">
        <v>816</v>
      </c>
      <c r="J212" s="165"/>
      <c r="K212" s="182"/>
      <c r="L212" s="196">
        <v>1</v>
      </c>
      <c r="M212" s="436"/>
      <c r="N212" s="331" t="str">
        <f t="shared" si="36"/>
        <v>-</v>
      </c>
      <c r="O212" s="320" t="str">
        <f t="shared" ref="O212:O275" si="45">IF(N212="","",IF(N212="-","-",IF(N212&gt;=100%,100%,N212)))</f>
        <v>-</v>
      </c>
      <c r="P212" s="320" t="str">
        <f t="shared" si="37"/>
        <v>-</v>
      </c>
      <c r="Q212" s="320" t="str">
        <f t="shared" ref="Q212:Q275" si="46">IF(P212="","",IF(P212="-","-",IF(P212&gt;=100%,100%,P212)))</f>
        <v>-</v>
      </c>
      <c r="R212" s="320">
        <f t="shared" si="38"/>
        <v>1</v>
      </c>
      <c r="S212" s="320">
        <f t="shared" ref="S212:S275" si="47">IF(R212="","",IF(R212="-","-",IF(R212&gt;=100%,100%,R212)))</f>
        <v>1</v>
      </c>
      <c r="T212" s="320" t="str">
        <f t="shared" si="39"/>
        <v>-</v>
      </c>
      <c r="U212" s="325" t="str">
        <f t="shared" ref="U212:U275" si="48">IF(T212="","",IF(T212="-","-",IF(T212&gt;=100%,100%,T212)))</f>
        <v>-</v>
      </c>
      <c r="V212" s="312">
        <f t="shared" si="44"/>
        <v>1</v>
      </c>
      <c r="W212" s="186" t="s">
        <v>2706</v>
      </c>
      <c r="X212" s="174" t="s">
        <v>1054</v>
      </c>
      <c r="Y212" s="176" t="s">
        <v>1238</v>
      </c>
      <c r="Z212" s="388"/>
      <c r="AA212" s="389"/>
      <c r="AB212" s="390">
        <v>1</v>
      </c>
      <c r="AC212" s="307"/>
      <c r="AD212" s="352" t="s">
        <v>2434</v>
      </c>
    </row>
    <row r="213" spans="2:30" ht="54" hidden="1" x14ac:dyDescent="0.25">
      <c r="B213" s="336" t="s">
        <v>2241</v>
      </c>
      <c r="C213" s="129" t="s">
        <v>17</v>
      </c>
      <c r="D213" s="126" t="s">
        <v>1051</v>
      </c>
      <c r="E213" s="132" t="s">
        <v>77</v>
      </c>
      <c r="F213" s="136" t="s">
        <v>1057</v>
      </c>
      <c r="G213" s="150" t="s">
        <v>1058</v>
      </c>
      <c r="H213" s="158">
        <v>1</v>
      </c>
      <c r="I213" s="158" t="s">
        <v>899</v>
      </c>
      <c r="J213" s="165">
        <v>1</v>
      </c>
      <c r="K213" s="182">
        <v>1</v>
      </c>
      <c r="L213" s="196">
        <v>1</v>
      </c>
      <c r="M213" s="436">
        <v>1</v>
      </c>
      <c r="N213" s="331">
        <f t="shared" si="36"/>
        <v>1</v>
      </c>
      <c r="O213" s="320">
        <f t="shared" si="45"/>
        <v>1</v>
      </c>
      <c r="P213" s="320">
        <f t="shared" si="37"/>
        <v>1</v>
      </c>
      <c r="Q213" s="320">
        <f t="shared" si="46"/>
        <v>1</v>
      </c>
      <c r="R213" s="320">
        <f t="shared" si="38"/>
        <v>1</v>
      </c>
      <c r="S213" s="320">
        <f t="shared" si="47"/>
        <v>1</v>
      </c>
      <c r="T213" s="320">
        <f t="shared" si="39"/>
        <v>1</v>
      </c>
      <c r="U213" s="325">
        <f t="shared" si="48"/>
        <v>1</v>
      </c>
      <c r="V213" s="312">
        <f>SUM(J213:M213)/4</f>
        <v>1</v>
      </c>
      <c r="W213" s="186" t="s">
        <v>2928</v>
      </c>
      <c r="X213" s="174" t="s">
        <v>1054</v>
      </c>
      <c r="Y213" s="176" t="s">
        <v>1238</v>
      </c>
      <c r="Z213" s="388">
        <v>1</v>
      </c>
      <c r="AA213" s="389">
        <v>1</v>
      </c>
      <c r="AB213" s="390">
        <v>1</v>
      </c>
      <c r="AC213" s="307">
        <v>1</v>
      </c>
      <c r="AD213" s="352" t="s">
        <v>2434</v>
      </c>
    </row>
    <row r="214" spans="2:30" ht="72" hidden="1" x14ac:dyDescent="0.25">
      <c r="B214" s="336" t="s">
        <v>2241</v>
      </c>
      <c r="C214" s="129" t="s">
        <v>17</v>
      </c>
      <c r="D214" s="126" t="s">
        <v>1051</v>
      </c>
      <c r="E214" s="132" t="s">
        <v>77</v>
      </c>
      <c r="F214" s="136" t="s">
        <v>1059</v>
      </c>
      <c r="G214" s="150" t="s">
        <v>1060</v>
      </c>
      <c r="H214" s="158">
        <v>1</v>
      </c>
      <c r="I214" s="158" t="s">
        <v>816</v>
      </c>
      <c r="J214" s="165"/>
      <c r="K214" s="182">
        <v>1</v>
      </c>
      <c r="L214" s="196"/>
      <c r="M214" s="436"/>
      <c r="N214" s="331" t="str">
        <f t="shared" si="36"/>
        <v>-</v>
      </c>
      <c r="O214" s="320" t="str">
        <f t="shared" si="45"/>
        <v>-</v>
      </c>
      <c r="P214" s="320">
        <f t="shared" si="37"/>
        <v>1</v>
      </c>
      <c r="Q214" s="320">
        <f t="shared" si="46"/>
        <v>1</v>
      </c>
      <c r="R214" s="320" t="str">
        <f t="shared" si="38"/>
        <v>-</v>
      </c>
      <c r="S214" s="320" t="str">
        <f t="shared" si="47"/>
        <v>-</v>
      </c>
      <c r="T214" s="320" t="str">
        <f t="shared" si="39"/>
        <v>-</v>
      </c>
      <c r="U214" s="325" t="str">
        <f t="shared" si="48"/>
        <v>-</v>
      </c>
      <c r="V214" s="312">
        <f t="shared" ref="V214:V275" si="49">SUM(J214:M214)/H214</f>
        <v>1</v>
      </c>
      <c r="W214" s="186" t="s">
        <v>2494</v>
      </c>
      <c r="X214" s="174" t="s">
        <v>1054</v>
      </c>
      <c r="Y214" s="176" t="s">
        <v>1238</v>
      </c>
      <c r="Z214" s="388"/>
      <c r="AA214" s="389">
        <v>1</v>
      </c>
      <c r="AB214" s="390"/>
      <c r="AC214" s="307"/>
      <c r="AD214" s="352" t="s">
        <v>2434</v>
      </c>
    </row>
    <row r="215" spans="2:30" ht="54" hidden="1" x14ac:dyDescent="0.25">
      <c r="B215" s="336" t="s">
        <v>2241</v>
      </c>
      <c r="C215" s="129" t="s">
        <v>17</v>
      </c>
      <c r="D215" s="126" t="s">
        <v>1051</v>
      </c>
      <c r="E215" s="132" t="s">
        <v>77</v>
      </c>
      <c r="F215" s="136" t="s">
        <v>1061</v>
      </c>
      <c r="G215" s="150" t="s">
        <v>1062</v>
      </c>
      <c r="H215" s="158">
        <v>1</v>
      </c>
      <c r="I215" s="158" t="s">
        <v>816</v>
      </c>
      <c r="J215" s="165"/>
      <c r="K215" s="182">
        <v>1</v>
      </c>
      <c r="L215" s="196"/>
      <c r="M215" s="436"/>
      <c r="N215" s="331" t="str">
        <f t="shared" si="36"/>
        <v>-</v>
      </c>
      <c r="O215" s="320" t="str">
        <f t="shared" si="45"/>
        <v>-</v>
      </c>
      <c r="P215" s="320">
        <f t="shared" si="37"/>
        <v>1</v>
      </c>
      <c r="Q215" s="320">
        <f t="shared" si="46"/>
        <v>1</v>
      </c>
      <c r="R215" s="320" t="str">
        <f t="shared" si="38"/>
        <v>-</v>
      </c>
      <c r="S215" s="320" t="str">
        <f t="shared" si="47"/>
        <v>-</v>
      </c>
      <c r="T215" s="320" t="str">
        <f t="shared" si="39"/>
        <v>-</v>
      </c>
      <c r="U215" s="325" t="str">
        <f t="shared" si="48"/>
        <v>-</v>
      </c>
      <c r="V215" s="312">
        <f t="shared" si="49"/>
        <v>1</v>
      </c>
      <c r="W215" s="186" t="s">
        <v>2495</v>
      </c>
      <c r="X215" s="174" t="s">
        <v>1054</v>
      </c>
      <c r="Y215" s="176" t="s">
        <v>1238</v>
      </c>
      <c r="Z215" s="388"/>
      <c r="AA215" s="389">
        <v>1</v>
      </c>
      <c r="AB215" s="390"/>
      <c r="AC215" s="307"/>
      <c r="AD215" s="352" t="s">
        <v>2434</v>
      </c>
    </row>
    <row r="216" spans="2:30" ht="90" hidden="1" x14ac:dyDescent="0.25">
      <c r="B216" s="336" t="s">
        <v>2241</v>
      </c>
      <c r="C216" s="129" t="s">
        <v>17</v>
      </c>
      <c r="D216" s="126" t="s">
        <v>1051</v>
      </c>
      <c r="E216" s="132" t="s">
        <v>24</v>
      </c>
      <c r="F216" s="136" t="s">
        <v>1063</v>
      </c>
      <c r="G216" s="150" t="s">
        <v>1064</v>
      </c>
      <c r="H216" s="158">
        <v>1</v>
      </c>
      <c r="I216" s="158" t="s">
        <v>899</v>
      </c>
      <c r="J216" s="165">
        <v>1</v>
      </c>
      <c r="K216" s="182">
        <v>1</v>
      </c>
      <c r="L216" s="196">
        <v>1</v>
      </c>
      <c r="M216" s="436">
        <v>1</v>
      </c>
      <c r="N216" s="331">
        <f t="shared" si="36"/>
        <v>1</v>
      </c>
      <c r="O216" s="320">
        <f t="shared" si="45"/>
        <v>1</v>
      </c>
      <c r="P216" s="320">
        <f t="shared" si="37"/>
        <v>1</v>
      </c>
      <c r="Q216" s="320">
        <f t="shared" si="46"/>
        <v>1</v>
      </c>
      <c r="R216" s="320">
        <f t="shared" si="38"/>
        <v>1</v>
      </c>
      <c r="S216" s="320">
        <f t="shared" si="47"/>
        <v>1</v>
      </c>
      <c r="T216" s="320">
        <f t="shared" si="39"/>
        <v>1</v>
      </c>
      <c r="U216" s="325">
        <f t="shared" si="48"/>
        <v>1</v>
      </c>
      <c r="V216" s="312">
        <f>SUM(J216:M216)/4</f>
        <v>1</v>
      </c>
      <c r="W216" s="186" t="s">
        <v>2929</v>
      </c>
      <c r="X216" s="174" t="s">
        <v>1054</v>
      </c>
      <c r="Y216" s="176" t="s">
        <v>1238</v>
      </c>
      <c r="Z216" s="520">
        <v>1</v>
      </c>
      <c r="AA216" s="521">
        <v>1</v>
      </c>
      <c r="AB216" s="522">
        <v>1</v>
      </c>
      <c r="AC216" s="549">
        <v>1</v>
      </c>
      <c r="AD216" s="352" t="s">
        <v>2434</v>
      </c>
    </row>
    <row r="217" spans="2:30" ht="54" hidden="1" x14ac:dyDescent="0.25">
      <c r="B217" s="336" t="s">
        <v>2241</v>
      </c>
      <c r="C217" s="129" t="s">
        <v>17</v>
      </c>
      <c r="D217" s="126" t="s">
        <v>1051</v>
      </c>
      <c r="E217" s="132" t="s">
        <v>27</v>
      </c>
      <c r="F217" s="136" t="s">
        <v>1065</v>
      </c>
      <c r="G217" s="150" t="s">
        <v>1066</v>
      </c>
      <c r="H217" s="158">
        <v>1</v>
      </c>
      <c r="I217" s="158" t="s">
        <v>816</v>
      </c>
      <c r="J217" s="165">
        <v>1</v>
      </c>
      <c r="K217" s="182">
        <v>0</v>
      </c>
      <c r="L217" s="196"/>
      <c r="M217" s="436"/>
      <c r="N217" s="331">
        <f t="shared" si="36"/>
        <v>1</v>
      </c>
      <c r="O217" s="320">
        <f t="shared" si="45"/>
        <v>1</v>
      </c>
      <c r="P217" s="320" t="str">
        <f t="shared" si="37"/>
        <v>-</v>
      </c>
      <c r="Q217" s="320" t="str">
        <f t="shared" si="46"/>
        <v>-</v>
      </c>
      <c r="R217" s="320" t="str">
        <f t="shared" si="38"/>
        <v>-</v>
      </c>
      <c r="S217" s="320" t="str">
        <f t="shared" si="47"/>
        <v>-</v>
      </c>
      <c r="T217" s="320" t="str">
        <f t="shared" si="39"/>
        <v>-</v>
      </c>
      <c r="U217" s="325" t="str">
        <f t="shared" si="48"/>
        <v>-</v>
      </c>
      <c r="V217" s="312">
        <f t="shared" si="49"/>
        <v>1</v>
      </c>
      <c r="W217" s="186" t="s">
        <v>1067</v>
      </c>
      <c r="X217" s="174" t="s">
        <v>1054</v>
      </c>
      <c r="Y217" s="176" t="s">
        <v>1238</v>
      </c>
      <c r="Z217" s="388">
        <v>1</v>
      </c>
      <c r="AA217" s="389"/>
      <c r="AB217" s="390"/>
      <c r="AC217" s="307"/>
      <c r="AD217" s="352" t="s">
        <v>2434</v>
      </c>
    </row>
    <row r="218" spans="2:30" ht="54" hidden="1" x14ac:dyDescent="0.25">
      <c r="B218" s="336" t="s">
        <v>2241</v>
      </c>
      <c r="C218" s="129" t="s">
        <v>17</v>
      </c>
      <c r="D218" s="126" t="s">
        <v>1051</v>
      </c>
      <c r="E218" s="132" t="s">
        <v>30</v>
      </c>
      <c r="F218" s="136" t="s">
        <v>1068</v>
      </c>
      <c r="G218" s="150" t="s">
        <v>1069</v>
      </c>
      <c r="H218" s="158">
        <v>1</v>
      </c>
      <c r="I218" s="158" t="s">
        <v>816</v>
      </c>
      <c r="J218" s="165"/>
      <c r="K218" s="182">
        <v>1</v>
      </c>
      <c r="L218" s="196"/>
      <c r="M218" s="436"/>
      <c r="N218" s="331" t="str">
        <f t="shared" si="36"/>
        <v>-</v>
      </c>
      <c r="O218" s="320" t="str">
        <f t="shared" si="45"/>
        <v>-</v>
      </c>
      <c r="P218" s="320">
        <f t="shared" si="37"/>
        <v>1</v>
      </c>
      <c r="Q218" s="320">
        <f t="shared" si="46"/>
        <v>1</v>
      </c>
      <c r="R218" s="320" t="str">
        <f t="shared" si="38"/>
        <v>-</v>
      </c>
      <c r="S218" s="320" t="str">
        <f t="shared" si="47"/>
        <v>-</v>
      </c>
      <c r="T218" s="320" t="str">
        <f t="shared" si="39"/>
        <v>-</v>
      </c>
      <c r="U218" s="325" t="str">
        <f t="shared" si="48"/>
        <v>-</v>
      </c>
      <c r="V218" s="312">
        <f t="shared" si="49"/>
        <v>1</v>
      </c>
      <c r="W218" s="186" t="s">
        <v>2496</v>
      </c>
      <c r="X218" s="174" t="s">
        <v>1054</v>
      </c>
      <c r="Y218" s="176" t="s">
        <v>1238</v>
      </c>
      <c r="Z218" s="388"/>
      <c r="AA218" s="389">
        <v>1</v>
      </c>
      <c r="AB218" s="390"/>
      <c r="AC218" s="307"/>
      <c r="AD218" s="352" t="s">
        <v>2434</v>
      </c>
    </row>
    <row r="219" spans="2:30" ht="126" hidden="1" x14ac:dyDescent="0.25">
      <c r="B219" s="336" t="s">
        <v>2241</v>
      </c>
      <c r="C219" s="129" t="s">
        <v>33</v>
      </c>
      <c r="D219" s="126" t="s">
        <v>1070</v>
      </c>
      <c r="E219" s="132" t="s">
        <v>77</v>
      </c>
      <c r="F219" s="136" t="s">
        <v>1071</v>
      </c>
      <c r="G219" s="150" t="s">
        <v>1072</v>
      </c>
      <c r="H219" s="158">
        <v>1</v>
      </c>
      <c r="I219" s="158" t="s">
        <v>816</v>
      </c>
      <c r="J219" s="165"/>
      <c r="K219" s="182"/>
      <c r="L219" s="196"/>
      <c r="M219" s="436">
        <v>1</v>
      </c>
      <c r="N219" s="331" t="str">
        <f t="shared" si="36"/>
        <v>-</v>
      </c>
      <c r="O219" s="320" t="str">
        <f t="shared" si="45"/>
        <v>-</v>
      </c>
      <c r="P219" s="320" t="str">
        <f t="shared" si="37"/>
        <v>-</v>
      </c>
      <c r="Q219" s="320" t="str">
        <f t="shared" si="46"/>
        <v>-</v>
      </c>
      <c r="R219" s="320" t="str">
        <f t="shared" si="38"/>
        <v>-</v>
      </c>
      <c r="S219" s="320" t="str">
        <f t="shared" si="47"/>
        <v>-</v>
      </c>
      <c r="T219" s="320">
        <f t="shared" si="39"/>
        <v>1</v>
      </c>
      <c r="U219" s="325">
        <f t="shared" si="48"/>
        <v>1</v>
      </c>
      <c r="V219" s="312">
        <f t="shared" si="49"/>
        <v>1</v>
      </c>
      <c r="W219" s="186" t="s">
        <v>2930</v>
      </c>
      <c r="X219" s="174" t="s">
        <v>1054</v>
      </c>
      <c r="Y219" s="176" t="s">
        <v>1238</v>
      </c>
      <c r="Z219" s="388"/>
      <c r="AA219" s="389"/>
      <c r="AB219" s="390"/>
      <c r="AC219" s="307">
        <v>1</v>
      </c>
      <c r="AD219" s="352" t="s">
        <v>2434</v>
      </c>
    </row>
    <row r="220" spans="2:30" ht="54" hidden="1" x14ac:dyDescent="0.25">
      <c r="B220" s="336" t="s">
        <v>2241</v>
      </c>
      <c r="C220" s="129" t="s">
        <v>33</v>
      </c>
      <c r="D220" s="126" t="s">
        <v>1070</v>
      </c>
      <c r="E220" s="132" t="s">
        <v>35</v>
      </c>
      <c r="F220" s="136" t="s">
        <v>1073</v>
      </c>
      <c r="G220" s="150" t="s">
        <v>1074</v>
      </c>
      <c r="H220" s="158">
        <v>1</v>
      </c>
      <c r="I220" s="158" t="s">
        <v>816</v>
      </c>
      <c r="J220" s="165"/>
      <c r="K220" s="182">
        <v>1</v>
      </c>
      <c r="L220" s="196"/>
      <c r="M220" s="436"/>
      <c r="N220" s="331" t="str">
        <f t="shared" si="36"/>
        <v>-</v>
      </c>
      <c r="O220" s="320" t="str">
        <f t="shared" si="45"/>
        <v>-</v>
      </c>
      <c r="P220" s="320">
        <f t="shared" si="37"/>
        <v>1</v>
      </c>
      <c r="Q220" s="320">
        <f t="shared" si="46"/>
        <v>1</v>
      </c>
      <c r="R220" s="320" t="str">
        <f t="shared" si="38"/>
        <v>-</v>
      </c>
      <c r="S220" s="320" t="str">
        <f t="shared" si="47"/>
        <v>-</v>
      </c>
      <c r="T220" s="320" t="str">
        <f t="shared" si="39"/>
        <v>-</v>
      </c>
      <c r="U220" s="325" t="str">
        <f t="shared" si="48"/>
        <v>-</v>
      </c>
      <c r="V220" s="312">
        <f t="shared" si="49"/>
        <v>1</v>
      </c>
      <c r="W220" s="186" t="s">
        <v>2497</v>
      </c>
      <c r="X220" s="174" t="s">
        <v>1054</v>
      </c>
      <c r="Y220" s="176" t="s">
        <v>1238</v>
      </c>
      <c r="Z220" s="388"/>
      <c r="AA220" s="389">
        <v>1</v>
      </c>
      <c r="AB220" s="390"/>
      <c r="AC220" s="307"/>
      <c r="AD220" s="352" t="s">
        <v>2434</v>
      </c>
    </row>
    <row r="221" spans="2:30" ht="72" hidden="1" x14ac:dyDescent="0.25">
      <c r="B221" s="336" t="s">
        <v>2241</v>
      </c>
      <c r="C221" s="129" t="s">
        <v>33</v>
      </c>
      <c r="D221" s="126" t="s">
        <v>1070</v>
      </c>
      <c r="E221" s="132" t="s">
        <v>1075</v>
      </c>
      <c r="F221" s="136" t="s">
        <v>1076</v>
      </c>
      <c r="G221" s="150" t="s">
        <v>1077</v>
      </c>
      <c r="H221" s="158">
        <v>1</v>
      </c>
      <c r="I221" s="158" t="s">
        <v>816</v>
      </c>
      <c r="J221" s="165">
        <v>1</v>
      </c>
      <c r="K221" s="182"/>
      <c r="L221" s="196"/>
      <c r="M221" s="436"/>
      <c r="N221" s="331">
        <f t="shared" si="36"/>
        <v>1</v>
      </c>
      <c r="O221" s="320">
        <f t="shared" si="45"/>
        <v>1</v>
      </c>
      <c r="P221" s="320" t="str">
        <f t="shared" si="37"/>
        <v>-</v>
      </c>
      <c r="Q221" s="320" t="str">
        <f t="shared" si="46"/>
        <v>-</v>
      </c>
      <c r="R221" s="320" t="str">
        <f t="shared" si="38"/>
        <v>-</v>
      </c>
      <c r="S221" s="320" t="str">
        <f t="shared" si="47"/>
        <v>-</v>
      </c>
      <c r="T221" s="320" t="str">
        <f t="shared" si="39"/>
        <v>-</v>
      </c>
      <c r="U221" s="325" t="str">
        <f t="shared" si="48"/>
        <v>-</v>
      </c>
      <c r="V221" s="312">
        <f t="shared" si="49"/>
        <v>1</v>
      </c>
      <c r="W221" s="186" t="s">
        <v>1078</v>
      </c>
      <c r="X221" s="174" t="s">
        <v>1054</v>
      </c>
      <c r="Y221" s="176" t="s">
        <v>1238</v>
      </c>
      <c r="Z221" s="388">
        <v>1</v>
      </c>
      <c r="AA221" s="389"/>
      <c r="AB221" s="390"/>
      <c r="AC221" s="307"/>
      <c r="AD221" s="352" t="s">
        <v>2434</v>
      </c>
    </row>
    <row r="222" spans="2:30" ht="54" hidden="1" x14ac:dyDescent="0.25">
      <c r="B222" s="336" t="s">
        <v>2241</v>
      </c>
      <c r="C222" s="129" t="s">
        <v>33</v>
      </c>
      <c r="D222" s="126" t="s">
        <v>1070</v>
      </c>
      <c r="E222" s="132" t="s">
        <v>77</v>
      </c>
      <c r="F222" s="136" t="s">
        <v>1079</v>
      </c>
      <c r="G222" s="150" t="s">
        <v>1080</v>
      </c>
      <c r="H222" s="158">
        <v>1</v>
      </c>
      <c r="I222" s="158" t="s">
        <v>816</v>
      </c>
      <c r="J222" s="165"/>
      <c r="K222" s="182"/>
      <c r="L222" s="196">
        <v>1</v>
      </c>
      <c r="M222" s="436"/>
      <c r="N222" s="331" t="str">
        <f t="shared" si="36"/>
        <v>-</v>
      </c>
      <c r="O222" s="320" t="str">
        <f t="shared" si="45"/>
        <v>-</v>
      </c>
      <c r="P222" s="320" t="str">
        <f t="shared" si="37"/>
        <v>-</v>
      </c>
      <c r="Q222" s="320" t="str">
        <f t="shared" si="46"/>
        <v>-</v>
      </c>
      <c r="R222" s="320">
        <f t="shared" si="38"/>
        <v>1</v>
      </c>
      <c r="S222" s="320">
        <f t="shared" si="47"/>
        <v>1</v>
      </c>
      <c r="T222" s="320" t="str">
        <f t="shared" si="39"/>
        <v>-</v>
      </c>
      <c r="U222" s="325" t="str">
        <f t="shared" si="48"/>
        <v>-</v>
      </c>
      <c r="V222" s="312">
        <f t="shared" si="49"/>
        <v>1</v>
      </c>
      <c r="W222" s="186" t="s">
        <v>2707</v>
      </c>
      <c r="X222" s="174" t="s">
        <v>1054</v>
      </c>
      <c r="Y222" s="176" t="s">
        <v>1238</v>
      </c>
      <c r="Z222" s="520"/>
      <c r="AA222" s="521"/>
      <c r="AB222" s="390">
        <v>1</v>
      </c>
      <c r="AC222" s="307"/>
      <c r="AD222" s="352" t="s">
        <v>2434</v>
      </c>
    </row>
    <row r="223" spans="2:30" ht="72" hidden="1" x14ac:dyDescent="0.25">
      <c r="B223" s="336" t="s">
        <v>2268</v>
      </c>
      <c r="C223" s="129" t="s">
        <v>39</v>
      </c>
      <c r="D223" s="126" t="s">
        <v>1081</v>
      </c>
      <c r="E223" s="132" t="s">
        <v>77</v>
      </c>
      <c r="F223" s="136" t="s">
        <v>1082</v>
      </c>
      <c r="G223" s="150" t="s">
        <v>1083</v>
      </c>
      <c r="H223" s="158">
        <v>1</v>
      </c>
      <c r="I223" s="158" t="s">
        <v>816</v>
      </c>
      <c r="J223" s="165"/>
      <c r="K223" s="182"/>
      <c r="L223" s="196">
        <v>1</v>
      </c>
      <c r="M223" s="436"/>
      <c r="N223" s="331" t="str">
        <f t="shared" si="36"/>
        <v>-</v>
      </c>
      <c r="O223" s="320" t="str">
        <f t="shared" si="45"/>
        <v>-</v>
      </c>
      <c r="P223" s="320" t="str">
        <f t="shared" si="37"/>
        <v>-</v>
      </c>
      <c r="Q223" s="320" t="str">
        <f t="shared" si="46"/>
        <v>-</v>
      </c>
      <c r="R223" s="320">
        <f t="shared" si="38"/>
        <v>1</v>
      </c>
      <c r="S223" s="320">
        <f t="shared" si="47"/>
        <v>1</v>
      </c>
      <c r="T223" s="320" t="str">
        <f t="shared" si="39"/>
        <v>-</v>
      </c>
      <c r="U223" s="325" t="str">
        <f t="shared" si="48"/>
        <v>-</v>
      </c>
      <c r="V223" s="312">
        <f t="shared" si="49"/>
        <v>1</v>
      </c>
      <c r="W223" s="186" t="s">
        <v>2708</v>
      </c>
      <c r="X223" s="174" t="s">
        <v>1054</v>
      </c>
      <c r="Y223" s="176" t="s">
        <v>1238</v>
      </c>
      <c r="Z223" s="388"/>
      <c r="AA223" s="389"/>
      <c r="AB223" s="390">
        <v>1</v>
      </c>
      <c r="AC223" s="307"/>
      <c r="AD223" s="352" t="s">
        <v>2434</v>
      </c>
    </row>
    <row r="224" spans="2:30" ht="54" hidden="1" x14ac:dyDescent="0.25">
      <c r="B224" s="336" t="s">
        <v>2268</v>
      </c>
      <c r="C224" s="129" t="s">
        <v>39</v>
      </c>
      <c r="D224" s="126" t="s">
        <v>1081</v>
      </c>
      <c r="E224" s="132" t="s">
        <v>77</v>
      </c>
      <c r="F224" s="136" t="s">
        <v>1084</v>
      </c>
      <c r="G224" s="150" t="s">
        <v>1085</v>
      </c>
      <c r="H224" s="158">
        <v>1</v>
      </c>
      <c r="I224" s="158" t="s">
        <v>816</v>
      </c>
      <c r="J224" s="165"/>
      <c r="K224" s="182"/>
      <c r="L224" s="196">
        <v>1</v>
      </c>
      <c r="M224" s="436"/>
      <c r="N224" s="331" t="str">
        <f t="shared" si="36"/>
        <v>-</v>
      </c>
      <c r="O224" s="320" t="str">
        <f t="shared" si="45"/>
        <v>-</v>
      </c>
      <c r="P224" s="320" t="str">
        <f t="shared" si="37"/>
        <v>-</v>
      </c>
      <c r="Q224" s="320" t="str">
        <f t="shared" si="46"/>
        <v>-</v>
      </c>
      <c r="R224" s="320">
        <f t="shared" si="38"/>
        <v>1</v>
      </c>
      <c r="S224" s="320">
        <f t="shared" si="47"/>
        <v>1</v>
      </c>
      <c r="T224" s="320" t="str">
        <f t="shared" si="39"/>
        <v>-</v>
      </c>
      <c r="U224" s="325" t="str">
        <f t="shared" si="48"/>
        <v>-</v>
      </c>
      <c r="V224" s="312">
        <f t="shared" si="49"/>
        <v>1</v>
      </c>
      <c r="W224" s="186" t="s">
        <v>2709</v>
      </c>
      <c r="X224" s="174" t="s">
        <v>1054</v>
      </c>
      <c r="Y224" s="176" t="s">
        <v>1238</v>
      </c>
      <c r="Z224" s="388"/>
      <c r="AA224" s="389"/>
      <c r="AB224" s="390">
        <v>1</v>
      </c>
      <c r="AC224" s="307"/>
      <c r="AD224" s="352" t="s">
        <v>2434</v>
      </c>
    </row>
    <row r="225" spans="2:30" ht="54" hidden="1" x14ac:dyDescent="0.25">
      <c r="B225" s="336" t="s">
        <v>2268</v>
      </c>
      <c r="C225" s="129" t="s">
        <v>39</v>
      </c>
      <c r="D225" s="126" t="s">
        <v>1081</v>
      </c>
      <c r="E225" s="132" t="s">
        <v>77</v>
      </c>
      <c r="F225" s="136" t="s">
        <v>1086</v>
      </c>
      <c r="G225" s="150" t="s">
        <v>1087</v>
      </c>
      <c r="H225" s="158">
        <v>12</v>
      </c>
      <c r="I225" s="158" t="s">
        <v>816</v>
      </c>
      <c r="J225" s="165">
        <v>3</v>
      </c>
      <c r="K225" s="182">
        <v>3</v>
      </c>
      <c r="L225" s="196">
        <v>3</v>
      </c>
      <c r="M225" s="436">
        <v>3</v>
      </c>
      <c r="N225" s="331">
        <f t="shared" si="36"/>
        <v>1</v>
      </c>
      <c r="O225" s="320">
        <f t="shared" si="45"/>
        <v>1</v>
      </c>
      <c r="P225" s="320">
        <f t="shared" si="37"/>
        <v>1</v>
      </c>
      <c r="Q225" s="320">
        <f t="shared" si="46"/>
        <v>1</v>
      </c>
      <c r="R225" s="320">
        <f t="shared" si="38"/>
        <v>1</v>
      </c>
      <c r="S225" s="320">
        <f t="shared" si="47"/>
        <v>1</v>
      </c>
      <c r="T225" s="320">
        <f t="shared" si="39"/>
        <v>1</v>
      </c>
      <c r="U225" s="325">
        <f t="shared" si="48"/>
        <v>1</v>
      </c>
      <c r="V225" s="312">
        <f t="shared" si="49"/>
        <v>1</v>
      </c>
      <c r="W225" s="186" t="s">
        <v>2931</v>
      </c>
      <c r="X225" s="174" t="s">
        <v>1054</v>
      </c>
      <c r="Y225" s="176" t="s">
        <v>1238</v>
      </c>
      <c r="Z225" s="388">
        <v>3</v>
      </c>
      <c r="AA225" s="389">
        <v>3</v>
      </c>
      <c r="AB225" s="390">
        <v>3</v>
      </c>
      <c r="AC225" s="307">
        <v>3</v>
      </c>
      <c r="AD225" s="352" t="s">
        <v>2434</v>
      </c>
    </row>
    <row r="226" spans="2:30" ht="72" hidden="1" x14ac:dyDescent="0.25">
      <c r="B226" s="336" t="s">
        <v>2268</v>
      </c>
      <c r="C226" s="129" t="s">
        <v>39</v>
      </c>
      <c r="D226" s="126" t="s">
        <v>1081</v>
      </c>
      <c r="E226" s="132" t="s">
        <v>77</v>
      </c>
      <c r="F226" s="136" t="s">
        <v>1088</v>
      </c>
      <c r="G226" s="150" t="s">
        <v>1089</v>
      </c>
      <c r="H226" s="158">
        <v>1</v>
      </c>
      <c r="I226" s="158" t="s">
        <v>816</v>
      </c>
      <c r="J226" s="165"/>
      <c r="K226" s="182">
        <v>1</v>
      </c>
      <c r="L226" s="196"/>
      <c r="M226" s="436"/>
      <c r="N226" s="331" t="str">
        <f t="shared" si="36"/>
        <v>-</v>
      </c>
      <c r="O226" s="320" t="str">
        <f t="shared" si="45"/>
        <v>-</v>
      </c>
      <c r="P226" s="320">
        <f t="shared" si="37"/>
        <v>1</v>
      </c>
      <c r="Q226" s="320">
        <f t="shared" si="46"/>
        <v>1</v>
      </c>
      <c r="R226" s="320" t="str">
        <f t="shared" si="38"/>
        <v>-</v>
      </c>
      <c r="S226" s="320" t="str">
        <f t="shared" si="47"/>
        <v>-</v>
      </c>
      <c r="T226" s="320" t="str">
        <f t="shared" si="39"/>
        <v>-</v>
      </c>
      <c r="U226" s="325" t="str">
        <f t="shared" si="48"/>
        <v>-</v>
      </c>
      <c r="V226" s="312">
        <f t="shared" si="49"/>
        <v>1</v>
      </c>
      <c r="W226" s="186" t="s">
        <v>2932</v>
      </c>
      <c r="X226" s="174" t="s">
        <v>1054</v>
      </c>
      <c r="Y226" s="176" t="s">
        <v>1238</v>
      </c>
      <c r="Z226" s="388"/>
      <c r="AA226" s="389">
        <v>1</v>
      </c>
      <c r="AB226" s="390"/>
      <c r="AC226" s="307"/>
      <c r="AD226" s="352" t="s">
        <v>2434</v>
      </c>
    </row>
    <row r="227" spans="2:30" ht="54" hidden="1" x14ac:dyDescent="0.25">
      <c r="B227" s="336" t="s">
        <v>2268</v>
      </c>
      <c r="C227" s="129" t="s">
        <v>56</v>
      </c>
      <c r="D227" s="126" t="s">
        <v>77</v>
      </c>
      <c r="E227" s="132" t="s">
        <v>77</v>
      </c>
      <c r="F227" s="136" t="s">
        <v>1090</v>
      </c>
      <c r="G227" s="150" t="s">
        <v>1091</v>
      </c>
      <c r="H227" s="158">
        <v>12</v>
      </c>
      <c r="I227" s="158" t="s">
        <v>816</v>
      </c>
      <c r="J227" s="165">
        <v>3</v>
      </c>
      <c r="K227" s="182">
        <v>3</v>
      </c>
      <c r="L227" s="196">
        <v>3</v>
      </c>
      <c r="M227" s="436">
        <v>3</v>
      </c>
      <c r="N227" s="331">
        <f t="shared" si="36"/>
        <v>1</v>
      </c>
      <c r="O227" s="320">
        <f t="shared" si="45"/>
        <v>1</v>
      </c>
      <c r="P227" s="320">
        <f t="shared" si="37"/>
        <v>1</v>
      </c>
      <c r="Q227" s="320">
        <f t="shared" si="46"/>
        <v>1</v>
      </c>
      <c r="R227" s="320">
        <f t="shared" si="38"/>
        <v>1</v>
      </c>
      <c r="S227" s="320">
        <f t="shared" si="47"/>
        <v>1</v>
      </c>
      <c r="T227" s="320">
        <f t="shared" si="39"/>
        <v>1</v>
      </c>
      <c r="U227" s="325">
        <f t="shared" si="48"/>
        <v>1</v>
      </c>
      <c r="V227" s="312">
        <f t="shared" si="49"/>
        <v>1</v>
      </c>
      <c r="W227" s="186" t="s">
        <v>2933</v>
      </c>
      <c r="X227" s="174" t="s">
        <v>1054</v>
      </c>
      <c r="Y227" s="174" t="s">
        <v>1238</v>
      </c>
      <c r="Z227" s="388">
        <v>3</v>
      </c>
      <c r="AA227" s="389">
        <v>3</v>
      </c>
      <c r="AB227" s="390">
        <v>3</v>
      </c>
      <c r="AC227" s="307">
        <v>3</v>
      </c>
      <c r="AD227" s="352" t="s">
        <v>2434</v>
      </c>
    </row>
    <row r="228" spans="2:30" ht="54" hidden="1" x14ac:dyDescent="0.25">
      <c r="B228" s="336" t="s">
        <v>2276</v>
      </c>
      <c r="C228" s="129" t="s">
        <v>84</v>
      </c>
      <c r="D228" s="126" t="s">
        <v>1092</v>
      </c>
      <c r="E228" s="132" t="s">
        <v>77</v>
      </c>
      <c r="F228" s="136" t="s">
        <v>1093</v>
      </c>
      <c r="G228" s="150" t="s">
        <v>1094</v>
      </c>
      <c r="H228" s="158">
        <v>1</v>
      </c>
      <c r="I228" s="158" t="s">
        <v>816</v>
      </c>
      <c r="J228" s="165"/>
      <c r="K228" s="182"/>
      <c r="L228" s="196">
        <v>1</v>
      </c>
      <c r="M228" s="436"/>
      <c r="N228" s="331" t="str">
        <f t="shared" si="36"/>
        <v>-</v>
      </c>
      <c r="O228" s="320" t="str">
        <f t="shared" si="45"/>
        <v>-</v>
      </c>
      <c r="P228" s="320" t="str">
        <f t="shared" si="37"/>
        <v>-</v>
      </c>
      <c r="Q228" s="320" t="str">
        <f t="shared" si="46"/>
        <v>-</v>
      </c>
      <c r="R228" s="320">
        <f t="shared" si="38"/>
        <v>1</v>
      </c>
      <c r="S228" s="320">
        <f t="shared" si="47"/>
        <v>1</v>
      </c>
      <c r="T228" s="320" t="str">
        <f t="shared" si="39"/>
        <v>-</v>
      </c>
      <c r="U228" s="325" t="str">
        <f t="shared" si="48"/>
        <v>-</v>
      </c>
      <c r="V228" s="312">
        <f t="shared" si="49"/>
        <v>1</v>
      </c>
      <c r="W228" s="189" t="s">
        <v>2710</v>
      </c>
      <c r="X228" s="174" t="s">
        <v>1054</v>
      </c>
      <c r="Y228" s="176" t="s">
        <v>1238</v>
      </c>
      <c r="Z228" s="388"/>
      <c r="AA228" s="389"/>
      <c r="AB228" s="390">
        <v>1</v>
      </c>
      <c r="AC228" s="307"/>
      <c r="AD228" s="352" t="s">
        <v>2434</v>
      </c>
    </row>
    <row r="229" spans="2:30" ht="90" hidden="1" x14ac:dyDescent="0.25">
      <c r="B229" s="336" t="s">
        <v>2276</v>
      </c>
      <c r="C229" s="129" t="s">
        <v>98</v>
      </c>
      <c r="D229" s="126" t="s">
        <v>1095</v>
      </c>
      <c r="E229" s="132" t="s">
        <v>77</v>
      </c>
      <c r="F229" s="136" t="s">
        <v>1096</v>
      </c>
      <c r="G229" s="150" t="s">
        <v>1097</v>
      </c>
      <c r="H229" s="158">
        <v>1</v>
      </c>
      <c r="I229" s="158" t="s">
        <v>816</v>
      </c>
      <c r="J229" s="165"/>
      <c r="K229" s="193"/>
      <c r="L229" s="196">
        <v>1</v>
      </c>
      <c r="M229" s="436"/>
      <c r="N229" s="331" t="str">
        <f t="shared" si="36"/>
        <v>-</v>
      </c>
      <c r="O229" s="320" t="str">
        <f t="shared" si="45"/>
        <v>-</v>
      </c>
      <c r="P229" s="320" t="str">
        <f t="shared" si="37"/>
        <v>-</v>
      </c>
      <c r="Q229" s="320" t="str">
        <f t="shared" si="46"/>
        <v>-</v>
      </c>
      <c r="R229" s="320">
        <f t="shared" si="38"/>
        <v>1</v>
      </c>
      <c r="S229" s="320">
        <f t="shared" si="47"/>
        <v>1</v>
      </c>
      <c r="T229" s="320" t="str">
        <f t="shared" si="39"/>
        <v>-</v>
      </c>
      <c r="U229" s="325" t="str">
        <f t="shared" si="48"/>
        <v>-</v>
      </c>
      <c r="V229" s="312">
        <f t="shared" si="49"/>
        <v>1</v>
      </c>
      <c r="W229" s="186" t="s">
        <v>2711</v>
      </c>
      <c r="X229" s="174" t="s">
        <v>1054</v>
      </c>
      <c r="Y229" s="176" t="s">
        <v>1238</v>
      </c>
      <c r="Z229" s="388"/>
      <c r="AA229" s="389"/>
      <c r="AB229" s="390">
        <v>1</v>
      </c>
      <c r="AC229" s="307"/>
      <c r="AD229" s="352" t="s">
        <v>2434</v>
      </c>
    </row>
    <row r="230" spans="2:30" ht="54" hidden="1" x14ac:dyDescent="0.25">
      <c r="B230" s="336" t="s">
        <v>2276</v>
      </c>
      <c r="C230" s="129" t="s">
        <v>98</v>
      </c>
      <c r="D230" s="126" t="s">
        <v>1095</v>
      </c>
      <c r="E230" s="132" t="s">
        <v>100</v>
      </c>
      <c r="F230" s="136" t="s">
        <v>1098</v>
      </c>
      <c r="G230" s="150" t="s">
        <v>1099</v>
      </c>
      <c r="H230" s="158">
        <v>1</v>
      </c>
      <c r="I230" s="158" t="s">
        <v>816</v>
      </c>
      <c r="J230" s="165">
        <v>1</v>
      </c>
      <c r="K230" s="193"/>
      <c r="L230" s="255"/>
      <c r="M230" s="436"/>
      <c r="N230" s="331">
        <f t="shared" si="36"/>
        <v>1</v>
      </c>
      <c r="O230" s="320">
        <f t="shared" si="45"/>
        <v>1</v>
      </c>
      <c r="P230" s="320" t="str">
        <f t="shared" si="37"/>
        <v>-</v>
      </c>
      <c r="Q230" s="320" t="str">
        <f t="shared" si="46"/>
        <v>-</v>
      </c>
      <c r="R230" s="320" t="str">
        <f t="shared" si="38"/>
        <v>-</v>
      </c>
      <c r="S230" s="320" t="str">
        <f t="shared" si="47"/>
        <v>-</v>
      </c>
      <c r="T230" s="320" t="str">
        <f t="shared" si="39"/>
        <v>-</v>
      </c>
      <c r="U230" s="325" t="str">
        <f t="shared" si="48"/>
        <v>-</v>
      </c>
      <c r="V230" s="312">
        <f t="shared" si="49"/>
        <v>1</v>
      </c>
      <c r="W230" s="186" t="s">
        <v>1100</v>
      </c>
      <c r="X230" s="174" t="s">
        <v>1054</v>
      </c>
      <c r="Y230" s="176" t="s">
        <v>1238</v>
      </c>
      <c r="Z230" s="388">
        <v>1</v>
      </c>
      <c r="AA230" s="389"/>
      <c r="AB230" s="390"/>
      <c r="AC230" s="307"/>
      <c r="AD230" s="352" t="s">
        <v>2434</v>
      </c>
    </row>
    <row r="231" spans="2:30" ht="54" hidden="1" x14ac:dyDescent="0.25">
      <c r="B231" s="336" t="s">
        <v>2276</v>
      </c>
      <c r="C231" s="129" t="s">
        <v>98</v>
      </c>
      <c r="D231" s="126" t="s">
        <v>1095</v>
      </c>
      <c r="E231" s="132" t="s">
        <v>103</v>
      </c>
      <c r="F231" s="136" t="s">
        <v>1101</v>
      </c>
      <c r="G231" s="150" t="s">
        <v>1102</v>
      </c>
      <c r="H231" s="158">
        <v>1</v>
      </c>
      <c r="I231" s="158" t="s">
        <v>816</v>
      </c>
      <c r="J231" s="165">
        <v>1</v>
      </c>
      <c r="K231" s="193"/>
      <c r="L231" s="255"/>
      <c r="M231" s="436"/>
      <c r="N231" s="331">
        <f t="shared" si="36"/>
        <v>1</v>
      </c>
      <c r="O231" s="320">
        <f t="shared" si="45"/>
        <v>1</v>
      </c>
      <c r="P231" s="320" t="str">
        <f t="shared" si="37"/>
        <v>-</v>
      </c>
      <c r="Q231" s="320" t="str">
        <f t="shared" si="46"/>
        <v>-</v>
      </c>
      <c r="R231" s="320" t="str">
        <f t="shared" si="38"/>
        <v>-</v>
      </c>
      <c r="S231" s="320" t="str">
        <f t="shared" si="47"/>
        <v>-</v>
      </c>
      <c r="T231" s="320" t="str">
        <f t="shared" si="39"/>
        <v>-</v>
      </c>
      <c r="U231" s="325" t="str">
        <f t="shared" si="48"/>
        <v>-</v>
      </c>
      <c r="V231" s="312">
        <f t="shared" si="49"/>
        <v>1</v>
      </c>
      <c r="W231" s="186" t="s">
        <v>1103</v>
      </c>
      <c r="X231" s="174" t="s">
        <v>1054</v>
      </c>
      <c r="Y231" s="176" t="s">
        <v>1238</v>
      </c>
      <c r="Z231" s="388">
        <v>1</v>
      </c>
      <c r="AA231" s="389"/>
      <c r="AB231" s="390"/>
      <c r="AC231" s="307"/>
      <c r="AD231" s="352" t="s">
        <v>2434</v>
      </c>
    </row>
    <row r="232" spans="2:30" ht="54" hidden="1" x14ac:dyDescent="0.25">
      <c r="B232" s="336" t="s">
        <v>2276</v>
      </c>
      <c r="C232" s="129" t="s">
        <v>98</v>
      </c>
      <c r="D232" s="126" t="s">
        <v>1095</v>
      </c>
      <c r="E232" s="132" t="s">
        <v>106</v>
      </c>
      <c r="F232" s="136" t="s">
        <v>1104</v>
      </c>
      <c r="G232" s="150" t="s">
        <v>1105</v>
      </c>
      <c r="H232" s="158">
        <v>1</v>
      </c>
      <c r="I232" s="158" t="s">
        <v>816</v>
      </c>
      <c r="J232" s="165"/>
      <c r="K232" s="193">
        <v>1</v>
      </c>
      <c r="L232" s="255"/>
      <c r="M232" s="436"/>
      <c r="N232" s="331" t="str">
        <f t="shared" ref="N232:N295" si="50">IF(ISERROR(J232/Z232),"-",J232/Z232)</f>
        <v>-</v>
      </c>
      <c r="O232" s="320" t="str">
        <f t="shared" si="45"/>
        <v>-</v>
      </c>
      <c r="P232" s="320">
        <f t="shared" ref="P232:P295" si="51">IF(ISERROR(K232/AA232),"-",K232/AA232)</f>
        <v>1</v>
      </c>
      <c r="Q232" s="320">
        <f t="shared" si="46"/>
        <v>1</v>
      </c>
      <c r="R232" s="320" t="str">
        <f t="shared" ref="R232:R295" si="52">IF(ISERROR(L232/AB232),"-",L232/AB232)</f>
        <v>-</v>
      </c>
      <c r="S232" s="320" t="str">
        <f t="shared" si="47"/>
        <v>-</v>
      </c>
      <c r="T232" s="320" t="str">
        <f t="shared" ref="T232:T295" si="53">IF(ISERROR(M232/AC232),"-",M232/AC232)</f>
        <v>-</v>
      </c>
      <c r="U232" s="325" t="str">
        <f t="shared" si="48"/>
        <v>-</v>
      </c>
      <c r="V232" s="312">
        <f t="shared" si="49"/>
        <v>1</v>
      </c>
      <c r="W232" s="186" t="s">
        <v>2498</v>
      </c>
      <c r="X232" s="174" t="s">
        <v>1054</v>
      </c>
      <c r="Y232" s="176" t="s">
        <v>1238</v>
      </c>
      <c r="Z232" s="388"/>
      <c r="AA232" s="389">
        <v>1</v>
      </c>
      <c r="AB232" s="390"/>
      <c r="AC232" s="307"/>
      <c r="AD232" s="352" t="s">
        <v>2434</v>
      </c>
    </row>
    <row r="233" spans="2:30" ht="72" hidden="1" x14ac:dyDescent="0.25">
      <c r="B233" s="336" t="s">
        <v>2276</v>
      </c>
      <c r="C233" s="129" t="s">
        <v>98</v>
      </c>
      <c r="D233" s="126" t="s">
        <v>1095</v>
      </c>
      <c r="E233" s="132" t="s">
        <v>109</v>
      </c>
      <c r="F233" s="136" t="s">
        <v>1106</v>
      </c>
      <c r="G233" s="150" t="s">
        <v>1107</v>
      </c>
      <c r="H233" s="158">
        <v>1</v>
      </c>
      <c r="I233" s="158" t="s">
        <v>899</v>
      </c>
      <c r="J233" s="165">
        <v>0.8</v>
      </c>
      <c r="K233" s="256">
        <v>1</v>
      </c>
      <c r="L233" s="196">
        <v>1</v>
      </c>
      <c r="M233" s="436">
        <v>1</v>
      </c>
      <c r="N233" s="331">
        <f t="shared" si="50"/>
        <v>0.8</v>
      </c>
      <c r="O233" s="320">
        <f t="shared" si="45"/>
        <v>0.8</v>
      </c>
      <c r="P233" s="320">
        <f t="shared" si="51"/>
        <v>1</v>
      </c>
      <c r="Q233" s="320">
        <f t="shared" si="46"/>
        <v>1</v>
      </c>
      <c r="R233" s="320">
        <f t="shared" si="52"/>
        <v>1</v>
      </c>
      <c r="S233" s="320">
        <f t="shared" si="47"/>
        <v>1</v>
      </c>
      <c r="T233" s="320">
        <f t="shared" si="53"/>
        <v>1</v>
      </c>
      <c r="U233" s="325">
        <f t="shared" si="48"/>
        <v>1</v>
      </c>
      <c r="V233" s="312">
        <f>SUM(J233:M233)/4</f>
        <v>0.95</v>
      </c>
      <c r="W233" s="186" t="s">
        <v>2934</v>
      </c>
      <c r="X233" s="174" t="s">
        <v>1054</v>
      </c>
      <c r="Y233" s="176" t="s">
        <v>1238</v>
      </c>
      <c r="Z233" s="388">
        <v>1</v>
      </c>
      <c r="AA233" s="389">
        <v>1</v>
      </c>
      <c r="AB233" s="390">
        <v>1</v>
      </c>
      <c r="AC233" s="307">
        <v>1</v>
      </c>
      <c r="AD233" s="352" t="s">
        <v>2434</v>
      </c>
    </row>
    <row r="234" spans="2:30" ht="54" hidden="1" x14ac:dyDescent="0.25">
      <c r="B234" s="336" t="s">
        <v>2276</v>
      </c>
      <c r="C234" s="129" t="s">
        <v>98</v>
      </c>
      <c r="D234" s="126" t="s">
        <v>1095</v>
      </c>
      <c r="E234" s="132" t="s">
        <v>112</v>
      </c>
      <c r="F234" s="136" t="s">
        <v>1108</v>
      </c>
      <c r="G234" s="150" t="s">
        <v>1109</v>
      </c>
      <c r="H234" s="158">
        <v>1</v>
      </c>
      <c r="I234" s="158" t="s">
        <v>816</v>
      </c>
      <c r="J234" s="165">
        <v>1</v>
      </c>
      <c r="K234" s="380"/>
      <c r="L234" s="401"/>
      <c r="M234" s="443"/>
      <c r="N234" s="331">
        <f t="shared" si="50"/>
        <v>1</v>
      </c>
      <c r="O234" s="320">
        <f t="shared" si="45"/>
        <v>1</v>
      </c>
      <c r="P234" s="320" t="str">
        <f t="shared" si="51"/>
        <v>-</v>
      </c>
      <c r="Q234" s="320" t="str">
        <f t="shared" si="46"/>
        <v>-</v>
      </c>
      <c r="R234" s="320" t="str">
        <f t="shared" si="52"/>
        <v>-</v>
      </c>
      <c r="S234" s="320" t="str">
        <f t="shared" si="47"/>
        <v>-</v>
      </c>
      <c r="T234" s="320" t="str">
        <f t="shared" si="53"/>
        <v>-</v>
      </c>
      <c r="U234" s="325" t="str">
        <f t="shared" si="48"/>
        <v>-</v>
      </c>
      <c r="V234" s="312">
        <f t="shared" si="49"/>
        <v>1</v>
      </c>
      <c r="W234" s="186" t="s">
        <v>1110</v>
      </c>
      <c r="X234" s="174" t="s">
        <v>1054</v>
      </c>
      <c r="Y234" s="176" t="s">
        <v>1238</v>
      </c>
      <c r="Z234" s="388">
        <v>1</v>
      </c>
      <c r="AA234" s="389"/>
      <c r="AB234" s="390"/>
      <c r="AC234" s="307"/>
      <c r="AD234" s="352" t="s">
        <v>2434</v>
      </c>
    </row>
    <row r="235" spans="2:30" ht="72" hidden="1" x14ac:dyDescent="0.25">
      <c r="B235" s="336" t="s">
        <v>2276</v>
      </c>
      <c r="C235" s="129" t="s">
        <v>98</v>
      </c>
      <c r="D235" s="126" t="s">
        <v>1095</v>
      </c>
      <c r="E235" s="132" t="s">
        <v>115</v>
      </c>
      <c r="F235" s="136" t="s">
        <v>1111</v>
      </c>
      <c r="G235" s="150" t="s">
        <v>1112</v>
      </c>
      <c r="H235" s="158">
        <v>1</v>
      </c>
      <c r="I235" s="158" t="s">
        <v>816</v>
      </c>
      <c r="J235" s="165">
        <v>1</v>
      </c>
      <c r="K235" s="193"/>
      <c r="L235" s="199"/>
      <c r="M235" s="436"/>
      <c r="N235" s="331">
        <f t="shared" si="50"/>
        <v>1</v>
      </c>
      <c r="O235" s="320">
        <f t="shared" si="45"/>
        <v>1</v>
      </c>
      <c r="P235" s="320" t="str">
        <f t="shared" si="51"/>
        <v>-</v>
      </c>
      <c r="Q235" s="320" t="str">
        <f t="shared" si="46"/>
        <v>-</v>
      </c>
      <c r="R235" s="320" t="str">
        <f t="shared" si="52"/>
        <v>-</v>
      </c>
      <c r="S235" s="320" t="str">
        <f t="shared" si="47"/>
        <v>-</v>
      </c>
      <c r="T235" s="320" t="str">
        <f t="shared" si="53"/>
        <v>-</v>
      </c>
      <c r="U235" s="325" t="str">
        <f t="shared" si="48"/>
        <v>-</v>
      </c>
      <c r="V235" s="312">
        <f t="shared" si="49"/>
        <v>1</v>
      </c>
      <c r="W235" s="186" t="s">
        <v>1113</v>
      </c>
      <c r="X235" s="174" t="s">
        <v>1054</v>
      </c>
      <c r="Y235" s="176" t="s">
        <v>1238</v>
      </c>
      <c r="Z235" s="388">
        <v>1</v>
      </c>
      <c r="AA235" s="389"/>
      <c r="AB235" s="390"/>
      <c r="AC235" s="307"/>
      <c r="AD235" s="352" t="s">
        <v>2434</v>
      </c>
    </row>
    <row r="236" spans="2:30" ht="54" hidden="1" x14ac:dyDescent="0.25">
      <c r="B236" s="336" t="s">
        <v>2276</v>
      </c>
      <c r="C236" s="129" t="s">
        <v>98</v>
      </c>
      <c r="D236" s="126" t="s">
        <v>1095</v>
      </c>
      <c r="E236" s="132" t="s">
        <v>118</v>
      </c>
      <c r="F236" s="136" t="s">
        <v>1114</v>
      </c>
      <c r="G236" s="150" t="s">
        <v>1115</v>
      </c>
      <c r="H236" s="158">
        <v>1</v>
      </c>
      <c r="I236" s="158" t="s">
        <v>816</v>
      </c>
      <c r="J236" s="165"/>
      <c r="K236" s="380"/>
      <c r="L236" s="401"/>
      <c r="M236" s="439">
        <v>0.7</v>
      </c>
      <c r="N236" s="331" t="str">
        <f t="shared" si="50"/>
        <v>-</v>
      </c>
      <c r="O236" s="320" t="str">
        <f t="shared" si="45"/>
        <v>-</v>
      </c>
      <c r="P236" s="320" t="str">
        <f t="shared" si="51"/>
        <v>-</v>
      </c>
      <c r="Q236" s="320" t="str">
        <f t="shared" si="46"/>
        <v>-</v>
      </c>
      <c r="R236" s="320" t="str">
        <f t="shared" si="52"/>
        <v>-</v>
      </c>
      <c r="S236" s="320" t="str">
        <f t="shared" si="47"/>
        <v>-</v>
      </c>
      <c r="T236" s="320">
        <f t="shared" si="53"/>
        <v>0.7</v>
      </c>
      <c r="U236" s="325">
        <f t="shared" si="48"/>
        <v>0.7</v>
      </c>
      <c r="V236" s="312">
        <f t="shared" si="49"/>
        <v>0.7</v>
      </c>
      <c r="W236" s="186" t="s">
        <v>2935</v>
      </c>
      <c r="X236" s="174" t="s">
        <v>1054</v>
      </c>
      <c r="Y236" s="176" t="s">
        <v>1238</v>
      </c>
      <c r="Z236" s="388"/>
      <c r="AA236" s="389"/>
      <c r="AB236" s="390"/>
      <c r="AC236" s="307">
        <v>1</v>
      </c>
      <c r="AD236" s="352" t="s">
        <v>2434</v>
      </c>
    </row>
    <row r="237" spans="2:30" ht="54" hidden="1" x14ac:dyDescent="0.25">
      <c r="B237" s="336" t="s">
        <v>2276</v>
      </c>
      <c r="C237" s="129" t="s">
        <v>98</v>
      </c>
      <c r="D237" s="126" t="s">
        <v>1095</v>
      </c>
      <c r="E237" s="132" t="s">
        <v>1116</v>
      </c>
      <c r="F237" s="136" t="s">
        <v>1117</v>
      </c>
      <c r="G237" s="150" t="s">
        <v>1118</v>
      </c>
      <c r="H237" s="158">
        <v>1</v>
      </c>
      <c r="I237" s="158" t="s">
        <v>816</v>
      </c>
      <c r="J237" s="165"/>
      <c r="K237" s="182"/>
      <c r="L237" s="196"/>
      <c r="M237" s="439">
        <v>0.7</v>
      </c>
      <c r="N237" s="331" t="str">
        <f t="shared" si="50"/>
        <v>-</v>
      </c>
      <c r="O237" s="320" t="str">
        <f t="shared" si="45"/>
        <v>-</v>
      </c>
      <c r="P237" s="320" t="str">
        <f t="shared" si="51"/>
        <v>-</v>
      </c>
      <c r="Q237" s="320" t="str">
        <f t="shared" si="46"/>
        <v>-</v>
      </c>
      <c r="R237" s="320" t="str">
        <f t="shared" si="52"/>
        <v>-</v>
      </c>
      <c r="S237" s="320" t="str">
        <f t="shared" si="47"/>
        <v>-</v>
      </c>
      <c r="T237" s="320">
        <f t="shared" si="53"/>
        <v>0.7</v>
      </c>
      <c r="U237" s="325">
        <f t="shared" si="48"/>
        <v>0.7</v>
      </c>
      <c r="V237" s="312">
        <f t="shared" si="49"/>
        <v>0.7</v>
      </c>
      <c r="W237" s="186" t="s">
        <v>2936</v>
      </c>
      <c r="X237" s="174" t="s">
        <v>1054</v>
      </c>
      <c r="Y237" s="176" t="s">
        <v>1238</v>
      </c>
      <c r="Z237" s="388"/>
      <c r="AA237" s="389"/>
      <c r="AB237" s="390"/>
      <c r="AC237" s="307">
        <v>1</v>
      </c>
      <c r="AD237" s="352" t="s">
        <v>2434</v>
      </c>
    </row>
    <row r="238" spans="2:30" ht="54" hidden="1" x14ac:dyDescent="0.25">
      <c r="B238" s="336" t="s">
        <v>2276</v>
      </c>
      <c r="C238" s="129" t="s">
        <v>98</v>
      </c>
      <c r="D238" s="126" t="s">
        <v>1095</v>
      </c>
      <c r="E238" s="132" t="s">
        <v>121</v>
      </c>
      <c r="F238" s="136" t="s">
        <v>1119</v>
      </c>
      <c r="G238" s="150" t="s">
        <v>1120</v>
      </c>
      <c r="H238" s="158">
        <v>1</v>
      </c>
      <c r="I238" s="158" t="s">
        <v>816</v>
      </c>
      <c r="J238" s="165"/>
      <c r="K238" s="193"/>
      <c r="L238" s="199"/>
      <c r="M238" s="436">
        <v>1</v>
      </c>
      <c r="N238" s="331" t="str">
        <f t="shared" si="50"/>
        <v>-</v>
      </c>
      <c r="O238" s="320" t="str">
        <f t="shared" si="45"/>
        <v>-</v>
      </c>
      <c r="P238" s="320" t="str">
        <f t="shared" si="51"/>
        <v>-</v>
      </c>
      <c r="Q238" s="320" t="str">
        <f t="shared" si="46"/>
        <v>-</v>
      </c>
      <c r="R238" s="320" t="str">
        <f t="shared" si="52"/>
        <v>-</v>
      </c>
      <c r="S238" s="320" t="str">
        <f t="shared" si="47"/>
        <v>-</v>
      </c>
      <c r="T238" s="320">
        <f t="shared" si="53"/>
        <v>1</v>
      </c>
      <c r="U238" s="325">
        <f t="shared" si="48"/>
        <v>1</v>
      </c>
      <c r="V238" s="312">
        <f t="shared" si="49"/>
        <v>1</v>
      </c>
      <c r="W238" s="186" t="s">
        <v>2937</v>
      </c>
      <c r="X238" s="174" t="s">
        <v>1054</v>
      </c>
      <c r="Y238" s="176" t="s">
        <v>1238</v>
      </c>
      <c r="Z238" s="388"/>
      <c r="AA238" s="389"/>
      <c r="AB238" s="390"/>
      <c r="AC238" s="307">
        <v>1</v>
      </c>
      <c r="AD238" s="352" t="s">
        <v>2434</v>
      </c>
    </row>
    <row r="239" spans="2:30" ht="54" hidden="1" x14ac:dyDescent="0.25">
      <c r="B239" s="336" t="s">
        <v>2276</v>
      </c>
      <c r="C239" s="129" t="s">
        <v>98</v>
      </c>
      <c r="D239" s="126" t="s">
        <v>1095</v>
      </c>
      <c r="E239" s="132" t="s">
        <v>124</v>
      </c>
      <c r="F239" s="136" t="s">
        <v>1121</v>
      </c>
      <c r="G239" s="150" t="s">
        <v>1122</v>
      </c>
      <c r="H239" s="158">
        <v>1</v>
      </c>
      <c r="I239" s="158" t="s">
        <v>816</v>
      </c>
      <c r="J239" s="165">
        <v>1</v>
      </c>
      <c r="K239" s="380"/>
      <c r="L239" s="401"/>
      <c r="M239" s="443"/>
      <c r="N239" s="331">
        <f t="shared" si="50"/>
        <v>1</v>
      </c>
      <c r="O239" s="320">
        <f t="shared" si="45"/>
        <v>1</v>
      </c>
      <c r="P239" s="320" t="str">
        <f t="shared" si="51"/>
        <v>-</v>
      </c>
      <c r="Q239" s="320" t="str">
        <f t="shared" si="46"/>
        <v>-</v>
      </c>
      <c r="R239" s="320" t="str">
        <f t="shared" si="52"/>
        <v>-</v>
      </c>
      <c r="S239" s="320" t="str">
        <f t="shared" si="47"/>
        <v>-</v>
      </c>
      <c r="T239" s="320" t="str">
        <f t="shared" si="53"/>
        <v>-</v>
      </c>
      <c r="U239" s="325" t="str">
        <f t="shared" si="48"/>
        <v>-</v>
      </c>
      <c r="V239" s="312">
        <f t="shared" si="49"/>
        <v>1</v>
      </c>
      <c r="W239" s="186" t="s">
        <v>1123</v>
      </c>
      <c r="X239" s="174" t="s">
        <v>1054</v>
      </c>
      <c r="Y239" s="176" t="s">
        <v>1238</v>
      </c>
      <c r="Z239" s="520">
        <v>1</v>
      </c>
      <c r="AA239" s="389"/>
      <c r="AB239" s="390"/>
      <c r="AC239" s="307"/>
      <c r="AD239" s="352" t="s">
        <v>2434</v>
      </c>
    </row>
    <row r="240" spans="2:30" ht="54" hidden="1" x14ac:dyDescent="0.25">
      <c r="B240" s="336" t="s">
        <v>2276</v>
      </c>
      <c r="C240" s="129" t="s">
        <v>147</v>
      </c>
      <c r="D240" s="126" t="s">
        <v>1124</v>
      </c>
      <c r="E240" s="132" t="s">
        <v>1125</v>
      </c>
      <c r="F240" s="136" t="s">
        <v>1126</v>
      </c>
      <c r="G240" s="150" t="s">
        <v>1127</v>
      </c>
      <c r="H240" s="158">
        <v>1</v>
      </c>
      <c r="I240" s="158" t="s">
        <v>816</v>
      </c>
      <c r="J240" s="165">
        <v>1</v>
      </c>
      <c r="K240" s="193"/>
      <c r="L240" s="196"/>
      <c r="M240" s="436"/>
      <c r="N240" s="331">
        <f t="shared" si="50"/>
        <v>1</v>
      </c>
      <c r="O240" s="320">
        <f t="shared" si="45"/>
        <v>1</v>
      </c>
      <c r="P240" s="320" t="str">
        <f t="shared" si="51"/>
        <v>-</v>
      </c>
      <c r="Q240" s="320" t="str">
        <f t="shared" si="46"/>
        <v>-</v>
      </c>
      <c r="R240" s="320" t="str">
        <f t="shared" si="52"/>
        <v>-</v>
      </c>
      <c r="S240" s="320" t="str">
        <f t="shared" si="47"/>
        <v>-</v>
      </c>
      <c r="T240" s="320" t="str">
        <f t="shared" si="53"/>
        <v>-</v>
      </c>
      <c r="U240" s="325" t="str">
        <f t="shared" si="48"/>
        <v>-</v>
      </c>
      <c r="V240" s="312">
        <f t="shared" si="49"/>
        <v>1</v>
      </c>
      <c r="W240" s="186" t="s">
        <v>1128</v>
      </c>
      <c r="X240" s="174" t="s">
        <v>1054</v>
      </c>
      <c r="Y240" s="176" t="s">
        <v>1238</v>
      </c>
      <c r="Z240" s="388">
        <v>1</v>
      </c>
      <c r="AA240" s="389"/>
      <c r="AB240" s="390"/>
      <c r="AC240" s="307"/>
      <c r="AD240" s="352" t="s">
        <v>2434</v>
      </c>
    </row>
    <row r="241" spans="2:30" ht="54" hidden="1" x14ac:dyDescent="0.25">
      <c r="B241" s="336" t="s">
        <v>2276</v>
      </c>
      <c r="C241" s="129" t="s">
        <v>147</v>
      </c>
      <c r="D241" s="126" t="s">
        <v>1124</v>
      </c>
      <c r="E241" s="132" t="s">
        <v>149</v>
      </c>
      <c r="F241" s="136" t="s">
        <v>1129</v>
      </c>
      <c r="G241" s="150" t="s">
        <v>1130</v>
      </c>
      <c r="H241" s="158">
        <v>1</v>
      </c>
      <c r="I241" s="158" t="s">
        <v>816</v>
      </c>
      <c r="J241" s="165"/>
      <c r="K241" s="193">
        <v>1</v>
      </c>
      <c r="L241" s="196"/>
      <c r="M241" s="436"/>
      <c r="N241" s="331" t="str">
        <f t="shared" si="50"/>
        <v>-</v>
      </c>
      <c r="O241" s="320" t="str">
        <f t="shared" si="45"/>
        <v>-</v>
      </c>
      <c r="P241" s="320">
        <f t="shared" si="51"/>
        <v>1</v>
      </c>
      <c r="Q241" s="320">
        <f t="shared" si="46"/>
        <v>1</v>
      </c>
      <c r="R241" s="320" t="str">
        <f t="shared" si="52"/>
        <v>-</v>
      </c>
      <c r="S241" s="320" t="str">
        <f t="shared" si="47"/>
        <v>-</v>
      </c>
      <c r="T241" s="320" t="str">
        <f t="shared" si="53"/>
        <v>-</v>
      </c>
      <c r="U241" s="325" t="str">
        <f t="shared" si="48"/>
        <v>-</v>
      </c>
      <c r="V241" s="312">
        <f t="shared" si="49"/>
        <v>1</v>
      </c>
      <c r="W241" s="186" t="s">
        <v>2499</v>
      </c>
      <c r="X241" s="174" t="s">
        <v>1054</v>
      </c>
      <c r="Y241" s="176" t="s">
        <v>1238</v>
      </c>
      <c r="Z241" s="388"/>
      <c r="AA241" s="389">
        <v>1</v>
      </c>
      <c r="AB241" s="390"/>
      <c r="AC241" s="307"/>
      <c r="AD241" s="352" t="s">
        <v>2434</v>
      </c>
    </row>
    <row r="242" spans="2:30" ht="54" hidden="1" x14ac:dyDescent="0.25">
      <c r="B242" s="336" t="s">
        <v>2276</v>
      </c>
      <c r="C242" s="129" t="s">
        <v>147</v>
      </c>
      <c r="D242" s="126" t="s">
        <v>1124</v>
      </c>
      <c r="E242" s="132" t="s">
        <v>1131</v>
      </c>
      <c r="F242" s="136" t="s">
        <v>1132</v>
      </c>
      <c r="G242" s="150" t="s">
        <v>1133</v>
      </c>
      <c r="H242" s="158">
        <v>1</v>
      </c>
      <c r="I242" s="158" t="s">
        <v>816</v>
      </c>
      <c r="J242" s="165">
        <v>1</v>
      </c>
      <c r="K242" s="193"/>
      <c r="L242" s="196"/>
      <c r="M242" s="436"/>
      <c r="N242" s="331">
        <f t="shared" si="50"/>
        <v>1</v>
      </c>
      <c r="O242" s="320">
        <f t="shared" si="45"/>
        <v>1</v>
      </c>
      <c r="P242" s="320" t="str">
        <f t="shared" si="51"/>
        <v>-</v>
      </c>
      <c r="Q242" s="320" t="str">
        <f t="shared" si="46"/>
        <v>-</v>
      </c>
      <c r="R242" s="320" t="str">
        <f t="shared" si="52"/>
        <v>-</v>
      </c>
      <c r="S242" s="320" t="str">
        <f t="shared" si="47"/>
        <v>-</v>
      </c>
      <c r="T242" s="320" t="str">
        <f t="shared" si="53"/>
        <v>-</v>
      </c>
      <c r="U242" s="325" t="str">
        <f t="shared" si="48"/>
        <v>-</v>
      </c>
      <c r="V242" s="312">
        <f t="shared" si="49"/>
        <v>1</v>
      </c>
      <c r="W242" s="186" t="s">
        <v>1134</v>
      </c>
      <c r="X242" s="174" t="s">
        <v>1054</v>
      </c>
      <c r="Y242" s="176" t="s">
        <v>1238</v>
      </c>
      <c r="Z242" s="388">
        <v>1</v>
      </c>
      <c r="AA242" s="389"/>
      <c r="AB242" s="390"/>
      <c r="AC242" s="307"/>
      <c r="AD242" s="352" t="s">
        <v>2434</v>
      </c>
    </row>
    <row r="243" spans="2:30" ht="72" hidden="1" x14ac:dyDescent="0.25">
      <c r="B243" s="336" t="s">
        <v>2276</v>
      </c>
      <c r="C243" s="129" t="s">
        <v>147</v>
      </c>
      <c r="D243" s="126" t="s">
        <v>1124</v>
      </c>
      <c r="E243" s="132" t="s">
        <v>1135</v>
      </c>
      <c r="F243" s="136" t="s">
        <v>1136</v>
      </c>
      <c r="G243" s="150" t="s">
        <v>1137</v>
      </c>
      <c r="H243" s="158">
        <v>1</v>
      </c>
      <c r="I243" s="158" t="s">
        <v>816</v>
      </c>
      <c r="J243" s="165"/>
      <c r="K243" s="193"/>
      <c r="L243" s="196"/>
      <c r="M243" s="436">
        <v>1</v>
      </c>
      <c r="N243" s="331" t="str">
        <f t="shared" si="50"/>
        <v>-</v>
      </c>
      <c r="O243" s="320" t="str">
        <f t="shared" si="45"/>
        <v>-</v>
      </c>
      <c r="P243" s="320" t="str">
        <f t="shared" si="51"/>
        <v>-</v>
      </c>
      <c r="Q243" s="320" t="str">
        <f t="shared" si="46"/>
        <v>-</v>
      </c>
      <c r="R243" s="320" t="str">
        <f t="shared" si="52"/>
        <v>-</v>
      </c>
      <c r="S243" s="320" t="str">
        <f t="shared" si="47"/>
        <v>-</v>
      </c>
      <c r="T243" s="320">
        <f t="shared" si="53"/>
        <v>1</v>
      </c>
      <c r="U243" s="325">
        <f t="shared" si="48"/>
        <v>1</v>
      </c>
      <c r="V243" s="312">
        <f t="shared" si="49"/>
        <v>1</v>
      </c>
      <c r="W243" s="186" t="s">
        <v>2938</v>
      </c>
      <c r="X243" s="174" t="s">
        <v>1054</v>
      </c>
      <c r="Y243" s="176" t="s">
        <v>1238</v>
      </c>
      <c r="Z243" s="388"/>
      <c r="AA243" s="389"/>
      <c r="AB243" s="390"/>
      <c r="AC243" s="307">
        <v>1</v>
      </c>
      <c r="AD243" s="352" t="s">
        <v>2434</v>
      </c>
    </row>
    <row r="244" spans="2:30" ht="72" hidden="1" x14ac:dyDescent="0.25">
      <c r="B244" s="336" t="s">
        <v>2276</v>
      </c>
      <c r="C244" s="129" t="s">
        <v>147</v>
      </c>
      <c r="D244" s="126" t="s">
        <v>1124</v>
      </c>
      <c r="E244" s="132" t="s">
        <v>1138</v>
      </c>
      <c r="F244" s="136" t="s">
        <v>1139</v>
      </c>
      <c r="G244" s="150" t="s">
        <v>1140</v>
      </c>
      <c r="H244" s="158">
        <v>1</v>
      </c>
      <c r="I244" s="158" t="s">
        <v>816</v>
      </c>
      <c r="J244" s="165"/>
      <c r="K244" s="256">
        <v>1</v>
      </c>
      <c r="L244" s="401"/>
      <c r="M244" s="443"/>
      <c r="N244" s="331" t="str">
        <f t="shared" si="50"/>
        <v>-</v>
      </c>
      <c r="O244" s="320" t="str">
        <f t="shared" si="45"/>
        <v>-</v>
      </c>
      <c r="P244" s="320">
        <f t="shared" si="51"/>
        <v>1</v>
      </c>
      <c r="Q244" s="320">
        <f t="shared" si="46"/>
        <v>1</v>
      </c>
      <c r="R244" s="320" t="str">
        <f t="shared" si="52"/>
        <v>-</v>
      </c>
      <c r="S244" s="320" t="str">
        <f t="shared" si="47"/>
        <v>-</v>
      </c>
      <c r="T244" s="320" t="str">
        <f t="shared" si="53"/>
        <v>-</v>
      </c>
      <c r="U244" s="325" t="str">
        <f t="shared" si="48"/>
        <v>-</v>
      </c>
      <c r="V244" s="312">
        <f t="shared" si="49"/>
        <v>1</v>
      </c>
      <c r="W244" s="186" t="s">
        <v>2500</v>
      </c>
      <c r="X244" s="174" t="s">
        <v>1054</v>
      </c>
      <c r="Y244" s="176" t="s">
        <v>1238</v>
      </c>
      <c r="Z244" s="388"/>
      <c r="AA244" s="389">
        <v>1</v>
      </c>
      <c r="AB244" s="390"/>
      <c r="AC244" s="307"/>
      <c r="AD244" s="352" t="s">
        <v>2434</v>
      </c>
    </row>
    <row r="245" spans="2:30" ht="144" hidden="1" x14ac:dyDescent="0.25">
      <c r="B245" s="336" t="s">
        <v>2276</v>
      </c>
      <c r="C245" s="129" t="s">
        <v>152</v>
      </c>
      <c r="D245" s="126" t="s">
        <v>1141</v>
      </c>
      <c r="E245" s="132" t="s">
        <v>888</v>
      </c>
      <c r="F245" s="136" t="s">
        <v>1142</v>
      </c>
      <c r="G245" s="150" t="s">
        <v>1143</v>
      </c>
      <c r="H245" s="158">
        <v>1</v>
      </c>
      <c r="I245" s="158" t="s">
        <v>899</v>
      </c>
      <c r="J245" s="165">
        <v>1</v>
      </c>
      <c r="K245" s="182">
        <v>1</v>
      </c>
      <c r="L245" s="255">
        <v>0.9</v>
      </c>
      <c r="M245" s="436">
        <v>1</v>
      </c>
      <c r="N245" s="331">
        <f t="shared" si="50"/>
        <v>1</v>
      </c>
      <c r="O245" s="320">
        <f t="shared" si="45"/>
        <v>1</v>
      </c>
      <c r="P245" s="320">
        <f t="shared" si="51"/>
        <v>1</v>
      </c>
      <c r="Q245" s="320">
        <f t="shared" si="46"/>
        <v>1</v>
      </c>
      <c r="R245" s="320">
        <f t="shared" si="52"/>
        <v>0.9</v>
      </c>
      <c r="S245" s="320">
        <f t="shared" si="47"/>
        <v>0.9</v>
      </c>
      <c r="T245" s="320">
        <f t="shared" si="53"/>
        <v>1</v>
      </c>
      <c r="U245" s="325">
        <f t="shared" si="48"/>
        <v>1</v>
      </c>
      <c r="V245" s="312">
        <f>SUM(J245:M245)/4</f>
        <v>0.97499999999999998</v>
      </c>
      <c r="W245" s="186" t="s">
        <v>2939</v>
      </c>
      <c r="X245" s="174" t="s">
        <v>1054</v>
      </c>
      <c r="Y245" s="176" t="s">
        <v>1238</v>
      </c>
      <c r="Z245" s="520">
        <v>1</v>
      </c>
      <c r="AA245" s="521">
        <v>1</v>
      </c>
      <c r="AB245" s="522">
        <v>1</v>
      </c>
      <c r="AC245" s="549">
        <v>1</v>
      </c>
      <c r="AD245" s="352" t="s">
        <v>2434</v>
      </c>
    </row>
    <row r="246" spans="2:30" ht="54" hidden="1" x14ac:dyDescent="0.25">
      <c r="B246" s="336" t="s">
        <v>2276</v>
      </c>
      <c r="C246" s="129" t="s">
        <v>152</v>
      </c>
      <c r="D246" s="126" t="s">
        <v>1141</v>
      </c>
      <c r="E246" s="132" t="s">
        <v>77</v>
      </c>
      <c r="F246" s="136" t="s">
        <v>1144</v>
      </c>
      <c r="G246" s="150" t="s">
        <v>1145</v>
      </c>
      <c r="H246" s="158">
        <v>2</v>
      </c>
      <c r="I246" s="158" t="s">
        <v>816</v>
      </c>
      <c r="J246" s="165">
        <v>1</v>
      </c>
      <c r="K246" s="182">
        <v>1</v>
      </c>
      <c r="L246" s="196"/>
      <c r="M246" s="436"/>
      <c r="N246" s="331">
        <f t="shared" si="50"/>
        <v>1</v>
      </c>
      <c r="O246" s="320">
        <f t="shared" si="45"/>
        <v>1</v>
      </c>
      <c r="P246" s="320">
        <f t="shared" si="51"/>
        <v>1</v>
      </c>
      <c r="Q246" s="320">
        <f t="shared" si="46"/>
        <v>1</v>
      </c>
      <c r="R246" s="320" t="str">
        <f t="shared" si="52"/>
        <v>-</v>
      </c>
      <c r="S246" s="320" t="str">
        <f t="shared" si="47"/>
        <v>-</v>
      </c>
      <c r="T246" s="320" t="str">
        <f t="shared" si="53"/>
        <v>-</v>
      </c>
      <c r="U246" s="325" t="str">
        <f t="shared" si="48"/>
        <v>-</v>
      </c>
      <c r="V246" s="312">
        <f t="shared" si="49"/>
        <v>1</v>
      </c>
      <c r="W246" s="406" t="s">
        <v>2501</v>
      </c>
      <c r="X246" s="174" t="s">
        <v>1054</v>
      </c>
      <c r="Y246" s="176" t="s">
        <v>1238</v>
      </c>
      <c r="Z246" s="388">
        <v>1</v>
      </c>
      <c r="AA246" s="389">
        <v>1</v>
      </c>
      <c r="AB246" s="390"/>
      <c r="AC246" s="307"/>
      <c r="AD246" s="352" t="s">
        <v>2434</v>
      </c>
    </row>
    <row r="247" spans="2:30" ht="54" hidden="1" x14ac:dyDescent="0.25">
      <c r="B247" s="336" t="s">
        <v>2276</v>
      </c>
      <c r="C247" s="129" t="s">
        <v>158</v>
      </c>
      <c r="D247" s="126" t="s">
        <v>1146</v>
      </c>
      <c r="E247" s="132" t="s">
        <v>1147</v>
      </c>
      <c r="F247" s="136" t="s">
        <v>1148</v>
      </c>
      <c r="G247" s="150" t="s">
        <v>1149</v>
      </c>
      <c r="H247" s="158">
        <v>1</v>
      </c>
      <c r="I247" s="158" t="s">
        <v>816</v>
      </c>
      <c r="J247" s="165">
        <v>1</v>
      </c>
      <c r="K247" s="182"/>
      <c r="L247" s="196"/>
      <c r="M247" s="436"/>
      <c r="N247" s="331">
        <f t="shared" si="50"/>
        <v>1</v>
      </c>
      <c r="O247" s="320">
        <f t="shared" si="45"/>
        <v>1</v>
      </c>
      <c r="P247" s="320" t="str">
        <f t="shared" si="51"/>
        <v>-</v>
      </c>
      <c r="Q247" s="320" t="str">
        <f t="shared" si="46"/>
        <v>-</v>
      </c>
      <c r="R247" s="320" t="str">
        <f t="shared" si="52"/>
        <v>-</v>
      </c>
      <c r="S247" s="320" t="str">
        <f t="shared" si="47"/>
        <v>-</v>
      </c>
      <c r="T247" s="320" t="str">
        <f t="shared" si="53"/>
        <v>-</v>
      </c>
      <c r="U247" s="325" t="str">
        <f t="shared" si="48"/>
        <v>-</v>
      </c>
      <c r="V247" s="312">
        <f t="shared" si="49"/>
        <v>1</v>
      </c>
      <c r="W247" s="186" t="s">
        <v>1150</v>
      </c>
      <c r="X247" s="174" t="s">
        <v>1054</v>
      </c>
      <c r="Y247" s="176" t="s">
        <v>1238</v>
      </c>
      <c r="Z247" s="388">
        <v>1</v>
      </c>
      <c r="AA247" s="389"/>
      <c r="AB247" s="390"/>
      <c r="AC247" s="307"/>
      <c r="AD247" s="352" t="s">
        <v>2434</v>
      </c>
    </row>
    <row r="248" spans="2:30" ht="54" hidden="1" x14ac:dyDescent="0.25">
      <c r="B248" s="336" t="s">
        <v>2276</v>
      </c>
      <c r="C248" s="129" t="s">
        <v>158</v>
      </c>
      <c r="D248" s="126" t="s">
        <v>1146</v>
      </c>
      <c r="E248" s="132" t="s">
        <v>77</v>
      </c>
      <c r="F248" s="136" t="s">
        <v>1151</v>
      </c>
      <c r="G248" s="150" t="s">
        <v>1152</v>
      </c>
      <c r="H248" s="158">
        <v>1</v>
      </c>
      <c r="I248" s="158" t="s">
        <v>816</v>
      </c>
      <c r="J248" s="165"/>
      <c r="K248" s="182">
        <v>1</v>
      </c>
      <c r="L248" s="196"/>
      <c r="M248" s="436"/>
      <c r="N248" s="331" t="str">
        <f t="shared" si="50"/>
        <v>-</v>
      </c>
      <c r="O248" s="320" t="str">
        <f t="shared" si="45"/>
        <v>-</v>
      </c>
      <c r="P248" s="320">
        <f t="shared" si="51"/>
        <v>1</v>
      </c>
      <c r="Q248" s="320">
        <f t="shared" si="46"/>
        <v>1</v>
      </c>
      <c r="R248" s="320" t="str">
        <f t="shared" si="52"/>
        <v>-</v>
      </c>
      <c r="S248" s="320" t="str">
        <f t="shared" si="47"/>
        <v>-</v>
      </c>
      <c r="T248" s="320" t="str">
        <f t="shared" si="53"/>
        <v>-</v>
      </c>
      <c r="U248" s="325" t="str">
        <f t="shared" si="48"/>
        <v>-</v>
      </c>
      <c r="V248" s="312">
        <f t="shared" si="49"/>
        <v>1</v>
      </c>
      <c r="W248" s="186" t="s">
        <v>2502</v>
      </c>
      <c r="X248" s="174" t="s">
        <v>1054</v>
      </c>
      <c r="Y248" s="176" t="s">
        <v>1238</v>
      </c>
      <c r="Z248" s="388"/>
      <c r="AA248" s="389">
        <v>1</v>
      </c>
      <c r="AB248" s="390"/>
      <c r="AC248" s="307"/>
      <c r="AD248" s="352" t="s">
        <v>2434</v>
      </c>
    </row>
    <row r="249" spans="2:30" ht="54" hidden="1" x14ac:dyDescent="0.25">
      <c r="B249" s="336" t="s">
        <v>2276</v>
      </c>
      <c r="C249" s="129" t="s">
        <v>158</v>
      </c>
      <c r="D249" s="126" t="s">
        <v>1146</v>
      </c>
      <c r="E249" s="132" t="s">
        <v>160</v>
      </c>
      <c r="F249" s="136" t="s">
        <v>1153</v>
      </c>
      <c r="G249" s="150" t="s">
        <v>1154</v>
      </c>
      <c r="H249" s="158">
        <v>2</v>
      </c>
      <c r="I249" s="158" t="s">
        <v>816</v>
      </c>
      <c r="J249" s="165">
        <v>1</v>
      </c>
      <c r="K249" s="193"/>
      <c r="L249" s="196">
        <v>1</v>
      </c>
      <c r="M249" s="436"/>
      <c r="N249" s="331">
        <f t="shared" si="50"/>
        <v>1</v>
      </c>
      <c r="O249" s="320">
        <f t="shared" si="45"/>
        <v>1</v>
      </c>
      <c r="P249" s="320" t="str">
        <f t="shared" si="51"/>
        <v>-</v>
      </c>
      <c r="Q249" s="320" t="str">
        <f t="shared" si="46"/>
        <v>-</v>
      </c>
      <c r="R249" s="320">
        <f t="shared" si="52"/>
        <v>1</v>
      </c>
      <c r="S249" s="320">
        <f t="shared" si="47"/>
        <v>1</v>
      </c>
      <c r="T249" s="320" t="str">
        <f t="shared" si="53"/>
        <v>-</v>
      </c>
      <c r="U249" s="325" t="str">
        <f t="shared" si="48"/>
        <v>-</v>
      </c>
      <c r="V249" s="312">
        <f t="shared" si="49"/>
        <v>1</v>
      </c>
      <c r="W249" s="186" t="s">
        <v>2712</v>
      </c>
      <c r="X249" s="174" t="s">
        <v>1054</v>
      </c>
      <c r="Y249" s="176" t="s">
        <v>1238</v>
      </c>
      <c r="Z249" s="388">
        <v>1</v>
      </c>
      <c r="AA249" s="389"/>
      <c r="AB249" s="390">
        <v>1</v>
      </c>
      <c r="AC249" s="307"/>
      <c r="AD249" s="352" t="s">
        <v>2434</v>
      </c>
    </row>
    <row r="250" spans="2:30" ht="54" hidden="1" x14ac:dyDescent="0.25">
      <c r="B250" s="336" t="s">
        <v>2276</v>
      </c>
      <c r="C250" s="129" t="s">
        <v>175</v>
      </c>
      <c r="D250" s="126" t="s">
        <v>1155</v>
      </c>
      <c r="E250" s="132" t="s">
        <v>177</v>
      </c>
      <c r="F250" s="136" t="s">
        <v>1156</v>
      </c>
      <c r="G250" s="150" t="s">
        <v>1157</v>
      </c>
      <c r="H250" s="158">
        <v>1</v>
      </c>
      <c r="I250" s="158" t="s">
        <v>816</v>
      </c>
      <c r="J250" s="165"/>
      <c r="K250" s="182"/>
      <c r="L250" s="196">
        <v>1</v>
      </c>
      <c r="M250" s="436"/>
      <c r="N250" s="331" t="str">
        <f t="shared" si="50"/>
        <v>-</v>
      </c>
      <c r="O250" s="320" t="str">
        <f t="shared" si="45"/>
        <v>-</v>
      </c>
      <c r="P250" s="320" t="str">
        <f t="shared" si="51"/>
        <v>-</v>
      </c>
      <c r="Q250" s="320" t="str">
        <f t="shared" si="46"/>
        <v>-</v>
      </c>
      <c r="R250" s="320">
        <f t="shared" si="52"/>
        <v>1</v>
      </c>
      <c r="S250" s="320">
        <f t="shared" si="47"/>
        <v>1</v>
      </c>
      <c r="T250" s="320" t="str">
        <f t="shared" si="53"/>
        <v>-</v>
      </c>
      <c r="U250" s="325" t="str">
        <f t="shared" si="48"/>
        <v>-</v>
      </c>
      <c r="V250" s="312">
        <f t="shared" si="49"/>
        <v>1</v>
      </c>
      <c r="W250" s="186" t="s">
        <v>2713</v>
      </c>
      <c r="X250" s="174" t="s">
        <v>1054</v>
      </c>
      <c r="Y250" s="176" t="s">
        <v>1238</v>
      </c>
      <c r="Z250" s="388"/>
      <c r="AA250" s="389"/>
      <c r="AB250" s="390">
        <v>1</v>
      </c>
      <c r="AC250" s="307"/>
      <c r="AD250" s="352" t="s">
        <v>2434</v>
      </c>
    </row>
    <row r="251" spans="2:30" ht="108" hidden="1" x14ac:dyDescent="0.25">
      <c r="B251" s="336" t="s">
        <v>2276</v>
      </c>
      <c r="C251" s="129" t="s">
        <v>175</v>
      </c>
      <c r="D251" s="126" t="s">
        <v>1155</v>
      </c>
      <c r="E251" s="132" t="s">
        <v>182</v>
      </c>
      <c r="F251" s="136" t="s">
        <v>183</v>
      </c>
      <c r="G251" s="150" t="s">
        <v>1158</v>
      </c>
      <c r="H251" s="158">
        <v>1</v>
      </c>
      <c r="I251" s="158" t="s">
        <v>816</v>
      </c>
      <c r="J251" s="165"/>
      <c r="K251" s="182">
        <v>1</v>
      </c>
      <c r="L251" s="196"/>
      <c r="M251" s="436"/>
      <c r="N251" s="331" t="str">
        <f t="shared" si="50"/>
        <v>-</v>
      </c>
      <c r="O251" s="320" t="str">
        <f t="shared" si="45"/>
        <v>-</v>
      </c>
      <c r="P251" s="320">
        <f t="shared" si="51"/>
        <v>1</v>
      </c>
      <c r="Q251" s="320">
        <f t="shared" si="46"/>
        <v>1</v>
      </c>
      <c r="R251" s="320" t="str">
        <f t="shared" si="52"/>
        <v>-</v>
      </c>
      <c r="S251" s="320" t="str">
        <f t="shared" si="47"/>
        <v>-</v>
      </c>
      <c r="T251" s="320" t="str">
        <f t="shared" si="53"/>
        <v>-</v>
      </c>
      <c r="U251" s="325" t="str">
        <f t="shared" si="48"/>
        <v>-</v>
      </c>
      <c r="V251" s="312">
        <f t="shared" si="49"/>
        <v>1</v>
      </c>
      <c r="W251" s="186" t="s">
        <v>2503</v>
      </c>
      <c r="X251" s="174" t="s">
        <v>1054</v>
      </c>
      <c r="Y251" s="174" t="s">
        <v>1238</v>
      </c>
      <c r="Z251" s="388"/>
      <c r="AA251" s="389">
        <v>1</v>
      </c>
      <c r="AB251" s="390"/>
      <c r="AC251" s="307"/>
      <c r="AD251" s="352" t="s">
        <v>2434</v>
      </c>
    </row>
    <row r="252" spans="2:30" ht="54" hidden="1" x14ac:dyDescent="0.25">
      <c r="B252" s="336" t="s">
        <v>2276</v>
      </c>
      <c r="C252" s="128" t="s">
        <v>187</v>
      </c>
      <c r="D252" s="126" t="s">
        <v>1159</v>
      </c>
      <c r="E252" s="132" t="s">
        <v>910</v>
      </c>
      <c r="F252" s="136" t="s">
        <v>1160</v>
      </c>
      <c r="G252" s="150" t="s">
        <v>1161</v>
      </c>
      <c r="H252" s="158">
        <v>1</v>
      </c>
      <c r="I252" s="158" t="s">
        <v>816</v>
      </c>
      <c r="J252" s="165">
        <v>0.6</v>
      </c>
      <c r="K252" s="380"/>
      <c r="L252" s="401"/>
      <c r="M252" s="443"/>
      <c r="N252" s="331">
        <f t="shared" si="50"/>
        <v>0.6</v>
      </c>
      <c r="O252" s="320">
        <f t="shared" si="45"/>
        <v>0.6</v>
      </c>
      <c r="P252" s="320" t="str">
        <f t="shared" si="51"/>
        <v>-</v>
      </c>
      <c r="Q252" s="320" t="str">
        <f t="shared" si="46"/>
        <v>-</v>
      </c>
      <c r="R252" s="320" t="str">
        <f t="shared" si="52"/>
        <v>-</v>
      </c>
      <c r="S252" s="320" t="str">
        <f t="shared" si="47"/>
        <v>-</v>
      </c>
      <c r="T252" s="320" t="str">
        <f t="shared" si="53"/>
        <v>-</v>
      </c>
      <c r="U252" s="325" t="str">
        <f t="shared" si="48"/>
        <v>-</v>
      </c>
      <c r="V252" s="312">
        <f t="shared" si="49"/>
        <v>0.6</v>
      </c>
      <c r="W252" s="186" t="s">
        <v>1162</v>
      </c>
      <c r="X252" s="174" t="s">
        <v>1054</v>
      </c>
      <c r="Y252" s="174" t="s">
        <v>1238</v>
      </c>
      <c r="Z252" s="388">
        <v>1</v>
      </c>
      <c r="AA252" s="389"/>
      <c r="AB252" s="390"/>
      <c r="AC252" s="307"/>
      <c r="AD252" s="352" t="s">
        <v>2434</v>
      </c>
    </row>
    <row r="253" spans="2:30" ht="72" hidden="1" x14ac:dyDescent="0.25">
      <c r="B253" s="336" t="s">
        <v>2276</v>
      </c>
      <c r="C253" s="128" t="s">
        <v>187</v>
      </c>
      <c r="D253" s="126" t="s">
        <v>1159</v>
      </c>
      <c r="E253" s="132" t="s">
        <v>1163</v>
      </c>
      <c r="F253" s="136" t="s">
        <v>1164</v>
      </c>
      <c r="G253" s="150" t="s">
        <v>1165</v>
      </c>
      <c r="H253" s="158">
        <v>1</v>
      </c>
      <c r="I253" s="158" t="s">
        <v>816</v>
      </c>
      <c r="J253" s="165"/>
      <c r="K253" s="182">
        <v>1</v>
      </c>
      <c r="L253" s="196"/>
      <c r="M253" s="436"/>
      <c r="N253" s="331" t="str">
        <f t="shared" si="50"/>
        <v>-</v>
      </c>
      <c r="O253" s="320" t="str">
        <f t="shared" si="45"/>
        <v>-</v>
      </c>
      <c r="P253" s="320">
        <f t="shared" si="51"/>
        <v>1</v>
      </c>
      <c r="Q253" s="320">
        <f t="shared" si="46"/>
        <v>1</v>
      </c>
      <c r="R253" s="320" t="str">
        <f t="shared" si="52"/>
        <v>-</v>
      </c>
      <c r="S253" s="320" t="str">
        <f t="shared" si="47"/>
        <v>-</v>
      </c>
      <c r="T253" s="320" t="str">
        <f t="shared" si="53"/>
        <v>-</v>
      </c>
      <c r="U253" s="325" t="str">
        <f t="shared" si="48"/>
        <v>-</v>
      </c>
      <c r="V253" s="312">
        <f t="shared" si="49"/>
        <v>1</v>
      </c>
      <c r="W253" s="186" t="s">
        <v>2504</v>
      </c>
      <c r="X253" s="174" t="s">
        <v>1054</v>
      </c>
      <c r="Y253" s="174" t="s">
        <v>1238</v>
      </c>
      <c r="Z253" s="388"/>
      <c r="AA253" s="389">
        <v>1</v>
      </c>
      <c r="AB253" s="390"/>
      <c r="AC253" s="307"/>
      <c r="AD253" s="352" t="s">
        <v>2434</v>
      </c>
    </row>
    <row r="254" spans="2:30" ht="72" hidden="1" x14ac:dyDescent="0.25">
      <c r="B254" s="336" t="s">
        <v>2276</v>
      </c>
      <c r="C254" s="128" t="s">
        <v>187</v>
      </c>
      <c r="D254" s="126" t="s">
        <v>1159</v>
      </c>
      <c r="E254" s="132" t="s">
        <v>1166</v>
      </c>
      <c r="F254" s="136" t="s">
        <v>1167</v>
      </c>
      <c r="G254" s="150" t="s">
        <v>1168</v>
      </c>
      <c r="H254" s="158">
        <v>1</v>
      </c>
      <c r="I254" s="158" t="s">
        <v>816</v>
      </c>
      <c r="J254" s="165"/>
      <c r="K254" s="182">
        <v>1</v>
      </c>
      <c r="L254" s="255"/>
      <c r="M254" s="436"/>
      <c r="N254" s="331" t="str">
        <f t="shared" si="50"/>
        <v>-</v>
      </c>
      <c r="O254" s="320" t="str">
        <f t="shared" si="45"/>
        <v>-</v>
      </c>
      <c r="P254" s="320">
        <f t="shared" si="51"/>
        <v>1</v>
      </c>
      <c r="Q254" s="320">
        <f t="shared" si="46"/>
        <v>1</v>
      </c>
      <c r="R254" s="320" t="str">
        <f t="shared" si="52"/>
        <v>-</v>
      </c>
      <c r="S254" s="320" t="str">
        <f t="shared" si="47"/>
        <v>-</v>
      </c>
      <c r="T254" s="320" t="str">
        <f t="shared" si="53"/>
        <v>-</v>
      </c>
      <c r="U254" s="325" t="str">
        <f t="shared" si="48"/>
        <v>-</v>
      </c>
      <c r="V254" s="312">
        <f t="shared" si="49"/>
        <v>1</v>
      </c>
      <c r="W254" s="186" t="s">
        <v>2505</v>
      </c>
      <c r="X254" s="174" t="s">
        <v>1054</v>
      </c>
      <c r="Y254" s="174" t="s">
        <v>1238</v>
      </c>
      <c r="Z254" s="388"/>
      <c r="AA254" s="389">
        <v>1</v>
      </c>
      <c r="AB254" s="390"/>
      <c r="AC254" s="307"/>
      <c r="AD254" s="352" t="s">
        <v>2434</v>
      </c>
    </row>
    <row r="255" spans="2:30" ht="72" hidden="1" x14ac:dyDescent="0.25">
      <c r="B255" s="336" t="s">
        <v>2352</v>
      </c>
      <c r="C255" s="129" t="s">
        <v>213</v>
      </c>
      <c r="D255" s="126" t="s">
        <v>1169</v>
      </c>
      <c r="E255" s="132" t="s">
        <v>77</v>
      </c>
      <c r="F255" s="136" t="s">
        <v>1170</v>
      </c>
      <c r="G255" s="150" t="s">
        <v>1171</v>
      </c>
      <c r="H255" s="158">
        <v>1</v>
      </c>
      <c r="I255" s="158" t="s">
        <v>816</v>
      </c>
      <c r="J255" s="165"/>
      <c r="K255" s="182"/>
      <c r="L255" s="196"/>
      <c r="M255" s="439">
        <v>0.93</v>
      </c>
      <c r="N255" s="331" t="str">
        <f t="shared" si="50"/>
        <v>-</v>
      </c>
      <c r="O255" s="320" t="str">
        <f t="shared" si="45"/>
        <v>-</v>
      </c>
      <c r="P255" s="320" t="str">
        <f t="shared" si="51"/>
        <v>-</v>
      </c>
      <c r="Q255" s="320" t="str">
        <f t="shared" si="46"/>
        <v>-</v>
      </c>
      <c r="R255" s="320" t="str">
        <f t="shared" si="52"/>
        <v>-</v>
      </c>
      <c r="S255" s="320" t="str">
        <f t="shared" si="47"/>
        <v>-</v>
      </c>
      <c r="T255" s="320">
        <f t="shared" si="53"/>
        <v>0.93</v>
      </c>
      <c r="U255" s="325">
        <f t="shared" si="48"/>
        <v>0.93</v>
      </c>
      <c r="V255" s="312">
        <f t="shared" si="49"/>
        <v>0.93</v>
      </c>
      <c r="W255" s="186" t="s">
        <v>2940</v>
      </c>
      <c r="X255" s="174" t="s">
        <v>1054</v>
      </c>
      <c r="Y255" s="176" t="s">
        <v>1238</v>
      </c>
      <c r="Z255" s="388"/>
      <c r="AA255" s="389"/>
      <c r="AB255" s="390"/>
      <c r="AC255" s="307">
        <v>1</v>
      </c>
      <c r="AD255" s="352" t="s">
        <v>2434</v>
      </c>
    </row>
    <row r="256" spans="2:30" ht="54" hidden="1" x14ac:dyDescent="0.25">
      <c r="B256" s="336" t="s">
        <v>2352</v>
      </c>
      <c r="C256" s="129" t="s">
        <v>213</v>
      </c>
      <c r="D256" s="126" t="s">
        <v>1169</v>
      </c>
      <c r="E256" s="132"/>
      <c r="F256" s="136" t="s">
        <v>1172</v>
      </c>
      <c r="G256" s="150" t="s">
        <v>1173</v>
      </c>
      <c r="H256" s="158">
        <v>0.9</v>
      </c>
      <c r="I256" s="158" t="s">
        <v>816</v>
      </c>
      <c r="J256" s="165"/>
      <c r="K256" s="256">
        <v>0.87</v>
      </c>
      <c r="L256" s="196"/>
      <c r="M256" s="436"/>
      <c r="N256" s="331" t="str">
        <f t="shared" si="50"/>
        <v>-</v>
      </c>
      <c r="O256" s="320" t="str">
        <f t="shared" si="45"/>
        <v>-</v>
      </c>
      <c r="P256" s="320">
        <f t="shared" si="51"/>
        <v>0.96666666666666667</v>
      </c>
      <c r="Q256" s="320">
        <f t="shared" si="46"/>
        <v>0.96666666666666667</v>
      </c>
      <c r="R256" s="320" t="str">
        <f t="shared" si="52"/>
        <v>-</v>
      </c>
      <c r="S256" s="320" t="str">
        <f t="shared" si="47"/>
        <v>-</v>
      </c>
      <c r="T256" s="320" t="str">
        <f t="shared" si="53"/>
        <v>-</v>
      </c>
      <c r="U256" s="325" t="str">
        <f t="shared" si="48"/>
        <v>-</v>
      </c>
      <c r="V256" s="312">
        <f t="shared" si="49"/>
        <v>0.96666666666666667</v>
      </c>
      <c r="W256" s="186" t="s">
        <v>2506</v>
      </c>
      <c r="X256" s="174" t="s">
        <v>1054</v>
      </c>
      <c r="Y256" s="174" t="s">
        <v>1238</v>
      </c>
      <c r="Z256" s="388"/>
      <c r="AA256" s="521">
        <v>0.9</v>
      </c>
      <c r="AB256" s="390"/>
      <c r="AC256" s="307"/>
      <c r="AD256" s="352" t="s">
        <v>2434</v>
      </c>
    </row>
    <row r="257" spans="2:30" ht="72" hidden="1" x14ac:dyDescent="0.25">
      <c r="B257" s="336" t="s">
        <v>2435</v>
      </c>
      <c r="C257" s="129" t="s">
        <v>226</v>
      </c>
      <c r="D257" s="126" t="s">
        <v>1174</v>
      </c>
      <c r="E257" s="132" t="s">
        <v>100</v>
      </c>
      <c r="F257" s="136" t="s">
        <v>1175</v>
      </c>
      <c r="G257" s="150" t="s">
        <v>1176</v>
      </c>
      <c r="H257" s="158">
        <v>1</v>
      </c>
      <c r="I257" s="158" t="s">
        <v>816</v>
      </c>
      <c r="J257" s="165"/>
      <c r="K257" s="182">
        <v>1</v>
      </c>
      <c r="L257" s="196"/>
      <c r="M257" s="436"/>
      <c r="N257" s="331" t="str">
        <f t="shared" si="50"/>
        <v>-</v>
      </c>
      <c r="O257" s="320" t="str">
        <f t="shared" si="45"/>
        <v>-</v>
      </c>
      <c r="P257" s="320">
        <f t="shared" si="51"/>
        <v>1</v>
      </c>
      <c r="Q257" s="320">
        <f t="shared" si="46"/>
        <v>1</v>
      </c>
      <c r="R257" s="320" t="str">
        <f t="shared" si="52"/>
        <v>-</v>
      </c>
      <c r="S257" s="320" t="str">
        <f t="shared" si="47"/>
        <v>-</v>
      </c>
      <c r="T257" s="320" t="str">
        <f t="shared" si="53"/>
        <v>-</v>
      </c>
      <c r="U257" s="325" t="str">
        <f t="shared" si="48"/>
        <v>-</v>
      </c>
      <c r="V257" s="312">
        <f t="shared" si="49"/>
        <v>1</v>
      </c>
      <c r="W257" s="186" t="s">
        <v>2507</v>
      </c>
      <c r="X257" s="174" t="s">
        <v>1054</v>
      </c>
      <c r="Y257" s="174" t="s">
        <v>1238</v>
      </c>
      <c r="Z257" s="388"/>
      <c r="AA257" s="389">
        <v>1</v>
      </c>
      <c r="AB257" s="390"/>
      <c r="AC257" s="307"/>
      <c r="AD257" s="352" t="s">
        <v>2434</v>
      </c>
    </row>
    <row r="258" spans="2:30" ht="54" hidden="1" x14ac:dyDescent="0.25">
      <c r="B258" s="336" t="s">
        <v>2435</v>
      </c>
      <c r="C258" s="129" t="s">
        <v>226</v>
      </c>
      <c r="D258" s="126" t="s">
        <v>1174</v>
      </c>
      <c r="E258" s="132" t="s">
        <v>103</v>
      </c>
      <c r="F258" s="136" t="s">
        <v>1177</v>
      </c>
      <c r="G258" s="150" t="s">
        <v>1178</v>
      </c>
      <c r="H258" s="158">
        <v>1</v>
      </c>
      <c r="I258" s="158" t="s">
        <v>816</v>
      </c>
      <c r="J258" s="165">
        <v>1</v>
      </c>
      <c r="K258" s="182"/>
      <c r="L258" s="196"/>
      <c r="M258" s="436"/>
      <c r="N258" s="331">
        <f t="shared" si="50"/>
        <v>1</v>
      </c>
      <c r="O258" s="320">
        <f t="shared" si="45"/>
        <v>1</v>
      </c>
      <c r="P258" s="320" t="str">
        <f t="shared" si="51"/>
        <v>-</v>
      </c>
      <c r="Q258" s="320" t="str">
        <f t="shared" si="46"/>
        <v>-</v>
      </c>
      <c r="R258" s="320" t="str">
        <f t="shared" si="52"/>
        <v>-</v>
      </c>
      <c r="S258" s="320" t="str">
        <f t="shared" si="47"/>
        <v>-</v>
      </c>
      <c r="T258" s="320" t="str">
        <f t="shared" si="53"/>
        <v>-</v>
      </c>
      <c r="U258" s="325" t="str">
        <f t="shared" si="48"/>
        <v>-</v>
      </c>
      <c r="V258" s="312">
        <f t="shared" si="49"/>
        <v>1</v>
      </c>
      <c r="W258" s="186" t="s">
        <v>1179</v>
      </c>
      <c r="X258" s="174" t="s">
        <v>1054</v>
      </c>
      <c r="Y258" s="174" t="s">
        <v>1238</v>
      </c>
      <c r="Z258" s="388">
        <v>1</v>
      </c>
      <c r="AA258" s="389"/>
      <c r="AB258" s="390"/>
      <c r="AC258" s="307"/>
      <c r="AD258" s="352" t="s">
        <v>2434</v>
      </c>
    </row>
    <row r="259" spans="2:30" ht="54" hidden="1" x14ac:dyDescent="0.25">
      <c r="B259" s="336" t="s">
        <v>2435</v>
      </c>
      <c r="C259" s="129" t="s">
        <v>226</v>
      </c>
      <c r="D259" s="126" t="s">
        <v>1174</v>
      </c>
      <c r="E259" s="132" t="s">
        <v>106</v>
      </c>
      <c r="F259" s="136" t="s">
        <v>646</v>
      </c>
      <c r="G259" s="150" t="s">
        <v>1180</v>
      </c>
      <c r="H259" s="158">
        <v>1</v>
      </c>
      <c r="I259" s="158" t="s">
        <v>816</v>
      </c>
      <c r="J259" s="165">
        <v>1</v>
      </c>
      <c r="K259" s="182"/>
      <c r="L259" s="196"/>
      <c r="M259" s="436"/>
      <c r="N259" s="331">
        <f t="shared" si="50"/>
        <v>1</v>
      </c>
      <c r="O259" s="320">
        <f t="shared" si="45"/>
        <v>1</v>
      </c>
      <c r="P259" s="320" t="str">
        <f t="shared" si="51"/>
        <v>-</v>
      </c>
      <c r="Q259" s="320" t="str">
        <f t="shared" si="46"/>
        <v>-</v>
      </c>
      <c r="R259" s="320" t="str">
        <f t="shared" si="52"/>
        <v>-</v>
      </c>
      <c r="S259" s="320" t="str">
        <f t="shared" si="47"/>
        <v>-</v>
      </c>
      <c r="T259" s="320" t="str">
        <f t="shared" si="53"/>
        <v>-</v>
      </c>
      <c r="U259" s="325" t="str">
        <f t="shared" si="48"/>
        <v>-</v>
      </c>
      <c r="V259" s="312">
        <f t="shared" si="49"/>
        <v>1</v>
      </c>
      <c r="W259" s="186" t="s">
        <v>1181</v>
      </c>
      <c r="X259" s="174" t="s">
        <v>1054</v>
      </c>
      <c r="Y259" s="174" t="s">
        <v>1238</v>
      </c>
      <c r="Z259" s="388">
        <v>1</v>
      </c>
      <c r="AA259" s="389"/>
      <c r="AB259" s="390"/>
      <c r="AC259" s="307"/>
      <c r="AD259" s="352" t="s">
        <v>2434</v>
      </c>
    </row>
    <row r="260" spans="2:30" ht="90" hidden="1" x14ac:dyDescent="0.25">
      <c r="B260" s="336" t="s">
        <v>2435</v>
      </c>
      <c r="C260" s="129" t="s">
        <v>226</v>
      </c>
      <c r="D260" s="126" t="s">
        <v>1174</v>
      </c>
      <c r="E260" s="132" t="s">
        <v>109</v>
      </c>
      <c r="F260" s="136" t="s">
        <v>1182</v>
      </c>
      <c r="G260" s="150" t="s">
        <v>1183</v>
      </c>
      <c r="H260" s="158">
        <v>1</v>
      </c>
      <c r="I260" s="158" t="s">
        <v>816</v>
      </c>
      <c r="J260" s="165"/>
      <c r="K260" s="182"/>
      <c r="L260" s="196"/>
      <c r="M260" s="436">
        <v>1</v>
      </c>
      <c r="N260" s="331" t="str">
        <f t="shared" si="50"/>
        <v>-</v>
      </c>
      <c r="O260" s="320" t="str">
        <f t="shared" si="45"/>
        <v>-</v>
      </c>
      <c r="P260" s="320" t="str">
        <f t="shared" si="51"/>
        <v>-</v>
      </c>
      <c r="Q260" s="320" t="str">
        <f t="shared" si="46"/>
        <v>-</v>
      </c>
      <c r="R260" s="320" t="str">
        <f t="shared" si="52"/>
        <v>-</v>
      </c>
      <c r="S260" s="320" t="str">
        <f t="shared" si="47"/>
        <v>-</v>
      </c>
      <c r="T260" s="320">
        <f t="shared" si="53"/>
        <v>1</v>
      </c>
      <c r="U260" s="325">
        <f t="shared" si="48"/>
        <v>1</v>
      </c>
      <c r="V260" s="312">
        <f t="shared" si="49"/>
        <v>1</v>
      </c>
      <c r="W260" s="186" t="s">
        <v>2941</v>
      </c>
      <c r="X260" s="174" t="s">
        <v>1054</v>
      </c>
      <c r="Y260" s="174" t="s">
        <v>1238</v>
      </c>
      <c r="Z260" s="388"/>
      <c r="AA260" s="389"/>
      <c r="AB260" s="390"/>
      <c r="AC260" s="307">
        <v>1</v>
      </c>
      <c r="AD260" s="352" t="s">
        <v>2434</v>
      </c>
    </row>
    <row r="261" spans="2:30" ht="54" hidden="1" x14ac:dyDescent="0.25">
      <c r="B261" s="336" t="s">
        <v>2435</v>
      </c>
      <c r="C261" s="129" t="s">
        <v>226</v>
      </c>
      <c r="D261" s="126" t="s">
        <v>1174</v>
      </c>
      <c r="E261" s="132" t="s">
        <v>112</v>
      </c>
      <c r="F261" s="136" t="s">
        <v>1184</v>
      </c>
      <c r="G261" s="150" t="s">
        <v>1185</v>
      </c>
      <c r="H261" s="158">
        <v>1</v>
      </c>
      <c r="I261" s="158" t="s">
        <v>816</v>
      </c>
      <c r="J261" s="165"/>
      <c r="K261" s="182"/>
      <c r="L261" s="196"/>
      <c r="M261" s="436">
        <v>1</v>
      </c>
      <c r="N261" s="331" t="str">
        <f t="shared" si="50"/>
        <v>-</v>
      </c>
      <c r="O261" s="320" t="str">
        <f t="shared" si="45"/>
        <v>-</v>
      </c>
      <c r="P261" s="320" t="str">
        <f t="shared" si="51"/>
        <v>-</v>
      </c>
      <c r="Q261" s="320" t="str">
        <f t="shared" si="46"/>
        <v>-</v>
      </c>
      <c r="R261" s="320" t="str">
        <f t="shared" si="52"/>
        <v>-</v>
      </c>
      <c r="S261" s="320" t="str">
        <f t="shared" si="47"/>
        <v>-</v>
      </c>
      <c r="T261" s="320">
        <f t="shared" si="53"/>
        <v>1</v>
      </c>
      <c r="U261" s="325">
        <f t="shared" si="48"/>
        <v>1</v>
      </c>
      <c r="V261" s="312">
        <f t="shared" si="49"/>
        <v>1</v>
      </c>
      <c r="W261" s="186" t="s">
        <v>2942</v>
      </c>
      <c r="X261" s="174" t="s">
        <v>1054</v>
      </c>
      <c r="Y261" s="174" t="s">
        <v>1238</v>
      </c>
      <c r="Z261" s="388"/>
      <c r="AA261" s="389"/>
      <c r="AB261" s="390"/>
      <c r="AC261" s="307">
        <v>1</v>
      </c>
      <c r="AD261" s="352" t="s">
        <v>2434</v>
      </c>
    </row>
    <row r="262" spans="2:30" ht="54" hidden="1" x14ac:dyDescent="0.25">
      <c r="B262" s="336" t="s">
        <v>2435</v>
      </c>
      <c r="C262" s="129" t="s">
        <v>226</v>
      </c>
      <c r="D262" s="126" t="s">
        <v>1174</v>
      </c>
      <c r="E262" s="132" t="s">
        <v>115</v>
      </c>
      <c r="F262" s="136" t="s">
        <v>1186</v>
      </c>
      <c r="G262" s="150" t="s">
        <v>1187</v>
      </c>
      <c r="H262" s="158">
        <v>1</v>
      </c>
      <c r="I262" s="158" t="s">
        <v>816</v>
      </c>
      <c r="J262" s="165"/>
      <c r="K262" s="182">
        <v>1</v>
      </c>
      <c r="L262" s="196"/>
      <c r="M262" s="436"/>
      <c r="N262" s="331" t="str">
        <f t="shared" si="50"/>
        <v>-</v>
      </c>
      <c r="O262" s="320" t="str">
        <f t="shared" si="45"/>
        <v>-</v>
      </c>
      <c r="P262" s="320">
        <f t="shared" si="51"/>
        <v>1</v>
      </c>
      <c r="Q262" s="320">
        <f t="shared" si="46"/>
        <v>1</v>
      </c>
      <c r="R262" s="320" t="str">
        <f t="shared" si="52"/>
        <v>-</v>
      </c>
      <c r="S262" s="320" t="str">
        <f t="shared" si="47"/>
        <v>-</v>
      </c>
      <c r="T262" s="320" t="str">
        <f t="shared" si="53"/>
        <v>-</v>
      </c>
      <c r="U262" s="325" t="str">
        <f t="shared" si="48"/>
        <v>-</v>
      </c>
      <c r="V262" s="312">
        <f t="shared" si="49"/>
        <v>1</v>
      </c>
      <c r="W262" s="186" t="s">
        <v>2508</v>
      </c>
      <c r="X262" s="174" t="s">
        <v>1054</v>
      </c>
      <c r="Y262" s="174" t="s">
        <v>1238</v>
      </c>
      <c r="Z262" s="388"/>
      <c r="AA262" s="551">
        <v>1</v>
      </c>
      <c r="AB262" s="390"/>
      <c r="AC262" s="307"/>
      <c r="AD262" s="352" t="s">
        <v>2434</v>
      </c>
    </row>
    <row r="263" spans="2:30" ht="108" hidden="1" x14ac:dyDescent="0.25">
      <c r="B263" s="336" t="s">
        <v>2435</v>
      </c>
      <c r="C263" s="129" t="s">
        <v>226</v>
      </c>
      <c r="D263" s="126" t="s">
        <v>1174</v>
      </c>
      <c r="E263" s="132" t="s">
        <v>118</v>
      </c>
      <c r="F263" s="136" t="s">
        <v>1188</v>
      </c>
      <c r="G263" s="150" t="s">
        <v>1189</v>
      </c>
      <c r="H263" s="158">
        <v>1</v>
      </c>
      <c r="I263" s="158" t="s">
        <v>816</v>
      </c>
      <c r="J263" s="165"/>
      <c r="K263" s="182"/>
      <c r="L263" s="196"/>
      <c r="M263" s="436">
        <v>1</v>
      </c>
      <c r="N263" s="331" t="str">
        <f t="shared" si="50"/>
        <v>-</v>
      </c>
      <c r="O263" s="320" t="str">
        <f t="shared" si="45"/>
        <v>-</v>
      </c>
      <c r="P263" s="320" t="str">
        <f t="shared" si="51"/>
        <v>-</v>
      </c>
      <c r="Q263" s="320" t="str">
        <f t="shared" si="46"/>
        <v>-</v>
      </c>
      <c r="R263" s="320" t="str">
        <f t="shared" si="52"/>
        <v>-</v>
      </c>
      <c r="S263" s="320" t="str">
        <f t="shared" si="47"/>
        <v>-</v>
      </c>
      <c r="T263" s="320">
        <f t="shared" si="53"/>
        <v>1</v>
      </c>
      <c r="U263" s="325">
        <f t="shared" si="48"/>
        <v>1</v>
      </c>
      <c r="V263" s="312">
        <f t="shared" si="49"/>
        <v>1</v>
      </c>
      <c r="W263" s="186" t="s">
        <v>2943</v>
      </c>
      <c r="X263" s="174" t="s">
        <v>1054</v>
      </c>
      <c r="Y263" s="174" t="s">
        <v>1238</v>
      </c>
      <c r="Z263" s="388"/>
      <c r="AA263" s="389"/>
      <c r="AB263" s="390"/>
      <c r="AC263" s="307">
        <v>1</v>
      </c>
      <c r="AD263" s="352" t="s">
        <v>2434</v>
      </c>
    </row>
    <row r="264" spans="2:30" ht="90" hidden="1" x14ac:dyDescent="0.25">
      <c r="B264" s="336" t="s">
        <v>2435</v>
      </c>
      <c r="C264" s="129" t="s">
        <v>226</v>
      </c>
      <c r="D264" s="126" t="s">
        <v>1174</v>
      </c>
      <c r="E264" s="132" t="s">
        <v>1116</v>
      </c>
      <c r="F264" s="136" t="s">
        <v>1190</v>
      </c>
      <c r="G264" s="150" t="s">
        <v>1191</v>
      </c>
      <c r="H264" s="158">
        <v>1</v>
      </c>
      <c r="I264" s="158" t="s">
        <v>816</v>
      </c>
      <c r="J264" s="165"/>
      <c r="K264" s="182"/>
      <c r="L264" s="196"/>
      <c r="M264" s="436">
        <v>1</v>
      </c>
      <c r="N264" s="331" t="str">
        <f t="shared" si="50"/>
        <v>-</v>
      </c>
      <c r="O264" s="320" t="str">
        <f t="shared" si="45"/>
        <v>-</v>
      </c>
      <c r="P264" s="320" t="str">
        <f t="shared" si="51"/>
        <v>-</v>
      </c>
      <c r="Q264" s="320" t="str">
        <f t="shared" si="46"/>
        <v>-</v>
      </c>
      <c r="R264" s="320" t="str">
        <f t="shared" si="52"/>
        <v>-</v>
      </c>
      <c r="S264" s="320" t="str">
        <f t="shared" si="47"/>
        <v>-</v>
      </c>
      <c r="T264" s="320">
        <f t="shared" si="53"/>
        <v>1</v>
      </c>
      <c r="U264" s="325">
        <f t="shared" si="48"/>
        <v>1</v>
      </c>
      <c r="V264" s="312">
        <f t="shared" si="49"/>
        <v>1</v>
      </c>
      <c r="W264" s="186" t="s">
        <v>2944</v>
      </c>
      <c r="X264" s="174" t="s">
        <v>1054</v>
      </c>
      <c r="Y264" s="174" t="s">
        <v>1238</v>
      </c>
      <c r="Z264" s="388"/>
      <c r="AA264" s="389"/>
      <c r="AB264" s="390"/>
      <c r="AC264" s="307">
        <v>1</v>
      </c>
      <c r="AD264" s="352" t="s">
        <v>2434</v>
      </c>
    </row>
    <row r="265" spans="2:30" ht="126" hidden="1" x14ac:dyDescent="0.25">
      <c r="B265" s="336" t="s">
        <v>2435</v>
      </c>
      <c r="C265" s="129" t="s">
        <v>226</v>
      </c>
      <c r="D265" s="126" t="s">
        <v>1174</v>
      </c>
      <c r="E265" s="132" t="s">
        <v>121</v>
      </c>
      <c r="F265" s="136" t="s">
        <v>1192</v>
      </c>
      <c r="G265" s="150" t="s">
        <v>1193</v>
      </c>
      <c r="H265" s="158">
        <v>0.1</v>
      </c>
      <c r="I265" s="158" t="s">
        <v>816</v>
      </c>
      <c r="J265" s="165"/>
      <c r="K265" s="182"/>
      <c r="L265" s="196"/>
      <c r="M265" s="439">
        <v>0.1</v>
      </c>
      <c r="N265" s="331" t="str">
        <f t="shared" si="50"/>
        <v>-</v>
      </c>
      <c r="O265" s="320" t="str">
        <f t="shared" si="45"/>
        <v>-</v>
      </c>
      <c r="P265" s="320" t="str">
        <f t="shared" si="51"/>
        <v>-</v>
      </c>
      <c r="Q265" s="320" t="str">
        <f t="shared" si="46"/>
        <v>-</v>
      </c>
      <c r="R265" s="320" t="str">
        <f t="shared" si="52"/>
        <v>-</v>
      </c>
      <c r="S265" s="320" t="str">
        <f t="shared" si="47"/>
        <v>-</v>
      </c>
      <c r="T265" s="320">
        <f t="shared" si="53"/>
        <v>1</v>
      </c>
      <c r="U265" s="325">
        <f t="shared" si="48"/>
        <v>1</v>
      </c>
      <c r="V265" s="312">
        <f t="shared" si="49"/>
        <v>1</v>
      </c>
      <c r="W265" s="186" t="s">
        <v>2945</v>
      </c>
      <c r="X265" s="174" t="s">
        <v>1054</v>
      </c>
      <c r="Y265" s="174" t="s">
        <v>1238</v>
      </c>
      <c r="Z265" s="388"/>
      <c r="AA265" s="389"/>
      <c r="AB265" s="390"/>
      <c r="AC265" s="549">
        <v>0.1</v>
      </c>
      <c r="AD265" s="352" t="s">
        <v>2434</v>
      </c>
    </row>
    <row r="266" spans="2:30" ht="72" hidden="1" x14ac:dyDescent="0.25">
      <c r="B266" s="336" t="s">
        <v>2435</v>
      </c>
      <c r="C266" s="128" t="s">
        <v>256</v>
      </c>
      <c r="D266" s="126" t="s">
        <v>1194</v>
      </c>
      <c r="E266" s="132" t="s">
        <v>1195</v>
      </c>
      <c r="F266" s="136" t="s">
        <v>1196</v>
      </c>
      <c r="G266" s="150" t="s">
        <v>1197</v>
      </c>
      <c r="H266" s="158">
        <v>1</v>
      </c>
      <c r="I266" s="158" t="s">
        <v>816</v>
      </c>
      <c r="J266" s="165"/>
      <c r="K266" s="193"/>
      <c r="L266" s="255"/>
      <c r="M266" s="436">
        <v>1</v>
      </c>
      <c r="N266" s="331" t="str">
        <f t="shared" si="50"/>
        <v>-</v>
      </c>
      <c r="O266" s="320" t="str">
        <f t="shared" si="45"/>
        <v>-</v>
      </c>
      <c r="P266" s="320" t="str">
        <f t="shared" si="51"/>
        <v>-</v>
      </c>
      <c r="Q266" s="320" t="str">
        <f t="shared" si="46"/>
        <v>-</v>
      </c>
      <c r="R266" s="320" t="str">
        <f t="shared" si="52"/>
        <v>-</v>
      </c>
      <c r="S266" s="320" t="str">
        <f t="shared" si="47"/>
        <v>-</v>
      </c>
      <c r="T266" s="320">
        <f t="shared" si="53"/>
        <v>1</v>
      </c>
      <c r="U266" s="325">
        <f t="shared" si="48"/>
        <v>1</v>
      </c>
      <c r="V266" s="312">
        <f t="shared" si="49"/>
        <v>1</v>
      </c>
      <c r="W266" s="186" t="s">
        <v>2946</v>
      </c>
      <c r="X266" s="174" t="s">
        <v>1054</v>
      </c>
      <c r="Y266" s="176" t="s">
        <v>1238</v>
      </c>
      <c r="Z266" s="388"/>
      <c r="AA266" s="389"/>
      <c r="AB266" s="390"/>
      <c r="AC266" s="549">
        <v>1</v>
      </c>
      <c r="AD266" s="352" t="s">
        <v>2434</v>
      </c>
    </row>
    <row r="267" spans="2:30" ht="72" hidden="1" x14ac:dyDescent="0.25">
      <c r="B267" s="336" t="s">
        <v>2435</v>
      </c>
      <c r="C267" s="128" t="s">
        <v>256</v>
      </c>
      <c r="D267" s="126" t="s">
        <v>1194</v>
      </c>
      <c r="E267" s="132" t="s">
        <v>1198</v>
      </c>
      <c r="F267" s="136" t="s">
        <v>1199</v>
      </c>
      <c r="G267" s="150" t="s">
        <v>1200</v>
      </c>
      <c r="H267" s="158">
        <v>1</v>
      </c>
      <c r="I267" s="158" t="s">
        <v>816</v>
      </c>
      <c r="J267" s="165">
        <v>1</v>
      </c>
      <c r="K267" s="380"/>
      <c r="L267" s="401"/>
      <c r="M267" s="443"/>
      <c r="N267" s="331">
        <f t="shared" si="50"/>
        <v>1</v>
      </c>
      <c r="O267" s="320">
        <f t="shared" si="45"/>
        <v>1</v>
      </c>
      <c r="P267" s="320" t="str">
        <f t="shared" si="51"/>
        <v>-</v>
      </c>
      <c r="Q267" s="320" t="str">
        <f t="shared" si="46"/>
        <v>-</v>
      </c>
      <c r="R267" s="320" t="str">
        <f t="shared" si="52"/>
        <v>-</v>
      </c>
      <c r="S267" s="320" t="str">
        <f t="shared" si="47"/>
        <v>-</v>
      </c>
      <c r="T267" s="320" t="str">
        <f t="shared" si="53"/>
        <v>-</v>
      </c>
      <c r="U267" s="325" t="str">
        <f t="shared" si="48"/>
        <v>-</v>
      </c>
      <c r="V267" s="312">
        <f t="shared" si="49"/>
        <v>1</v>
      </c>
      <c r="W267" s="186" t="s">
        <v>1201</v>
      </c>
      <c r="X267" s="174" t="s">
        <v>1054</v>
      </c>
      <c r="Y267" s="176" t="s">
        <v>1238</v>
      </c>
      <c r="Z267" s="388">
        <v>1</v>
      </c>
      <c r="AA267" s="389"/>
      <c r="AB267" s="390"/>
      <c r="AC267" s="307"/>
      <c r="AD267" s="352" t="s">
        <v>2434</v>
      </c>
    </row>
    <row r="268" spans="2:30" ht="54" hidden="1" x14ac:dyDescent="0.25">
      <c r="B268" s="336" t="s">
        <v>2435</v>
      </c>
      <c r="C268" s="128" t="s">
        <v>256</v>
      </c>
      <c r="D268" s="126" t="s">
        <v>1194</v>
      </c>
      <c r="E268" s="132" t="s">
        <v>1202</v>
      </c>
      <c r="F268" s="136" t="s">
        <v>1203</v>
      </c>
      <c r="G268" s="150" t="s">
        <v>1204</v>
      </c>
      <c r="H268" s="158">
        <v>1</v>
      </c>
      <c r="I268" s="158" t="s">
        <v>816</v>
      </c>
      <c r="J268" s="165">
        <v>1</v>
      </c>
      <c r="K268" s="182"/>
      <c r="L268" s="196"/>
      <c r="M268" s="436"/>
      <c r="N268" s="331">
        <f t="shared" si="50"/>
        <v>1</v>
      </c>
      <c r="O268" s="320">
        <f t="shared" si="45"/>
        <v>1</v>
      </c>
      <c r="P268" s="320" t="str">
        <f t="shared" si="51"/>
        <v>-</v>
      </c>
      <c r="Q268" s="320" t="str">
        <f t="shared" si="46"/>
        <v>-</v>
      </c>
      <c r="R268" s="320" t="str">
        <f t="shared" si="52"/>
        <v>-</v>
      </c>
      <c r="S268" s="320" t="str">
        <f t="shared" si="47"/>
        <v>-</v>
      </c>
      <c r="T268" s="320" t="str">
        <f t="shared" si="53"/>
        <v>-</v>
      </c>
      <c r="U268" s="325" t="str">
        <f t="shared" si="48"/>
        <v>-</v>
      </c>
      <c r="V268" s="312">
        <f t="shared" si="49"/>
        <v>1</v>
      </c>
      <c r="W268" s="186" t="s">
        <v>1205</v>
      </c>
      <c r="X268" s="174" t="s">
        <v>1054</v>
      </c>
      <c r="Y268" s="176" t="s">
        <v>1238</v>
      </c>
      <c r="Z268" s="388">
        <v>1</v>
      </c>
      <c r="AA268" s="389"/>
      <c r="AB268" s="390"/>
      <c r="AC268" s="307"/>
      <c r="AD268" s="352" t="s">
        <v>2434</v>
      </c>
    </row>
    <row r="269" spans="2:30" ht="54" hidden="1" x14ac:dyDescent="0.25">
      <c r="B269" s="336" t="s">
        <v>2435</v>
      </c>
      <c r="C269" s="128" t="s">
        <v>256</v>
      </c>
      <c r="D269" s="126" t="s">
        <v>1194</v>
      </c>
      <c r="E269" s="132" t="s">
        <v>1206</v>
      </c>
      <c r="F269" s="136" t="s">
        <v>677</v>
      </c>
      <c r="G269" s="150" t="s">
        <v>1207</v>
      </c>
      <c r="H269" s="158">
        <v>1</v>
      </c>
      <c r="I269" s="158" t="s">
        <v>816</v>
      </c>
      <c r="J269" s="165"/>
      <c r="K269" s="182">
        <v>1</v>
      </c>
      <c r="L269" s="196"/>
      <c r="M269" s="436"/>
      <c r="N269" s="331" t="str">
        <f t="shared" si="50"/>
        <v>-</v>
      </c>
      <c r="O269" s="320" t="str">
        <f t="shared" si="45"/>
        <v>-</v>
      </c>
      <c r="P269" s="320">
        <f t="shared" si="51"/>
        <v>1</v>
      </c>
      <c r="Q269" s="320">
        <f t="shared" si="46"/>
        <v>1</v>
      </c>
      <c r="R269" s="320" t="str">
        <f t="shared" si="52"/>
        <v>-</v>
      </c>
      <c r="S269" s="320" t="str">
        <f t="shared" si="47"/>
        <v>-</v>
      </c>
      <c r="T269" s="320" t="str">
        <f t="shared" si="53"/>
        <v>-</v>
      </c>
      <c r="U269" s="325" t="str">
        <f t="shared" si="48"/>
        <v>-</v>
      </c>
      <c r="V269" s="312">
        <f t="shared" si="49"/>
        <v>1</v>
      </c>
      <c r="W269" s="186" t="s">
        <v>2509</v>
      </c>
      <c r="X269" s="174" t="s">
        <v>1054</v>
      </c>
      <c r="Y269" s="176" t="s">
        <v>1238</v>
      </c>
      <c r="Z269" s="388"/>
      <c r="AA269" s="389">
        <v>1</v>
      </c>
      <c r="AB269" s="390"/>
      <c r="AC269" s="307"/>
      <c r="AD269" s="352" t="s">
        <v>2434</v>
      </c>
    </row>
    <row r="270" spans="2:30" ht="54" hidden="1" x14ac:dyDescent="0.25">
      <c r="B270" s="336" t="s">
        <v>2435</v>
      </c>
      <c r="C270" s="128" t="s">
        <v>256</v>
      </c>
      <c r="D270" s="126" t="s">
        <v>1194</v>
      </c>
      <c r="E270" s="132" t="s">
        <v>1208</v>
      </c>
      <c r="F270" s="136" t="s">
        <v>1209</v>
      </c>
      <c r="G270" s="150" t="s">
        <v>1210</v>
      </c>
      <c r="H270" s="158">
        <v>1</v>
      </c>
      <c r="I270" s="158" t="s">
        <v>816</v>
      </c>
      <c r="J270" s="165"/>
      <c r="K270" s="182">
        <v>1</v>
      </c>
      <c r="L270" s="196"/>
      <c r="M270" s="436"/>
      <c r="N270" s="331" t="str">
        <f t="shared" si="50"/>
        <v>-</v>
      </c>
      <c r="O270" s="320" t="str">
        <f t="shared" si="45"/>
        <v>-</v>
      </c>
      <c r="P270" s="320">
        <f t="shared" si="51"/>
        <v>1</v>
      </c>
      <c r="Q270" s="320">
        <f t="shared" si="46"/>
        <v>1</v>
      </c>
      <c r="R270" s="320" t="str">
        <f t="shared" si="52"/>
        <v>-</v>
      </c>
      <c r="S270" s="320" t="str">
        <f t="shared" si="47"/>
        <v>-</v>
      </c>
      <c r="T270" s="320" t="str">
        <f t="shared" si="53"/>
        <v>-</v>
      </c>
      <c r="U270" s="325" t="str">
        <f t="shared" si="48"/>
        <v>-</v>
      </c>
      <c r="V270" s="312">
        <f t="shared" si="49"/>
        <v>1</v>
      </c>
      <c r="W270" s="186" t="s">
        <v>2510</v>
      </c>
      <c r="X270" s="174" t="s">
        <v>1054</v>
      </c>
      <c r="Y270" s="176" t="s">
        <v>1238</v>
      </c>
      <c r="Z270" s="388"/>
      <c r="AA270" s="389">
        <v>1</v>
      </c>
      <c r="AB270" s="390"/>
      <c r="AC270" s="307"/>
      <c r="AD270" s="352" t="s">
        <v>2434</v>
      </c>
    </row>
    <row r="271" spans="2:30" ht="54.75" hidden="1" thickBot="1" x14ac:dyDescent="0.3">
      <c r="B271" s="339" t="s">
        <v>2429</v>
      </c>
      <c r="C271" s="130" t="s">
        <v>282</v>
      </c>
      <c r="D271" s="126" t="s">
        <v>1211</v>
      </c>
      <c r="E271" s="132" t="s">
        <v>284</v>
      </c>
      <c r="F271" s="136" t="s">
        <v>1212</v>
      </c>
      <c r="G271" s="150" t="s">
        <v>1213</v>
      </c>
      <c r="H271" s="158">
        <v>1</v>
      </c>
      <c r="I271" s="158" t="s">
        <v>816</v>
      </c>
      <c r="J271" s="165"/>
      <c r="K271" s="182">
        <v>1</v>
      </c>
      <c r="L271" s="196"/>
      <c r="M271" s="436"/>
      <c r="N271" s="331" t="str">
        <f t="shared" si="50"/>
        <v>-</v>
      </c>
      <c r="O271" s="320" t="str">
        <f t="shared" si="45"/>
        <v>-</v>
      </c>
      <c r="P271" s="320">
        <f t="shared" si="51"/>
        <v>1</v>
      </c>
      <c r="Q271" s="320">
        <f t="shared" si="46"/>
        <v>1</v>
      </c>
      <c r="R271" s="320" t="str">
        <f t="shared" si="52"/>
        <v>-</v>
      </c>
      <c r="S271" s="320" t="str">
        <f t="shared" si="47"/>
        <v>-</v>
      </c>
      <c r="T271" s="320" t="str">
        <f t="shared" si="53"/>
        <v>-</v>
      </c>
      <c r="U271" s="325" t="str">
        <f t="shared" si="48"/>
        <v>-</v>
      </c>
      <c r="V271" s="312">
        <f t="shared" si="49"/>
        <v>1</v>
      </c>
      <c r="W271" s="186" t="s">
        <v>2511</v>
      </c>
      <c r="X271" s="174" t="s">
        <v>1054</v>
      </c>
      <c r="Y271" s="176" t="s">
        <v>1238</v>
      </c>
      <c r="Z271" s="388"/>
      <c r="AA271" s="389">
        <v>1</v>
      </c>
      <c r="AB271" s="390"/>
      <c r="AC271" s="307"/>
      <c r="AD271" s="352" t="s">
        <v>2434</v>
      </c>
    </row>
    <row r="272" spans="2:30" ht="54.75" hidden="1" thickBot="1" x14ac:dyDescent="0.3">
      <c r="B272" s="339" t="s">
        <v>2429</v>
      </c>
      <c r="C272" s="130" t="s">
        <v>282</v>
      </c>
      <c r="D272" s="126" t="s">
        <v>1214</v>
      </c>
      <c r="E272" s="132" t="s">
        <v>77</v>
      </c>
      <c r="F272" s="136" t="s">
        <v>1215</v>
      </c>
      <c r="G272" s="150" t="s">
        <v>1216</v>
      </c>
      <c r="H272" s="158">
        <v>1</v>
      </c>
      <c r="I272" s="158" t="s">
        <v>816</v>
      </c>
      <c r="J272" s="165"/>
      <c r="K272" s="182">
        <v>1</v>
      </c>
      <c r="L272" s="196"/>
      <c r="M272" s="436"/>
      <c r="N272" s="331" t="str">
        <f t="shared" si="50"/>
        <v>-</v>
      </c>
      <c r="O272" s="320" t="str">
        <f t="shared" si="45"/>
        <v>-</v>
      </c>
      <c r="P272" s="320">
        <f t="shared" si="51"/>
        <v>1</v>
      </c>
      <c r="Q272" s="320">
        <f t="shared" si="46"/>
        <v>1</v>
      </c>
      <c r="R272" s="320" t="str">
        <f t="shared" si="52"/>
        <v>-</v>
      </c>
      <c r="S272" s="320" t="str">
        <f t="shared" si="47"/>
        <v>-</v>
      </c>
      <c r="T272" s="320" t="str">
        <f t="shared" si="53"/>
        <v>-</v>
      </c>
      <c r="U272" s="325" t="str">
        <f t="shared" si="48"/>
        <v>-</v>
      </c>
      <c r="V272" s="312">
        <f t="shared" si="49"/>
        <v>1</v>
      </c>
      <c r="W272" s="186" t="s">
        <v>2512</v>
      </c>
      <c r="X272" s="174" t="s">
        <v>1054</v>
      </c>
      <c r="Y272" s="176" t="s">
        <v>1238</v>
      </c>
      <c r="Z272" s="388"/>
      <c r="AA272" s="389">
        <v>1</v>
      </c>
      <c r="AB272" s="390"/>
      <c r="AC272" s="307"/>
      <c r="AD272" s="352" t="s">
        <v>2434</v>
      </c>
    </row>
    <row r="273" spans="2:30" ht="54" hidden="1" x14ac:dyDescent="0.25">
      <c r="B273" s="339" t="s">
        <v>2429</v>
      </c>
      <c r="C273" s="128" t="s">
        <v>76</v>
      </c>
      <c r="D273" s="126" t="s">
        <v>77</v>
      </c>
      <c r="E273" s="132" t="s">
        <v>77</v>
      </c>
      <c r="F273" s="136" t="s">
        <v>1217</v>
      </c>
      <c r="G273" s="150" t="s">
        <v>1218</v>
      </c>
      <c r="H273" s="158">
        <v>1</v>
      </c>
      <c r="I273" s="158" t="s">
        <v>816</v>
      </c>
      <c r="J273" s="165"/>
      <c r="K273" s="182"/>
      <c r="L273" s="255">
        <v>1</v>
      </c>
      <c r="M273" s="436"/>
      <c r="N273" s="331" t="str">
        <f t="shared" si="50"/>
        <v>-</v>
      </c>
      <c r="O273" s="320" t="str">
        <f t="shared" si="45"/>
        <v>-</v>
      </c>
      <c r="P273" s="320" t="str">
        <f t="shared" si="51"/>
        <v>-</v>
      </c>
      <c r="Q273" s="320" t="str">
        <f t="shared" si="46"/>
        <v>-</v>
      </c>
      <c r="R273" s="320">
        <f t="shared" si="52"/>
        <v>1</v>
      </c>
      <c r="S273" s="320">
        <f t="shared" si="47"/>
        <v>1</v>
      </c>
      <c r="T273" s="320" t="str">
        <f t="shared" si="53"/>
        <v>-</v>
      </c>
      <c r="U273" s="325" t="str">
        <f t="shared" si="48"/>
        <v>-</v>
      </c>
      <c r="V273" s="312">
        <f t="shared" si="49"/>
        <v>1</v>
      </c>
      <c r="W273" s="186" t="s">
        <v>2714</v>
      </c>
      <c r="X273" s="174" t="s">
        <v>1054</v>
      </c>
      <c r="Y273" s="176" t="s">
        <v>1238</v>
      </c>
      <c r="Z273" s="388"/>
      <c r="AA273" s="389"/>
      <c r="AB273" s="390">
        <v>1</v>
      </c>
      <c r="AC273" s="307"/>
      <c r="AD273" s="352" t="s">
        <v>2434</v>
      </c>
    </row>
    <row r="274" spans="2:30" ht="54" hidden="1" x14ac:dyDescent="0.25">
      <c r="B274" s="339" t="s">
        <v>2429</v>
      </c>
      <c r="C274" s="128" t="s">
        <v>76</v>
      </c>
      <c r="D274" s="126" t="s">
        <v>77</v>
      </c>
      <c r="E274" s="132" t="s">
        <v>77</v>
      </c>
      <c r="F274" s="136" t="s">
        <v>1219</v>
      </c>
      <c r="G274" s="150" t="s">
        <v>1220</v>
      </c>
      <c r="H274" s="158">
        <v>1</v>
      </c>
      <c r="I274" s="158" t="s">
        <v>816</v>
      </c>
      <c r="J274" s="165"/>
      <c r="K274" s="182">
        <v>1</v>
      </c>
      <c r="L274" s="255"/>
      <c r="M274" s="436"/>
      <c r="N274" s="331" t="str">
        <f t="shared" si="50"/>
        <v>-</v>
      </c>
      <c r="O274" s="320" t="str">
        <f t="shared" si="45"/>
        <v>-</v>
      </c>
      <c r="P274" s="320">
        <f t="shared" si="51"/>
        <v>1</v>
      </c>
      <c r="Q274" s="320">
        <f t="shared" si="46"/>
        <v>1</v>
      </c>
      <c r="R274" s="320" t="str">
        <f t="shared" si="52"/>
        <v>-</v>
      </c>
      <c r="S274" s="320" t="str">
        <f t="shared" si="47"/>
        <v>-</v>
      </c>
      <c r="T274" s="320" t="str">
        <f t="shared" si="53"/>
        <v>-</v>
      </c>
      <c r="U274" s="325" t="str">
        <f t="shared" si="48"/>
        <v>-</v>
      </c>
      <c r="V274" s="312">
        <f t="shared" si="49"/>
        <v>1</v>
      </c>
      <c r="W274" s="186" t="s">
        <v>2513</v>
      </c>
      <c r="X274" s="174" t="s">
        <v>1054</v>
      </c>
      <c r="Y274" s="176" t="s">
        <v>1238</v>
      </c>
      <c r="Z274" s="388"/>
      <c r="AA274" s="389">
        <v>1</v>
      </c>
      <c r="AB274" s="390"/>
      <c r="AC274" s="307"/>
      <c r="AD274" s="352" t="s">
        <v>2434</v>
      </c>
    </row>
    <row r="275" spans="2:30" ht="54" hidden="1" x14ac:dyDescent="0.25">
      <c r="B275" s="336" t="s">
        <v>2378</v>
      </c>
      <c r="C275" s="208" t="s">
        <v>288</v>
      </c>
      <c r="D275" s="126" t="s">
        <v>1221</v>
      </c>
      <c r="E275" s="132" t="s">
        <v>290</v>
      </c>
      <c r="F275" s="136" t="s">
        <v>1222</v>
      </c>
      <c r="G275" s="150" t="s">
        <v>1223</v>
      </c>
      <c r="H275" s="158">
        <v>1</v>
      </c>
      <c r="I275" s="158" t="s">
        <v>816</v>
      </c>
      <c r="J275" s="165"/>
      <c r="K275" s="182">
        <v>1</v>
      </c>
      <c r="L275" s="196"/>
      <c r="M275" s="436"/>
      <c r="N275" s="331" t="str">
        <f t="shared" si="50"/>
        <v>-</v>
      </c>
      <c r="O275" s="320" t="str">
        <f t="shared" si="45"/>
        <v>-</v>
      </c>
      <c r="P275" s="320">
        <f t="shared" si="51"/>
        <v>1</v>
      </c>
      <c r="Q275" s="320">
        <f t="shared" si="46"/>
        <v>1</v>
      </c>
      <c r="R275" s="320" t="str">
        <f t="shared" si="52"/>
        <v>-</v>
      </c>
      <c r="S275" s="320" t="str">
        <f t="shared" si="47"/>
        <v>-</v>
      </c>
      <c r="T275" s="320" t="str">
        <f t="shared" si="53"/>
        <v>-</v>
      </c>
      <c r="U275" s="325" t="str">
        <f t="shared" si="48"/>
        <v>-</v>
      </c>
      <c r="V275" s="312">
        <f t="shared" si="49"/>
        <v>1</v>
      </c>
      <c r="W275" s="186" t="s">
        <v>2514</v>
      </c>
      <c r="X275" s="174" t="s">
        <v>1054</v>
      </c>
      <c r="Y275" s="174" t="s">
        <v>1238</v>
      </c>
      <c r="Z275" s="388"/>
      <c r="AA275" s="389">
        <v>1</v>
      </c>
      <c r="AB275" s="390"/>
      <c r="AC275" s="307"/>
      <c r="AD275" s="352" t="s">
        <v>2434</v>
      </c>
    </row>
    <row r="276" spans="2:30" ht="54" hidden="1" x14ac:dyDescent="0.25">
      <c r="B276" s="336" t="s">
        <v>2378</v>
      </c>
      <c r="C276" s="208" t="s">
        <v>288</v>
      </c>
      <c r="D276" s="126" t="s">
        <v>1221</v>
      </c>
      <c r="E276" s="132" t="s">
        <v>294</v>
      </c>
      <c r="F276" s="136" t="s">
        <v>1224</v>
      </c>
      <c r="G276" s="150" t="s">
        <v>1074</v>
      </c>
      <c r="H276" s="158">
        <v>1</v>
      </c>
      <c r="I276" s="158" t="s">
        <v>816</v>
      </c>
      <c r="J276" s="165"/>
      <c r="K276" s="182">
        <v>1</v>
      </c>
      <c r="L276" s="196"/>
      <c r="M276" s="436"/>
      <c r="N276" s="331" t="str">
        <f t="shared" si="50"/>
        <v>-</v>
      </c>
      <c r="O276" s="320" t="str">
        <f t="shared" ref="O276:O282" si="54">IF(N276="","",IF(N276="-","-",IF(N276&gt;=100%,100%,N276)))</f>
        <v>-</v>
      </c>
      <c r="P276" s="320">
        <f t="shared" si="51"/>
        <v>1</v>
      </c>
      <c r="Q276" s="320">
        <f t="shared" ref="Q276:Q282" si="55">IF(P276="","",IF(P276="-","-",IF(P276&gt;=100%,100%,P276)))</f>
        <v>1</v>
      </c>
      <c r="R276" s="320" t="str">
        <f t="shared" si="52"/>
        <v>-</v>
      </c>
      <c r="S276" s="320" t="str">
        <f t="shared" ref="S276:S282" si="56">IF(R276="","",IF(R276="-","-",IF(R276&gt;=100%,100%,R276)))</f>
        <v>-</v>
      </c>
      <c r="T276" s="320" t="str">
        <f t="shared" si="53"/>
        <v>-</v>
      </c>
      <c r="U276" s="325" t="str">
        <f t="shared" ref="U276:U282" si="57">IF(T276="","",IF(T276="-","-",IF(T276&gt;=100%,100%,T276)))</f>
        <v>-</v>
      </c>
      <c r="V276" s="312">
        <f t="shared" ref="V276:V339" si="58">SUM(J276:M276)/H276</f>
        <v>1</v>
      </c>
      <c r="W276" s="186" t="s">
        <v>2515</v>
      </c>
      <c r="X276" s="174" t="s">
        <v>1054</v>
      </c>
      <c r="Y276" s="174" t="s">
        <v>1238</v>
      </c>
      <c r="Z276" s="388"/>
      <c r="AA276" s="389">
        <v>1</v>
      </c>
      <c r="AB276" s="390"/>
      <c r="AC276" s="307"/>
      <c r="AD276" s="352" t="s">
        <v>2434</v>
      </c>
    </row>
    <row r="277" spans="2:30" ht="54" hidden="1" x14ac:dyDescent="0.25">
      <c r="B277" s="336" t="s">
        <v>2378</v>
      </c>
      <c r="C277" s="208" t="s">
        <v>288</v>
      </c>
      <c r="D277" s="126" t="s">
        <v>1221</v>
      </c>
      <c r="E277" s="132" t="s">
        <v>296</v>
      </c>
      <c r="F277" s="136" t="s">
        <v>305</v>
      </c>
      <c r="G277" s="150" t="s">
        <v>1225</v>
      </c>
      <c r="H277" s="158">
        <v>1</v>
      </c>
      <c r="I277" s="158" t="s">
        <v>816</v>
      </c>
      <c r="J277" s="165">
        <v>1</v>
      </c>
      <c r="K277" s="182"/>
      <c r="L277" s="196"/>
      <c r="M277" s="436"/>
      <c r="N277" s="331">
        <f t="shared" si="50"/>
        <v>1</v>
      </c>
      <c r="O277" s="320">
        <f t="shared" si="54"/>
        <v>1</v>
      </c>
      <c r="P277" s="320" t="str">
        <f t="shared" si="51"/>
        <v>-</v>
      </c>
      <c r="Q277" s="320" t="str">
        <f t="shared" si="55"/>
        <v>-</v>
      </c>
      <c r="R277" s="320" t="str">
        <f t="shared" si="52"/>
        <v>-</v>
      </c>
      <c r="S277" s="320" t="str">
        <f t="shared" si="56"/>
        <v>-</v>
      </c>
      <c r="T277" s="320" t="str">
        <f t="shared" si="53"/>
        <v>-</v>
      </c>
      <c r="U277" s="325" t="str">
        <f t="shared" si="57"/>
        <v>-</v>
      </c>
      <c r="V277" s="312">
        <f t="shared" si="58"/>
        <v>1</v>
      </c>
      <c r="W277" s="186" t="s">
        <v>1226</v>
      </c>
      <c r="X277" s="174" t="s">
        <v>1054</v>
      </c>
      <c r="Y277" s="174" t="s">
        <v>1238</v>
      </c>
      <c r="Z277" s="388">
        <v>1</v>
      </c>
      <c r="AA277" s="389"/>
      <c r="AB277" s="390"/>
      <c r="AC277" s="307"/>
      <c r="AD277" s="352" t="s">
        <v>2434</v>
      </c>
    </row>
    <row r="278" spans="2:30" ht="54" hidden="1" x14ac:dyDescent="0.25">
      <c r="B278" s="336" t="s">
        <v>2378</v>
      </c>
      <c r="C278" s="208" t="s">
        <v>288</v>
      </c>
      <c r="D278" s="126" t="s">
        <v>1221</v>
      </c>
      <c r="E278" s="132" t="s">
        <v>1227</v>
      </c>
      <c r="F278" s="136" t="s">
        <v>311</v>
      </c>
      <c r="G278" s="150" t="s">
        <v>1228</v>
      </c>
      <c r="H278" s="158">
        <v>1</v>
      </c>
      <c r="I278" s="158" t="s">
        <v>816</v>
      </c>
      <c r="J278" s="165">
        <v>1</v>
      </c>
      <c r="K278" s="182"/>
      <c r="L278" s="196"/>
      <c r="M278" s="436"/>
      <c r="N278" s="331">
        <f t="shared" si="50"/>
        <v>1</v>
      </c>
      <c r="O278" s="320">
        <f t="shared" si="54"/>
        <v>1</v>
      </c>
      <c r="P278" s="320" t="str">
        <f t="shared" si="51"/>
        <v>-</v>
      </c>
      <c r="Q278" s="320" t="str">
        <f t="shared" si="55"/>
        <v>-</v>
      </c>
      <c r="R278" s="320" t="str">
        <f t="shared" si="52"/>
        <v>-</v>
      </c>
      <c r="S278" s="320" t="str">
        <f t="shared" si="56"/>
        <v>-</v>
      </c>
      <c r="T278" s="320" t="str">
        <f t="shared" si="53"/>
        <v>-</v>
      </c>
      <c r="U278" s="325" t="str">
        <f t="shared" si="57"/>
        <v>-</v>
      </c>
      <c r="V278" s="312">
        <f t="shared" si="58"/>
        <v>1</v>
      </c>
      <c r="W278" s="186" t="s">
        <v>1229</v>
      </c>
      <c r="X278" s="174" t="s">
        <v>1054</v>
      </c>
      <c r="Y278" s="174" t="s">
        <v>1238</v>
      </c>
      <c r="Z278" s="388">
        <v>1</v>
      </c>
      <c r="AA278" s="389"/>
      <c r="AB278" s="390"/>
      <c r="AC278" s="307"/>
      <c r="AD278" s="352" t="s">
        <v>2434</v>
      </c>
    </row>
    <row r="279" spans="2:30" ht="54" hidden="1" x14ac:dyDescent="0.25">
      <c r="B279" s="336" t="s">
        <v>2378</v>
      </c>
      <c r="C279" s="208" t="s">
        <v>288</v>
      </c>
      <c r="D279" s="126" t="s">
        <v>1221</v>
      </c>
      <c r="E279" s="132" t="s">
        <v>298</v>
      </c>
      <c r="F279" s="136" t="s">
        <v>1230</v>
      </c>
      <c r="G279" s="150" t="s">
        <v>1231</v>
      </c>
      <c r="H279" s="158">
        <v>1</v>
      </c>
      <c r="I279" s="158" t="s">
        <v>816</v>
      </c>
      <c r="J279" s="165"/>
      <c r="K279" s="182">
        <v>1</v>
      </c>
      <c r="L279" s="196"/>
      <c r="M279" s="436"/>
      <c r="N279" s="331" t="str">
        <f t="shared" si="50"/>
        <v>-</v>
      </c>
      <c r="O279" s="320" t="str">
        <f t="shared" si="54"/>
        <v>-</v>
      </c>
      <c r="P279" s="320">
        <f t="shared" si="51"/>
        <v>1</v>
      </c>
      <c r="Q279" s="320">
        <f t="shared" si="55"/>
        <v>1</v>
      </c>
      <c r="R279" s="320" t="str">
        <f t="shared" si="52"/>
        <v>-</v>
      </c>
      <c r="S279" s="320" t="str">
        <f t="shared" si="56"/>
        <v>-</v>
      </c>
      <c r="T279" s="320" t="str">
        <f t="shared" si="53"/>
        <v>-</v>
      </c>
      <c r="U279" s="325" t="str">
        <f t="shared" si="57"/>
        <v>-</v>
      </c>
      <c r="V279" s="312">
        <f t="shared" si="58"/>
        <v>1</v>
      </c>
      <c r="W279" s="186" t="s">
        <v>2516</v>
      </c>
      <c r="X279" s="174" t="s">
        <v>1054</v>
      </c>
      <c r="Y279" s="174" t="s">
        <v>1238</v>
      </c>
      <c r="Z279" s="388"/>
      <c r="AA279" s="389">
        <v>1</v>
      </c>
      <c r="AB279" s="390"/>
      <c r="AC279" s="307"/>
      <c r="AD279" s="352" t="s">
        <v>2434</v>
      </c>
    </row>
    <row r="280" spans="2:30" ht="72" hidden="1" x14ac:dyDescent="0.25">
      <c r="B280" s="336" t="s">
        <v>2378</v>
      </c>
      <c r="C280" s="208" t="s">
        <v>288</v>
      </c>
      <c r="D280" s="126" t="s">
        <v>1221</v>
      </c>
      <c r="E280" s="132" t="s">
        <v>300</v>
      </c>
      <c r="F280" s="136" t="s">
        <v>1232</v>
      </c>
      <c r="G280" s="150" t="s">
        <v>1233</v>
      </c>
      <c r="H280" s="158">
        <v>1</v>
      </c>
      <c r="I280" s="158" t="s">
        <v>816</v>
      </c>
      <c r="J280" s="165"/>
      <c r="K280" s="182">
        <v>1</v>
      </c>
      <c r="L280" s="196"/>
      <c r="M280" s="436"/>
      <c r="N280" s="331" t="str">
        <f t="shared" si="50"/>
        <v>-</v>
      </c>
      <c r="O280" s="320" t="str">
        <f t="shared" si="54"/>
        <v>-</v>
      </c>
      <c r="P280" s="320">
        <f t="shared" si="51"/>
        <v>1</v>
      </c>
      <c r="Q280" s="320">
        <f t="shared" si="55"/>
        <v>1</v>
      </c>
      <c r="R280" s="320" t="str">
        <f t="shared" si="52"/>
        <v>-</v>
      </c>
      <c r="S280" s="320" t="str">
        <f t="shared" si="56"/>
        <v>-</v>
      </c>
      <c r="T280" s="320" t="str">
        <f t="shared" si="53"/>
        <v>-</v>
      </c>
      <c r="U280" s="325" t="str">
        <f t="shared" si="57"/>
        <v>-</v>
      </c>
      <c r="V280" s="312">
        <f t="shared" si="58"/>
        <v>1</v>
      </c>
      <c r="W280" s="186" t="s">
        <v>2517</v>
      </c>
      <c r="X280" s="174" t="s">
        <v>1054</v>
      </c>
      <c r="Y280" s="174" t="s">
        <v>1238</v>
      </c>
      <c r="Z280" s="388"/>
      <c r="AA280" s="389">
        <v>1</v>
      </c>
      <c r="AB280" s="390"/>
      <c r="AC280" s="307"/>
      <c r="AD280" s="352" t="s">
        <v>2434</v>
      </c>
    </row>
    <row r="281" spans="2:30" ht="54" hidden="1" x14ac:dyDescent="0.25">
      <c r="B281" s="336" t="s">
        <v>2378</v>
      </c>
      <c r="C281" s="208" t="s">
        <v>288</v>
      </c>
      <c r="D281" s="126" t="s">
        <v>1221</v>
      </c>
      <c r="E281" s="132" t="s">
        <v>77</v>
      </c>
      <c r="F281" s="136" t="s">
        <v>1234</v>
      </c>
      <c r="G281" s="150" t="s">
        <v>1235</v>
      </c>
      <c r="H281" s="158">
        <v>3</v>
      </c>
      <c r="I281" s="158" t="s">
        <v>816</v>
      </c>
      <c r="J281" s="165">
        <v>1</v>
      </c>
      <c r="K281" s="182">
        <v>1</v>
      </c>
      <c r="L281" s="196"/>
      <c r="M281" s="436">
        <v>1</v>
      </c>
      <c r="N281" s="331">
        <f t="shared" si="50"/>
        <v>1</v>
      </c>
      <c r="O281" s="320">
        <f t="shared" si="54"/>
        <v>1</v>
      </c>
      <c r="P281" s="320">
        <f t="shared" si="51"/>
        <v>1</v>
      </c>
      <c r="Q281" s="320">
        <f t="shared" si="55"/>
        <v>1</v>
      </c>
      <c r="R281" s="320" t="str">
        <f t="shared" si="52"/>
        <v>-</v>
      </c>
      <c r="S281" s="320" t="str">
        <f t="shared" si="56"/>
        <v>-</v>
      </c>
      <c r="T281" s="320">
        <f t="shared" si="53"/>
        <v>1</v>
      </c>
      <c r="U281" s="325">
        <f t="shared" si="57"/>
        <v>1</v>
      </c>
      <c r="V281" s="312">
        <f t="shared" si="58"/>
        <v>1</v>
      </c>
      <c r="W281" s="186" t="s">
        <v>2947</v>
      </c>
      <c r="X281" s="174" t="s">
        <v>1054</v>
      </c>
      <c r="Y281" s="174" t="s">
        <v>1238</v>
      </c>
      <c r="Z281" s="388">
        <v>1</v>
      </c>
      <c r="AA281" s="389">
        <v>1</v>
      </c>
      <c r="AB281" s="390"/>
      <c r="AC281" s="307">
        <v>1</v>
      </c>
      <c r="AD281" s="352" t="s">
        <v>2434</v>
      </c>
    </row>
    <row r="282" spans="2:30" ht="54" hidden="1" x14ac:dyDescent="0.25">
      <c r="B282" s="336" t="s">
        <v>2378</v>
      </c>
      <c r="C282" s="208" t="s">
        <v>288</v>
      </c>
      <c r="D282" s="340" t="s">
        <v>1221</v>
      </c>
      <c r="E282" s="341" t="s">
        <v>77</v>
      </c>
      <c r="F282" s="342" t="s">
        <v>1236</v>
      </c>
      <c r="G282" s="343" t="s">
        <v>1237</v>
      </c>
      <c r="H282" s="344">
        <v>1</v>
      </c>
      <c r="I282" s="344" t="s">
        <v>816</v>
      </c>
      <c r="J282" s="345"/>
      <c r="K282" s="346">
        <v>1</v>
      </c>
      <c r="L282" s="347"/>
      <c r="M282" s="454"/>
      <c r="N282" s="348" t="str">
        <f t="shared" si="50"/>
        <v>-</v>
      </c>
      <c r="O282" s="349" t="str">
        <f t="shared" si="54"/>
        <v>-</v>
      </c>
      <c r="P282" s="349">
        <f t="shared" si="51"/>
        <v>1</v>
      </c>
      <c r="Q282" s="349">
        <f t="shared" si="55"/>
        <v>1</v>
      </c>
      <c r="R282" s="349" t="str">
        <f t="shared" si="52"/>
        <v>-</v>
      </c>
      <c r="S282" s="349" t="str">
        <f t="shared" si="56"/>
        <v>-</v>
      </c>
      <c r="T282" s="349" t="str">
        <f t="shared" si="53"/>
        <v>-</v>
      </c>
      <c r="U282" s="469" t="str">
        <f t="shared" si="57"/>
        <v>-</v>
      </c>
      <c r="V282" s="462">
        <f t="shared" si="58"/>
        <v>1</v>
      </c>
      <c r="W282" s="350" t="s">
        <v>2518</v>
      </c>
      <c r="X282" s="351" t="s">
        <v>1054</v>
      </c>
      <c r="Y282" s="351" t="s">
        <v>1238</v>
      </c>
      <c r="Z282" s="543"/>
      <c r="AA282" s="544">
        <v>1</v>
      </c>
      <c r="AB282" s="545"/>
      <c r="AC282" s="546"/>
      <c r="AD282" s="352" t="s">
        <v>2434</v>
      </c>
    </row>
    <row r="283" spans="2:30" s="372" customFormat="1" ht="54" hidden="1" x14ac:dyDescent="0.25">
      <c r="B283" s="356" t="s">
        <v>2241</v>
      </c>
      <c r="C283" s="357" t="s">
        <v>17</v>
      </c>
      <c r="D283" s="358">
        <v>74.2</v>
      </c>
      <c r="E283" s="359" t="s">
        <v>1239</v>
      </c>
      <c r="F283" s="360" t="s">
        <v>1240</v>
      </c>
      <c r="G283" s="361" t="s">
        <v>1241</v>
      </c>
      <c r="H283" s="362">
        <v>1</v>
      </c>
      <c r="I283" s="362" t="s">
        <v>375</v>
      </c>
      <c r="J283" s="363"/>
      <c r="K283" s="364"/>
      <c r="L283" s="365"/>
      <c r="M283" s="441">
        <v>0.5</v>
      </c>
      <c r="N283" s="366" t="str">
        <f t="shared" si="50"/>
        <v>-</v>
      </c>
      <c r="O283" s="367" t="str">
        <f>IF(N283="","",IF(N283="-","-",IF(N283&gt;=100%,100%,N283)))</f>
        <v>-</v>
      </c>
      <c r="P283" s="367" t="str">
        <f t="shared" si="51"/>
        <v>-</v>
      </c>
      <c r="Q283" s="367" t="str">
        <f>IF(P283="","",IF(P283="-","-",IF(P283&gt;=100%,100%,P283)))</f>
        <v>-</v>
      </c>
      <c r="R283" s="367" t="str">
        <f t="shared" si="52"/>
        <v>-</v>
      </c>
      <c r="S283" s="367" t="str">
        <f>IF(R283="","",IF(R283="-","-",IF(R283&gt;=100%,100%,R283)))</f>
        <v>-</v>
      </c>
      <c r="T283" s="367">
        <f t="shared" si="53"/>
        <v>0.5</v>
      </c>
      <c r="U283" s="325">
        <f>IF(T283="","",IF(T283="-","-",IF(T283&gt;=100%,100%,T283)))</f>
        <v>0.5</v>
      </c>
      <c r="V283" s="312">
        <f t="shared" si="58"/>
        <v>0.5</v>
      </c>
      <c r="W283" s="368" t="s">
        <v>2519</v>
      </c>
      <c r="X283" s="369" t="s">
        <v>1242</v>
      </c>
      <c r="Y283" s="370" t="s">
        <v>1459</v>
      </c>
      <c r="Z283" s="388"/>
      <c r="AA283" s="389"/>
      <c r="AB283" s="390"/>
      <c r="AC283" s="307">
        <v>1</v>
      </c>
      <c r="AD283" s="371" t="s">
        <v>2434</v>
      </c>
    </row>
    <row r="284" spans="2:30" ht="54" hidden="1" x14ac:dyDescent="0.25">
      <c r="B284" s="336" t="s">
        <v>2241</v>
      </c>
      <c r="C284" s="129" t="s">
        <v>17</v>
      </c>
      <c r="D284" s="126">
        <v>74.2</v>
      </c>
      <c r="E284" s="132" t="s">
        <v>1243</v>
      </c>
      <c r="F284" s="136" t="s">
        <v>1244</v>
      </c>
      <c r="G284" s="150" t="s">
        <v>1245</v>
      </c>
      <c r="H284" s="158">
        <v>1</v>
      </c>
      <c r="I284" s="158" t="s">
        <v>375</v>
      </c>
      <c r="J284" s="165"/>
      <c r="K284" s="182">
        <v>1</v>
      </c>
      <c r="L284" s="196"/>
      <c r="M284" s="436"/>
      <c r="N284" s="331" t="str">
        <f t="shared" si="50"/>
        <v>-</v>
      </c>
      <c r="O284" s="320" t="str">
        <f t="shared" ref="O284:O347" si="59">IF(N284="","",IF(N284="-","-",IF(N284&gt;=100%,100%,N284)))</f>
        <v>-</v>
      </c>
      <c r="P284" s="320">
        <f t="shared" si="51"/>
        <v>1</v>
      </c>
      <c r="Q284" s="320">
        <f t="shared" ref="Q284:Q347" si="60">IF(P284="","",IF(P284="-","-",IF(P284&gt;=100%,100%,P284)))</f>
        <v>1</v>
      </c>
      <c r="R284" s="320" t="str">
        <f t="shared" si="52"/>
        <v>-</v>
      </c>
      <c r="S284" s="320" t="str">
        <f t="shared" ref="S284:S347" si="61">IF(R284="","",IF(R284="-","-",IF(R284&gt;=100%,100%,R284)))</f>
        <v>-</v>
      </c>
      <c r="T284" s="320" t="str">
        <f t="shared" si="53"/>
        <v>-</v>
      </c>
      <c r="U284" s="325" t="str">
        <f t="shared" ref="U284:U347" si="62">IF(T284="","",IF(T284="-","-",IF(T284&gt;=100%,100%,T284)))</f>
        <v>-</v>
      </c>
      <c r="V284" s="312">
        <f t="shared" si="58"/>
        <v>1</v>
      </c>
      <c r="W284" s="186" t="s">
        <v>2520</v>
      </c>
      <c r="X284" s="174" t="s">
        <v>1242</v>
      </c>
      <c r="Y284" s="176" t="s">
        <v>1459</v>
      </c>
      <c r="Z284" s="388"/>
      <c r="AA284" s="389">
        <v>1</v>
      </c>
      <c r="AB284" s="390"/>
      <c r="AC284" s="307"/>
      <c r="AD284" s="352" t="s">
        <v>2434</v>
      </c>
    </row>
    <row r="285" spans="2:30" ht="90" hidden="1" x14ac:dyDescent="0.25">
      <c r="B285" s="336" t="s">
        <v>2241</v>
      </c>
      <c r="C285" s="129" t="s">
        <v>17</v>
      </c>
      <c r="D285" s="126">
        <v>74.2</v>
      </c>
      <c r="E285" s="132" t="s">
        <v>1246</v>
      </c>
      <c r="F285" s="136" t="s">
        <v>1247</v>
      </c>
      <c r="G285" s="150" t="s">
        <v>1248</v>
      </c>
      <c r="H285" s="158">
        <v>1</v>
      </c>
      <c r="I285" s="158" t="s">
        <v>375</v>
      </c>
      <c r="J285" s="165"/>
      <c r="K285" s="182">
        <v>1</v>
      </c>
      <c r="L285" s="196"/>
      <c r="M285" s="436"/>
      <c r="N285" s="331" t="str">
        <f t="shared" si="50"/>
        <v>-</v>
      </c>
      <c r="O285" s="320" t="str">
        <f t="shared" si="59"/>
        <v>-</v>
      </c>
      <c r="P285" s="320">
        <f t="shared" si="51"/>
        <v>1</v>
      </c>
      <c r="Q285" s="320">
        <f t="shared" si="60"/>
        <v>1</v>
      </c>
      <c r="R285" s="320" t="str">
        <f t="shared" si="52"/>
        <v>-</v>
      </c>
      <c r="S285" s="320" t="str">
        <f t="shared" si="61"/>
        <v>-</v>
      </c>
      <c r="T285" s="320" t="str">
        <f t="shared" si="53"/>
        <v>-</v>
      </c>
      <c r="U285" s="325" t="str">
        <f t="shared" si="62"/>
        <v>-</v>
      </c>
      <c r="V285" s="312">
        <f t="shared" si="58"/>
        <v>1</v>
      </c>
      <c r="W285" s="186" t="s">
        <v>2521</v>
      </c>
      <c r="X285" s="174" t="s">
        <v>1242</v>
      </c>
      <c r="Y285" s="176" t="s">
        <v>1459</v>
      </c>
      <c r="Z285" s="388"/>
      <c r="AA285" s="389">
        <v>1</v>
      </c>
      <c r="AB285" s="390"/>
      <c r="AC285" s="307"/>
      <c r="AD285" s="352" t="s">
        <v>2434</v>
      </c>
    </row>
    <row r="286" spans="2:30" ht="90" hidden="1" x14ac:dyDescent="0.25">
      <c r="B286" s="336" t="s">
        <v>2241</v>
      </c>
      <c r="C286" s="129" t="s">
        <v>17</v>
      </c>
      <c r="D286" s="126">
        <v>74.2</v>
      </c>
      <c r="E286" s="132" t="s">
        <v>1246</v>
      </c>
      <c r="F286" s="136" t="s">
        <v>1247</v>
      </c>
      <c r="G286" s="150" t="s">
        <v>1249</v>
      </c>
      <c r="H286" s="158">
        <v>1</v>
      </c>
      <c r="I286" s="158" t="s">
        <v>375</v>
      </c>
      <c r="J286" s="165"/>
      <c r="K286" s="182"/>
      <c r="L286" s="196">
        <v>1</v>
      </c>
      <c r="M286" s="436"/>
      <c r="N286" s="331" t="str">
        <f t="shared" si="50"/>
        <v>-</v>
      </c>
      <c r="O286" s="320" t="str">
        <f t="shared" si="59"/>
        <v>-</v>
      </c>
      <c r="P286" s="320" t="str">
        <f t="shared" si="51"/>
        <v>-</v>
      </c>
      <c r="Q286" s="320" t="str">
        <f t="shared" si="60"/>
        <v>-</v>
      </c>
      <c r="R286" s="320">
        <f t="shared" si="52"/>
        <v>1</v>
      </c>
      <c r="S286" s="320">
        <f t="shared" si="61"/>
        <v>1</v>
      </c>
      <c r="T286" s="320" t="str">
        <f t="shared" si="53"/>
        <v>-</v>
      </c>
      <c r="U286" s="325" t="str">
        <f t="shared" si="62"/>
        <v>-</v>
      </c>
      <c r="V286" s="312">
        <f t="shared" si="58"/>
        <v>1</v>
      </c>
      <c r="W286" s="186" t="s">
        <v>2715</v>
      </c>
      <c r="X286" s="174" t="s">
        <v>1242</v>
      </c>
      <c r="Y286" s="176" t="s">
        <v>1459</v>
      </c>
      <c r="Z286" s="388"/>
      <c r="AA286" s="389"/>
      <c r="AB286" s="390">
        <v>1</v>
      </c>
      <c r="AC286" s="307"/>
      <c r="AD286" s="352" t="s">
        <v>2434</v>
      </c>
    </row>
    <row r="287" spans="2:30" ht="54" hidden="1" x14ac:dyDescent="0.25">
      <c r="B287" s="336" t="s">
        <v>2241</v>
      </c>
      <c r="C287" s="129" t="s">
        <v>17</v>
      </c>
      <c r="D287" s="126">
        <v>74.2</v>
      </c>
      <c r="E287" s="132" t="s">
        <v>1250</v>
      </c>
      <c r="F287" s="136" t="s">
        <v>1251</v>
      </c>
      <c r="G287" s="150" t="s">
        <v>1252</v>
      </c>
      <c r="H287" s="158">
        <v>1</v>
      </c>
      <c r="I287" s="158" t="s">
        <v>375</v>
      </c>
      <c r="J287" s="165"/>
      <c r="K287" s="182">
        <v>1</v>
      </c>
      <c r="L287" s="196"/>
      <c r="M287" s="436"/>
      <c r="N287" s="331" t="str">
        <f t="shared" si="50"/>
        <v>-</v>
      </c>
      <c r="O287" s="320" t="str">
        <f t="shared" si="59"/>
        <v>-</v>
      </c>
      <c r="P287" s="320">
        <f t="shared" si="51"/>
        <v>1</v>
      </c>
      <c r="Q287" s="320">
        <f t="shared" si="60"/>
        <v>1</v>
      </c>
      <c r="R287" s="320" t="str">
        <f t="shared" si="52"/>
        <v>-</v>
      </c>
      <c r="S287" s="320" t="str">
        <f t="shared" si="61"/>
        <v>-</v>
      </c>
      <c r="T287" s="320" t="str">
        <f t="shared" si="53"/>
        <v>-</v>
      </c>
      <c r="U287" s="325" t="str">
        <f t="shared" si="62"/>
        <v>-</v>
      </c>
      <c r="V287" s="312">
        <f t="shared" si="58"/>
        <v>1</v>
      </c>
      <c r="W287" s="186" t="s">
        <v>2522</v>
      </c>
      <c r="X287" s="174" t="s">
        <v>1242</v>
      </c>
      <c r="Y287" s="176" t="s">
        <v>1459</v>
      </c>
      <c r="Z287" s="388"/>
      <c r="AA287" s="389">
        <v>1</v>
      </c>
      <c r="AB287" s="390"/>
      <c r="AC287" s="307"/>
      <c r="AD287" s="352" t="s">
        <v>2434</v>
      </c>
    </row>
    <row r="288" spans="2:30" ht="54" hidden="1" x14ac:dyDescent="0.25">
      <c r="B288" s="336" t="s">
        <v>2241</v>
      </c>
      <c r="C288" s="129" t="s">
        <v>17</v>
      </c>
      <c r="D288" s="126">
        <v>74.2</v>
      </c>
      <c r="E288" s="132" t="s">
        <v>1253</v>
      </c>
      <c r="F288" s="136" t="s">
        <v>1254</v>
      </c>
      <c r="G288" s="150" t="s">
        <v>1255</v>
      </c>
      <c r="H288" s="158">
        <v>1</v>
      </c>
      <c r="I288" s="158" t="s">
        <v>375</v>
      </c>
      <c r="J288" s="165"/>
      <c r="K288" s="182">
        <v>1</v>
      </c>
      <c r="L288" s="196"/>
      <c r="M288" s="436"/>
      <c r="N288" s="331" t="str">
        <f t="shared" si="50"/>
        <v>-</v>
      </c>
      <c r="O288" s="320" t="str">
        <f t="shared" si="59"/>
        <v>-</v>
      </c>
      <c r="P288" s="320">
        <f t="shared" si="51"/>
        <v>1</v>
      </c>
      <c r="Q288" s="320">
        <f t="shared" si="60"/>
        <v>1</v>
      </c>
      <c r="R288" s="320" t="str">
        <f t="shared" si="52"/>
        <v>-</v>
      </c>
      <c r="S288" s="320" t="str">
        <f t="shared" si="61"/>
        <v>-</v>
      </c>
      <c r="T288" s="320" t="str">
        <f t="shared" si="53"/>
        <v>-</v>
      </c>
      <c r="U288" s="325" t="str">
        <f t="shared" si="62"/>
        <v>-</v>
      </c>
      <c r="V288" s="312">
        <f t="shared" si="58"/>
        <v>1</v>
      </c>
      <c r="W288" s="186" t="s">
        <v>2523</v>
      </c>
      <c r="X288" s="174" t="s">
        <v>1242</v>
      </c>
      <c r="Y288" s="176" t="s">
        <v>1459</v>
      </c>
      <c r="Z288" s="388"/>
      <c r="AA288" s="389">
        <v>1</v>
      </c>
      <c r="AB288" s="390"/>
      <c r="AC288" s="307"/>
      <c r="AD288" s="352" t="s">
        <v>2434</v>
      </c>
    </row>
    <row r="289" spans="2:30" ht="54" hidden="1" x14ac:dyDescent="0.25">
      <c r="B289" s="336" t="s">
        <v>2241</v>
      </c>
      <c r="C289" s="129" t="s">
        <v>17</v>
      </c>
      <c r="D289" s="126">
        <v>74.2</v>
      </c>
      <c r="E289" s="132" t="s">
        <v>1256</v>
      </c>
      <c r="F289" s="136" t="s">
        <v>1257</v>
      </c>
      <c r="G289" s="150" t="s">
        <v>1258</v>
      </c>
      <c r="H289" s="158">
        <v>1</v>
      </c>
      <c r="I289" s="158" t="s">
        <v>375</v>
      </c>
      <c r="J289" s="165">
        <v>1</v>
      </c>
      <c r="K289" s="182"/>
      <c r="L289" s="196"/>
      <c r="M289" s="436"/>
      <c r="N289" s="331">
        <f t="shared" si="50"/>
        <v>1</v>
      </c>
      <c r="O289" s="320">
        <f t="shared" si="59"/>
        <v>1</v>
      </c>
      <c r="P289" s="320" t="str">
        <f t="shared" si="51"/>
        <v>-</v>
      </c>
      <c r="Q289" s="320" t="str">
        <f t="shared" si="60"/>
        <v>-</v>
      </c>
      <c r="R289" s="320" t="str">
        <f t="shared" si="52"/>
        <v>-</v>
      </c>
      <c r="S289" s="320" t="str">
        <f t="shared" si="61"/>
        <v>-</v>
      </c>
      <c r="T289" s="320" t="str">
        <f t="shared" si="53"/>
        <v>-</v>
      </c>
      <c r="U289" s="325" t="str">
        <f t="shared" si="62"/>
        <v>-</v>
      </c>
      <c r="V289" s="312">
        <f t="shared" si="58"/>
        <v>1</v>
      </c>
      <c r="W289" s="186" t="s">
        <v>1259</v>
      </c>
      <c r="X289" s="174" t="s">
        <v>1242</v>
      </c>
      <c r="Y289" s="176" t="s">
        <v>1459</v>
      </c>
      <c r="Z289" s="388">
        <v>1</v>
      </c>
      <c r="AA289" s="389"/>
      <c r="AB289" s="390"/>
      <c r="AC289" s="307"/>
      <c r="AD289" s="352" t="s">
        <v>2434</v>
      </c>
    </row>
    <row r="290" spans="2:30" ht="54" hidden="1" x14ac:dyDescent="0.25">
      <c r="B290" s="336" t="s">
        <v>2241</v>
      </c>
      <c r="C290" s="129" t="s">
        <v>17</v>
      </c>
      <c r="D290" s="126">
        <v>74.2</v>
      </c>
      <c r="E290" s="132" t="s">
        <v>1260</v>
      </c>
      <c r="F290" s="136" t="s">
        <v>1261</v>
      </c>
      <c r="G290" s="150" t="s">
        <v>1262</v>
      </c>
      <c r="H290" s="158">
        <v>1</v>
      </c>
      <c r="I290" s="158" t="s">
        <v>375</v>
      </c>
      <c r="J290" s="165"/>
      <c r="K290" s="182">
        <v>1</v>
      </c>
      <c r="L290" s="196"/>
      <c r="M290" s="436"/>
      <c r="N290" s="331" t="str">
        <f t="shared" si="50"/>
        <v>-</v>
      </c>
      <c r="O290" s="320" t="str">
        <f t="shared" si="59"/>
        <v>-</v>
      </c>
      <c r="P290" s="320">
        <f t="shared" si="51"/>
        <v>1</v>
      </c>
      <c r="Q290" s="320">
        <f t="shared" si="60"/>
        <v>1</v>
      </c>
      <c r="R290" s="320" t="str">
        <f t="shared" si="52"/>
        <v>-</v>
      </c>
      <c r="S290" s="320" t="str">
        <f t="shared" si="61"/>
        <v>-</v>
      </c>
      <c r="T290" s="320" t="str">
        <f t="shared" si="53"/>
        <v>-</v>
      </c>
      <c r="U290" s="325" t="str">
        <f t="shared" si="62"/>
        <v>-</v>
      </c>
      <c r="V290" s="312">
        <f t="shared" si="58"/>
        <v>1</v>
      </c>
      <c r="W290" s="186" t="s">
        <v>2524</v>
      </c>
      <c r="X290" s="174" t="s">
        <v>1242</v>
      </c>
      <c r="Y290" s="176" t="s">
        <v>1459</v>
      </c>
      <c r="Z290" s="388"/>
      <c r="AA290" s="389">
        <v>1</v>
      </c>
      <c r="AB290" s="390"/>
      <c r="AC290" s="307"/>
      <c r="AD290" s="352" t="s">
        <v>2434</v>
      </c>
    </row>
    <row r="291" spans="2:30" ht="72" hidden="1" x14ac:dyDescent="0.25">
      <c r="B291" s="336" t="s">
        <v>2268</v>
      </c>
      <c r="C291" s="129" t="s">
        <v>39</v>
      </c>
      <c r="D291" s="126">
        <v>59.2</v>
      </c>
      <c r="E291" s="132" t="s">
        <v>1263</v>
      </c>
      <c r="F291" s="136" t="s">
        <v>1264</v>
      </c>
      <c r="G291" s="150" t="s">
        <v>1265</v>
      </c>
      <c r="H291" s="158">
        <v>1</v>
      </c>
      <c r="I291" s="158" t="s">
        <v>375</v>
      </c>
      <c r="J291" s="165"/>
      <c r="K291" s="182">
        <v>1</v>
      </c>
      <c r="L291" s="196"/>
      <c r="M291" s="436"/>
      <c r="N291" s="331" t="str">
        <f t="shared" si="50"/>
        <v>-</v>
      </c>
      <c r="O291" s="320" t="str">
        <f t="shared" si="59"/>
        <v>-</v>
      </c>
      <c r="P291" s="320">
        <f t="shared" si="51"/>
        <v>1</v>
      </c>
      <c r="Q291" s="320">
        <f t="shared" si="60"/>
        <v>1</v>
      </c>
      <c r="R291" s="320" t="str">
        <f t="shared" si="52"/>
        <v>-</v>
      </c>
      <c r="S291" s="320" t="str">
        <f t="shared" si="61"/>
        <v>-</v>
      </c>
      <c r="T291" s="320" t="str">
        <f t="shared" si="53"/>
        <v>-</v>
      </c>
      <c r="U291" s="325" t="str">
        <f t="shared" si="62"/>
        <v>-</v>
      </c>
      <c r="V291" s="312">
        <f t="shared" si="58"/>
        <v>1</v>
      </c>
      <c r="W291" s="186" t="s">
        <v>2525</v>
      </c>
      <c r="X291" s="174" t="s">
        <v>1242</v>
      </c>
      <c r="Y291" s="176" t="s">
        <v>1459</v>
      </c>
      <c r="Z291" s="388"/>
      <c r="AA291" s="389">
        <v>1</v>
      </c>
      <c r="AB291" s="390"/>
      <c r="AC291" s="307"/>
      <c r="AD291" s="352" t="s">
        <v>2434</v>
      </c>
    </row>
    <row r="292" spans="2:30" ht="36" hidden="1" x14ac:dyDescent="0.25">
      <c r="B292" s="336" t="s">
        <v>2276</v>
      </c>
      <c r="C292" s="129" t="s">
        <v>98</v>
      </c>
      <c r="D292" s="126">
        <v>62.4</v>
      </c>
      <c r="E292" s="132" t="s">
        <v>1266</v>
      </c>
      <c r="F292" s="136" t="s">
        <v>496</v>
      </c>
      <c r="G292" s="150" t="s">
        <v>497</v>
      </c>
      <c r="H292" s="158">
        <v>1</v>
      </c>
      <c r="I292" s="158" t="s">
        <v>375</v>
      </c>
      <c r="J292" s="165"/>
      <c r="K292" s="182">
        <v>1</v>
      </c>
      <c r="L292" s="196"/>
      <c r="M292" s="436"/>
      <c r="N292" s="331" t="str">
        <f t="shared" si="50"/>
        <v>-</v>
      </c>
      <c r="O292" s="320" t="str">
        <f t="shared" si="59"/>
        <v>-</v>
      </c>
      <c r="P292" s="320">
        <f t="shared" si="51"/>
        <v>1</v>
      </c>
      <c r="Q292" s="320">
        <f t="shared" si="60"/>
        <v>1</v>
      </c>
      <c r="R292" s="320" t="str">
        <f t="shared" si="52"/>
        <v>-</v>
      </c>
      <c r="S292" s="320" t="str">
        <f t="shared" si="61"/>
        <v>-</v>
      </c>
      <c r="T292" s="320" t="str">
        <f t="shared" si="53"/>
        <v>-</v>
      </c>
      <c r="U292" s="325" t="str">
        <f t="shared" si="62"/>
        <v>-</v>
      </c>
      <c r="V292" s="312">
        <f t="shared" si="58"/>
        <v>1</v>
      </c>
      <c r="W292" s="186" t="s">
        <v>2526</v>
      </c>
      <c r="X292" s="174" t="s">
        <v>1242</v>
      </c>
      <c r="Y292" s="176" t="s">
        <v>1459</v>
      </c>
      <c r="Z292" s="388"/>
      <c r="AA292" s="389">
        <v>1</v>
      </c>
      <c r="AB292" s="390"/>
      <c r="AC292" s="307"/>
      <c r="AD292" s="352" t="s">
        <v>2434</v>
      </c>
    </row>
    <row r="293" spans="2:30" ht="72" hidden="1" x14ac:dyDescent="0.25">
      <c r="B293" s="336" t="s">
        <v>2276</v>
      </c>
      <c r="C293" s="129" t="s">
        <v>98</v>
      </c>
      <c r="D293" s="126">
        <v>62.4</v>
      </c>
      <c r="E293" s="132" t="s">
        <v>1267</v>
      </c>
      <c r="F293" s="136" t="s">
        <v>1268</v>
      </c>
      <c r="G293" s="150" t="s">
        <v>1269</v>
      </c>
      <c r="H293" s="158">
        <v>3</v>
      </c>
      <c r="I293" s="158" t="s">
        <v>375</v>
      </c>
      <c r="J293" s="165"/>
      <c r="K293" s="182">
        <v>2</v>
      </c>
      <c r="L293" s="196"/>
      <c r="M293" s="436">
        <v>1</v>
      </c>
      <c r="N293" s="331" t="str">
        <f t="shared" si="50"/>
        <v>-</v>
      </c>
      <c r="O293" s="320" t="str">
        <f t="shared" si="59"/>
        <v>-</v>
      </c>
      <c r="P293" s="320">
        <f t="shared" si="51"/>
        <v>0.66666666666666663</v>
      </c>
      <c r="Q293" s="320">
        <f t="shared" si="60"/>
        <v>0.66666666666666663</v>
      </c>
      <c r="R293" s="320" t="str">
        <f t="shared" si="52"/>
        <v>-</v>
      </c>
      <c r="S293" s="320" t="str">
        <f t="shared" si="61"/>
        <v>-</v>
      </c>
      <c r="T293" s="320" t="str">
        <f t="shared" si="53"/>
        <v>-</v>
      </c>
      <c r="U293" s="325" t="str">
        <f t="shared" si="62"/>
        <v>-</v>
      </c>
      <c r="V293" s="312">
        <f t="shared" si="58"/>
        <v>1</v>
      </c>
      <c r="W293" s="186" t="s">
        <v>2527</v>
      </c>
      <c r="X293" s="174" t="s">
        <v>1242</v>
      </c>
      <c r="Y293" s="176" t="s">
        <v>1459</v>
      </c>
      <c r="Z293" s="388"/>
      <c r="AA293" s="389">
        <v>3</v>
      </c>
      <c r="AB293" s="390"/>
      <c r="AC293" s="307"/>
      <c r="AD293" s="352" t="s">
        <v>2434</v>
      </c>
    </row>
    <row r="294" spans="2:30" ht="54" hidden="1" x14ac:dyDescent="0.25">
      <c r="B294" s="336" t="s">
        <v>2276</v>
      </c>
      <c r="C294" s="129" t="s">
        <v>98</v>
      </c>
      <c r="D294" s="126">
        <v>62.4</v>
      </c>
      <c r="E294" s="132" t="s">
        <v>1270</v>
      </c>
      <c r="F294" s="136" t="s">
        <v>1271</v>
      </c>
      <c r="G294" s="150" t="s">
        <v>1272</v>
      </c>
      <c r="H294" s="158">
        <v>1</v>
      </c>
      <c r="I294" s="158" t="s">
        <v>375</v>
      </c>
      <c r="J294" s="165"/>
      <c r="K294" s="182">
        <v>1</v>
      </c>
      <c r="L294" s="196"/>
      <c r="M294" s="436"/>
      <c r="N294" s="331" t="str">
        <f t="shared" si="50"/>
        <v>-</v>
      </c>
      <c r="O294" s="320" t="str">
        <f t="shared" si="59"/>
        <v>-</v>
      </c>
      <c r="P294" s="320">
        <f t="shared" si="51"/>
        <v>1</v>
      </c>
      <c r="Q294" s="320">
        <f t="shared" si="60"/>
        <v>1</v>
      </c>
      <c r="R294" s="320" t="str">
        <f t="shared" si="52"/>
        <v>-</v>
      </c>
      <c r="S294" s="320" t="str">
        <f t="shared" si="61"/>
        <v>-</v>
      </c>
      <c r="T294" s="320" t="str">
        <f t="shared" si="53"/>
        <v>-</v>
      </c>
      <c r="U294" s="325" t="str">
        <f t="shared" si="62"/>
        <v>-</v>
      </c>
      <c r="V294" s="312">
        <f t="shared" si="58"/>
        <v>1</v>
      </c>
      <c r="W294" s="186" t="s">
        <v>2528</v>
      </c>
      <c r="X294" s="174" t="s">
        <v>1242</v>
      </c>
      <c r="Y294" s="176" t="s">
        <v>1459</v>
      </c>
      <c r="Z294" s="388"/>
      <c r="AA294" s="389">
        <v>1</v>
      </c>
      <c r="AB294" s="390"/>
      <c r="AC294" s="307"/>
      <c r="AD294" s="352" t="s">
        <v>2434</v>
      </c>
    </row>
    <row r="295" spans="2:30" ht="36" hidden="1" x14ac:dyDescent="0.25">
      <c r="B295" s="336" t="s">
        <v>2276</v>
      </c>
      <c r="C295" s="129" t="s">
        <v>98</v>
      </c>
      <c r="D295" s="126">
        <v>62.4</v>
      </c>
      <c r="E295" s="132" t="s">
        <v>1273</v>
      </c>
      <c r="F295" s="136" t="s">
        <v>1274</v>
      </c>
      <c r="G295" s="150" t="s">
        <v>1275</v>
      </c>
      <c r="H295" s="158">
        <v>1</v>
      </c>
      <c r="I295" s="158" t="s">
        <v>375</v>
      </c>
      <c r="J295" s="165"/>
      <c r="K295" s="182">
        <v>1</v>
      </c>
      <c r="L295" s="255"/>
      <c r="M295" s="436"/>
      <c r="N295" s="331" t="str">
        <f t="shared" si="50"/>
        <v>-</v>
      </c>
      <c r="O295" s="320" t="str">
        <f t="shared" si="59"/>
        <v>-</v>
      </c>
      <c r="P295" s="320">
        <f t="shared" si="51"/>
        <v>1</v>
      </c>
      <c r="Q295" s="320">
        <f t="shared" si="60"/>
        <v>1</v>
      </c>
      <c r="R295" s="320" t="str">
        <f t="shared" si="52"/>
        <v>-</v>
      </c>
      <c r="S295" s="320" t="str">
        <f t="shared" si="61"/>
        <v>-</v>
      </c>
      <c r="T295" s="320" t="str">
        <f t="shared" si="53"/>
        <v>-</v>
      </c>
      <c r="U295" s="325" t="str">
        <f t="shared" si="62"/>
        <v>-</v>
      </c>
      <c r="V295" s="312">
        <f t="shared" si="58"/>
        <v>1</v>
      </c>
      <c r="W295" s="186" t="s">
        <v>2529</v>
      </c>
      <c r="X295" s="174" t="s">
        <v>1242</v>
      </c>
      <c r="Y295" s="176" t="s">
        <v>1459</v>
      </c>
      <c r="Z295" s="388"/>
      <c r="AA295" s="389">
        <v>1</v>
      </c>
      <c r="AB295" s="390"/>
      <c r="AC295" s="307"/>
      <c r="AD295" s="352" t="s">
        <v>2434</v>
      </c>
    </row>
    <row r="296" spans="2:30" ht="54" hidden="1" x14ac:dyDescent="0.25">
      <c r="B296" s="336" t="s">
        <v>2276</v>
      </c>
      <c r="C296" s="129" t="s">
        <v>98</v>
      </c>
      <c r="D296" s="126">
        <v>62.4</v>
      </c>
      <c r="E296" s="132" t="s">
        <v>1276</v>
      </c>
      <c r="F296" s="136" t="s">
        <v>1277</v>
      </c>
      <c r="G296" s="150" t="s">
        <v>1278</v>
      </c>
      <c r="H296" s="158">
        <v>1</v>
      </c>
      <c r="I296" s="158" t="s">
        <v>375</v>
      </c>
      <c r="J296" s="165">
        <v>1</v>
      </c>
      <c r="K296" s="182"/>
      <c r="L296" s="255"/>
      <c r="M296" s="436"/>
      <c r="N296" s="331">
        <f t="shared" ref="N296:N359" si="63">IF(ISERROR(J296/Z296),"-",J296/Z296)</f>
        <v>1</v>
      </c>
      <c r="O296" s="320">
        <f t="shared" si="59"/>
        <v>1</v>
      </c>
      <c r="P296" s="320" t="str">
        <f t="shared" ref="P296:P359" si="64">IF(ISERROR(K296/AA296),"-",K296/AA296)</f>
        <v>-</v>
      </c>
      <c r="Q296" s="320" t="str">
        <f t="shared" si="60"/>
        <v>-</v>
      </c>
      <c r="R296" s="320" t="str">
        <f t="shared" ref="R296:R359" si="65">IF(ISERROR(L296/AB296),"-",L296/AB296)</f>
        <v>-</v>
      </c>
      <c r="S296" s="320" t="str">
        <f t="shared" si="61"/>
        <v>-</v>
      </c>
      <c r="T296" s="320" t="str">
        <f t="shared" ref="T296:T359" si="66">IF(ISERROR(M296/AC296),"-",M296/AC296)</f>
        <v>-</v>
      </c>
      <c r="U296" s="325" t="str">
        <f t="shared" si="62"/>
        <v>-</v>
      </c>
      <c r="V296" s="312">
        <f t="shared" si="58"/>
        <v>1</v>
      </c>
      <c r="W296" s="186" t="s">
        <v>1279</v>
      </c>
      <c r="X296" s="174" t="s">
        <v>1242</v>
      </c>
      <c r="Y296" s="176" t="s">
        <v>1459</v>
      </c>
      <c r="Z296" s="388">
        <v>1</v>
      </c>
      <c r="AA296" s="389"/>
      <c r="AB296" s="390"/>
      <c r="AC296" s="307"/>
      <c r="AD296" s="352" t="s">
        <v>2434</v>
      </c>
    </row>
    <row r="297" spans="2:30" ht="72" hidden="1" x14ac:dyDescent="0.25">
      <c r="B297" s="336" t="s">
        <v>2276</v>
      </c>
      <c r="C297" s="129" t="s">
        <v>98</v>
      </c>
      <c r="D297" s="126">
        <v>62.4</v>
      </c>
      <c r="E297" s="132" t="s">
        <v>1280</v>
      </c>
      <c r="F297" s="136" t="s">
        <v>1281</v>
      </c>
      <c r="G297" s="150" t="s">
        <v>1282</v>
      </c>
      <c r="H297" s="158">
        <v>1</v>
      </c>
      <c r="I297" s="158" t="s">
        <v>375</v>
      </c>
      <c r="J297" s="165">
        <v>1</v>
      </c>
      <c r="K297" s="182"/>
      <c r="L297" s="196"/>
      <c r="M297" s="436"/>
      <c r="N297" s="331">
        <f t="shared" si="63"/>
        <v>1</v>
      </c>
      <c r="O297" s="320">
        <f t="shared" si="59"/>
        <v>1</v>
      </c>
      <c r="P297" s="320" t="str">
        <f t="shared" si="64"/>
        <v>-</v>
      </c>
      <c r="Q297" s="320" t="str">
        <f t="shared" si="60"/>
        <v>-</v>
      </c>
      <c r="R297" s="320" t="str">
        <f t="shared" si="65"/>
        <v>-</v>
      </c>
      <c r="S297" s="320" t="str">
        <f t="shared" si="61"/>
        <v>-</v>
      </c>
      <c r="T297" s="320" t="str">
        <f t="shared" si="66"/>
        <v>-</v>
      </c>
      <c r="U297" s="325" t="str">
        <f t="shared" si="62"/>
        <v>-</v>
      </c>
      <c r="V297" s="312">
        <f t="shared" si="58"/>
        <v>1</v>
      </c>
      <c r="W297" s="186" t="s">
        <v>1283</v>
      </c>
      <c r="X297" s="174" t="s">
        <v>1242</v>
      </c>
      <c r="Y297" s="176" t="s">
        <v>1459</v>
      </c>
      <c r="Z297" s="388">
        <v>1</v>
      </c>
      <c r="AA297" s="389"/>
      <c r="AB297" s="390"/>
      <c r="AC297" s="307"/>
      <c r="AD297" s="352" t="s">
        <v>2434</v>
      </c>
    </row>
    <row r="298" spans="2:30" ht="54" hidden="1" x14ac:dyDescent="0.25">
      <c r="B298" s="336" t="s">
        <v>2276</v>
      </c>
      <c r="C298" s="129" t="s">
        <v>98</v>
      </c>
      <c r="D298" s="126">
        <v>62.4</v>
      </c>
      <c r="E298" s="132" t="s">
        <v>1284</v>
      </c>
      <c r="F298" s="136" t="s">
        <v>1285</v>
      </c>
      <c r="G298" s="150" t="s">
        <v>1286</v>
      </c>
      <c r="H298" s="158">
        <v>1</v>
      </c>
      <c r="I298" s="158" t="s">
        <v>375</v>
      </c>
      <c r="J298" s="165"/>
      <c r="K298" s="182">
        <v>1</v>
      </c>
      <c r="L298" s="401"/>
      <c r="M298" s="443"/>
      <c r="N298" s="331" t="str">
        <f t="shared" si="63"/>
        <v>-</v>
      </c>
      <c r="O298" s="320" t="str">
        <f t="shared" si="59"/>
        <v>-</v>
      </c>
      <c r="P298" s="320">
        <f t="shared" si="64"/>
        <v>1</v>
      </c>
      <c r="Q298" s="320">
        <f t="shared" si="60"/>
        <v>1</v>
      </c>
      <c r="R298" s="320" t="str">
        <f t="shared" si="65"/>
        <v>-</v>
      </c>
      <c r="S298" s="320" t="str">
        <f t="shared" si="61"/>
        <v>-</v>
      </c>
      <c r="T298" s="320" t="str">
        <f t="shared" si="66"/>
        <v>-</v>
      </c>
      <c r="U298" s="325" t="str">
        <f t="shared" si="62"/>
        <v>-</v>
      </c>
      <c r="V298" s="312">
        <f t="shared" si="58"/>
        <v>1</v>
      </c>
      <c r="W298" s="186" t="s">
        <v>2530</v>
      </c>
      <c r="X298" s="174" t="s">
        <v>1242</v>
      </c>
      <c r="Y298" s="176" t="s">
        <v>1459</v>
      </c>
      <c r="Z298" s="388"/>
      <c r="AA298" s="389">
        <v>1</v>
      </c>
      <c r="AB298" s="390"/>
      <c r="AC298" s="307"/>
      <c r="AD298" s="352" t="s">
        <v>2434</v>
      </c>
    </row>
    <row r="299" spans="2:30" ht="54" hidden="1" x14ac:dyDescent="0.25">
      <c r="B299" s="336" t="s">
        <v>2276</v>
      </c>
      <c r="C299" s="129" t="s">
        <v>98</v>
      </c>
      <c r="D299" s="126">
        <v>62.4</v>
      </c>
      <c r="E299" s="132" t="s">
        <v>1287</v>
      </c>
      <c r="F299" s="136" t="s">
        <v>1288</v>
      </c>
      <c r="G299" s="150" t="s">
        <v>1289</v>
      </c>
      <c r="H299" s="158">
        <v>1</v>
      </c>
      <c r="I299" s="158" t="s">
        <v>375</v>
      </c>
      <c r="J299" s="165"/>
      <c r="K299" s="182">
        <v>1</v>
      </c>
      <c r="L299" s="199"/>
      <c r="M299" s="436"/>
      <c r="N299" s="331" t="str">
        <f t="shared" si="63"/>
        <v>-</v>
      </c>
      <c r="O299" s="320" t="str">
        <f t="shared" si="59"/>
        <v>-</v>
      </c>
      <c r="P299" s="320">
        <f t="shared" si="64"/>
        <v>1</v>
      </c>
      <c r="Q299" s="320">
        <f t="shared" si="60"/>
        <v>1</v>
      </c>
      <c r="R299" s="320" t="str">
        <f t="shared" si="65"/>
        <v>-</v>
      </c>
      <c r="S299" s="320" t="str">
        <f t="shared" si="61"/>
        <v>-</v>
      </c>
      <c r="T299" s="320" t="str">
        <f t="shared" si="66"/>
        <v>-</v>
      </c>
      <c r="U299" s="325" t="str">
        <f t="shared" si="62"/>
        <v>-</v>
      </c>
      <c r="V299" s="312">
        <f t="shared" si="58"/>
        <v>1</v>
      </c>
      <c r="W299" s="186" t="s">
        <v>2531</v>
      </c>
      <c r="X299" s="174" t="s">
        <v>1242</v>
      </c>
      <c r="Y299" s="176" t="s">
        <v>1459</v>
      </c>
      <c r="Z299" s="388"/>
      <c r="AA299" s="389">
        <v>1</v>
      </c>
      <c r="AB299" s="390"/>
      <c r="AC299" s="307"/>
      <c r="AD299" s="352" t="s">
        <v>2434</v>
      </c>
    </row>
    <row r="300" spans="2:30" ht="90" hidden="1" x14ac:dyDescent="0.25">
      <c r="B300" s="336" t="s">
        <v>2276</v>
      </c>
      <c r="C300" s="129" t="s">
        <v>98</v>
      </c>
      <c r="D300" s="126">
        <v>62.4</v>
      </c>
      <c r="E300" s="132" t="s">
        <v>1290</v>
      </c>
      <c r="F300" s="136" t="s">
        <v>1291</v>
      </c>
      <c r="G300" s="150" t="s">
        <v>1292</v>
      </c>
      <c r="H300" s="158">
        <v>1</v>
      </c>
      <c r="I300" s="158" t="s">
        <v>375</v>
      </c>
      <c r="J300" s="165">
        <v>1</v>
      </c>
      <c r="K300" s="182"/>
      <c r="L300" s="401"/>
      <c r="M300" s="443"/>
      <c r="N300" s="331">
        <f t="shared" si="63"/>
        <v>1</v>
      </c>
      <c r="O300" s="320">
        <f t="shared" si="59"/>
        <v>1</v>
      </c>
      <c r="P300" s="320" t="str">
        <f t="shared" si="64"/>
        <v>-</v>
      </c>
      <c r="Q300" s="320" t="str">
        <f t="shared" si="60"/>
        <v>-</v>
      </c>
      <c r="R300" s="320" t="str">
        <f t="shared" si="65"/>
        <v>-</v>
      </c>
      <c r="S300" s="320" t="str">
        <f t="shared" si="61"/>
        <v>-</v>
      </c>
      <c r="T300" s="320" t="str">
        <f t="shared" si="66"/>
        <v>-</v>
      </c>
      <c r="U300" s="325" t="str">
        <f t="shared" si="62"/>
        <v>-</v>
      </c>
      <c r="V300" s="312">
        <f t="shared" si="58"/>
        <v>1</v>
      </c>
      <c r="W300" s="186" t="s">
        <v>1293</v>
      </c>
      <c r="X300" s="174" t="s">
        <v>1242</v>
      </c>
      <c r="Y300" s="176" t="s">
        <v>1459</v>
      </c>
      <c r="Z300" s="388">
        <v>1</v>
      </c>
      <c r="AA300" s="389"/>
      <c r="AB300" s="390"/>
      <c r="AC300" s="307"/>
      <c r="AD300" s="352" t="s">
        <v>2434</v>
      </c>
    </row>
    <row r="301" spans="2:30" ht="90" hidden="1" x14ac:dyDescent="0.25">
      <c r="B301" s="336" t="s">
        <v>2276</v>
      </c>
      <c r="C301" s="129" t="s">
        <v>98</v>
      </c>
      <c r="D301" s="126">
        <v>62.4</v>
      </c>
      <c r="E301" s="132" t="s">
        <v>1294</v>
      </c>
      <c r="F301" s="136" t="s">
        <v>1295</v>
      </c>
      <c r="G301" s="150" t="s">
        <v>1296</v>
      </c>
      <c r="H301" s="158">
        <v>1</v>
      </c>
      <c r="I301" s="158" t="s">
        <v>375</v>
      </c>
      <c r="J301" s="167">
        <v>0.5</v>
      </c>
      <c r="K301" s="193">
        <v>0.5</v>
      </c>
      <c r="L301" s="196"/>
      <c r="M301" s="436"/>
      <c r="N301" s="331">
        <f t="shared" si="63"/>
        <v>1</v>
      </c>
      <c r="O301" s="320">
        <f t="shared" si="59"/>
        <v>1</v>
      </c>
      <c r="P301" s="320">
        <f t="shared" si="64"/>
        <v>1</v>
      </c>
      <c r="Q301" s="320">
        <f t="shared" si="60"/>
        <v>1</v>
      </c>
      <c r="R301" s="320" t="str">
        <f t="shared" si="65"/>
        <v>-</v>
      </c>
      <c r="S301" s="320" t="str">
        <f t="shared" si="61"/>
        <v>-</v>
      </c>
      <c r="T301" s="320" t="str">
        <f t="shared" si="66"/>
        <v>-</v>
      </c>
      <c r="U301" s="325" t="str">
        <f t="shared" si="62"/>
        <v>-</v>
      </c>
      <c r="V301" s="312">
        <f t="shared" si="58"/>
        <v>1</v>
      </c>
      <c r="W301" s="186" t="s">
        <v>2532</v>
      </c>
      <c r="X301" s="174" t="s">
        <v>1242</v>
      </c>
      <c r="Y301" s="176" t="s">
        <v>1459</v>
      </c>
      <c r="Z301" s="388">
        <v>0.5</v>
      </c>
      <c r="AA301" s="389">
        <v>0.5</v>
      </c>
      <c r="AB301" s="390"/>
      <c r="AC301" s="307"/>
      <c r="AD301" s="352" t="s">
        <v>2434</v>
      </c>
    </row>
    <row r="302" spans="2:30" ht="54" hidden="1" x14ac:dyDescent="0.25">
      <c r="B302" s="336" t="s">
        <v>2276</v>
      </c>
      <c r="C302" s="129" t="s">
        <v>98</v>
      </c>
      <c r="D302" s="126">
        <v>62.4</v>
      </c>
      <c r="E302" s="132" t="s">
        <v>1297</v>
      </c>
      <c r="F302" s="136" t="s">
        <v>1298</v>
      </c>
      <c r="G302" s="150" t="s">
        <v>1299</v>
      </c>
      <c r="H302" s="158">
        <v>1</v>
      </c>
      <c r="I302" s="158" t="s">
        <v>375</v>
      </c>
      <c r="J302" s="165"/>
      <c r="K302" s="182">
        <v>1</v>
      </c>
      <c r="L302" s="199"/>
      <c r="M302" s="436"/>
      <c r="N302" s="331" t="str">
        <f t="shared" si="63"/>
        <v>-</v>
      </c>
      <c r="O302" s="320" t="str">
        <f t="shared" si="59"/>
        <v>-</v>
      </c>
      <c r="P302" s="320">
        <f t="shared" si="64"/>
        <v>1</v>
      </c>
      <c r="Q302" s="320">
        <f t="shared" si="60"/>
        <v>1</v>
      </c>
      <c r="R302" s="320" t="str">
        <f t="shared" si="65"/>
        <v>-</v>
      </c>
      <c r="S302" s="320" t="str">
        <f t="shared" si="61"/>
        <v>-</v>
      </c>
      <c r="T302" s="320" t="str">
        <f t="shared" si="66"/>
        <v>-</v>
      </c>
      <c r="U302" s="325" t="str">
        <f t="shared" si="62"/>
        <v>-</v>
      </c>
      <c r="V302" s="312">
        <f t="shared" si="58"/>
        <v>1</v>
      </c>
      <c r="W302" s="186" t="s">
        <v>2533</v>
      </c>
      <c r="X302" s="174" t="s">
        <v>1242</v>
      </c>
      <c r="Y302" s="176" t="s">
        <v>1459</v>
      </c>
      <c r="Z302" s="388"/>
      <c r="AA302" s="389">
        <v>1</v>
      </c>
      <c r="AB302" s="390"/>
      <c r="AC302" s="307"/>
      <c r="AD302" s="352" t="s">
        <v>2434</v>
      </c>
    </row>
    <row r="303" spans="2:30" ht="126" hidden="1" x14ac:dyDescent="0.25">
      <c r="B303" s="336" t="s">
        <v>2276</v>
      </c>
      <c r="C303" s="129" t="s">
        <v>98</v>
      </c>
      <c r="D303" s="126">
        <v>62.4</v>
      </c>
      <c r="E303" s="132" t="s">
        <v>1300</v>
      </c>
      <c r="F303" s="136" t="s">
        <v>672</v>
      </c>
      <c r="G303" s="150" t="s">
        <v>1301</v>
      </c>
      <c r="H303" s="158">
        <v>1</v>
      </c>
      <c r="I303" s="158" t="s">
        <v>375</v>
      </c>
      <c r="J303" s="165"/>
      <c r="K303" s="193">
        <v>0.5</v>
      </c>
      <c r="L303" s="255">
        <v>0.5</v>
      </c>
      <c r="M303" s="436"/>
      <c r="N303" s="331" t="str">
        <f t="shared" si="63"/>
        <v>-</v>
      </c>
      <c r="O303" s="320" t="str">
        <f t="shared" si="59"/>
        <v>-</v>
      </c>
      <c r="P303" s="320">
        <f t="shared" si="64"/>
        <v>1</v>
      </c>
      <c r="Q303" s="320">
        <f t="shared" si="60"/>
        <v>1</v>
      </c>
      <c r="R303" s="320">
        <f t="shared" si="65"/>
        <v>1</v>
      </c>
      <c r="S303" s="320">
        <f t="shared" si="61"/>
        <v>1</v>
      </c>
      <c r="T303" s="320" t="str">
        <f t="shared" si="66"/>
        <v>-</v>
      </c>
      <c r="U303" s="325" t="str">
        <f t="shared" si="62"/>
        <v>-</v>
      </c>
      <c r="V303" s="312">
        <f t="shared" si="58"/>
        <v>1</v>
      </c>
      <c r="W303" s="186" t="s">
        <v>2716</v>
      </c>
      <c r="X303" s="174" t="s">
        <v>1242</v>
      </c>
      <c r="Y303" s="176" t="s">
        <v>1459</v>
      </c>
      <c r="Z303" s="388"/>
      <c r="AA303" s="389">
        <v>0.5</v>
      </c>
      <c r="AB303" s="390">
        <v>0.5</v>
      </c>
      <c r="AC303" s="307"/>
      <c r="AD303" s="352" t="s">
        <v>2434</v>
      </c>
    </row>
    <row r="304" spans="2:30" ht="36" hidden="1" x14ac:dyDescent="0.25">
      <c r="B304" s="336" t="s">
        <v>2276</v>
      </c>
      <c r="C304" s="129" t="s">
        <v>98</v>
      </c>
      <c r="D304" s="126">
        <v>62.4</v>
      </c>
      <c r="E304" s="132" t="s">
        <v>1302</v>
      </c>
      <c r="F304" s="136" t="s">
        <v>1303</v>
      </c>
      <c r="G304" s="150" t="s">
        <v>1304</v>
      </c>
      <c r="H304" s="158">
        <v>1</v>
      </c>
      <c r="I304" s="158" t="s">
        <v>375</v>
      </c>
      <c r="J304" s="165"/>
      <c r="K304" s="182">
        <v>1</v>
      </c>
      <c r="L304" s="401"/>
      <c r="M304" s="443"/>
      <c r="N304" s="331" t="str">
        <f t="shared" si="63"/>
        <v>-</v>
      </c>
      <c r="O304" s="320" t="str">
        <f t="shared" si="59"/>
        <v>-</v>
      </c>
      <c r="P304" s="320">
        <f t="shared" si="64"/>
        <v>1</v>
      </c>
      <c r="Q304" s="320">
        <f t="shared" si="60"/>
        <v>1</v>
      </c>
      <c r="R304" s="320" t="str">
        <f t="shared" si="65"/>
        <v>-</v>
      </c>
      <c r="S304" s="320" t="str">
        <f t="shared" si="61"/>
        <v>-</v>
      </c>
      <c r="T304" s="320" t="str">
        <f t="shared" si="66"/>
        <v>-</v>
      </c>
      <c r="U304" s="325" t="str">
        <f t="shared" si="62"/>
        <v>-</v>
      </c>
      <c r="V304" s="312">
        <f t="shared" si="58"/>
        <v>1</v>
      </c>
      <c r="W304" s="186" t="s">
        <v>2534</v>
      </c>
      <c r="X304" s="174" t="s">
        <v>1242</v>
      </c>
      <c r="Y304" s="176" t="s">
        <v>1459</v>
      </c>
      <c r="Z304" s="388"/>
      <c r="AA304" s="389">
        <v>1</v>
      </c>
      <c r="AB304" s="390"/>
      <c r="AC304" s="307"/>
      <c r="AD304" s="352" t="s">
        <v>2434</v>
      </c>
    </row>
    <row r="305" spans="2:30" ht="72" hidden="1" x14ac:dyDescent="0.25">
      <c r="B305" s="336" t="s">
        <v>2276</v>
      </c>
      <c r="C305" s="129" t="s">
        <v>98</v>
      </c>
      <c r="D305" s="126">
        <v>62.4</v>
      </c>
      <c r="E305" s="132" t="s">
        <v>1305</v>
      </c>
      <c r="F305" s="136" t="s">
        <v>1306</v>
      </c>
      <c r="G305" s="150" t="s">
        <v>1307</v>
      </c>
      <c r="H305" s="158">
        <v>1</v>
      </c>
      <c r="I305" s="158" t="s">
        <v>375</v>
      </c>
      <c r="J305" s="165"/>
      <c r="K305" s="182"/>
      <c r="L305" s="401">
        <v>1</v>
      </c>
      <c r="M305" s="443"/>
      <c r="N305" s="331" t="str">
        <f t="shared" si="63"/>
        <v>-</v>
      </c>
      <c r="O305" s="320" t="str">
        <f t="shared" si="59"/>
        <v>-</v>
      </c>
      <c r="P305" s="320" t="str">
        <f t="shared" si="64"/>
        <v>-</v>
      </c>
      <c r="Q305" s="320" t="str">
        <f t="shared" si="60"/>
        <v>-</v>
      </c>
      <c r="R305" s="320">
        <f t="shared" si="65"/>
        <v>1</v>
      </c>
      <c r="S305" s="320">
        <f t="shared" si="61"/>
        <v>1</v>
      </c>
      <c r="T305" s="320" t="str">
        <f t="shared" si="66"/>
        <v>-</v>
      </c>
      <c r="U305" s="325" t="str">
        <f t="shared" si="62"/>
        <v>-</v>
      </c>
      <c r="V305" s="312">
        <f t="shared" si="58"/>
        <v>1</v>
      </c>
      <c r="W305" s="186" t="s">
        <v>2717</v>
      </c>
      <c r="X305" s="174" t="s">
        <v>1242</v>
      </c>
      <c r="Y305" s="176" t="s">
        <v>1459</v>
      </c>
      <c r="Z305" s="557"/>
      <c r="AA305" s="556"/>
      <c r="AB305" s="552">
        <v>1</v>
      </c>
      <c r="AC305" s="562"/>
      <c r="AD305" s="352" t="s">
        <v>2434</v>
      </c>
    </row>
    <row r="306" spans="2:30" ht="36" hidden="1" x14ac:dyDescent="0.25">
      <c r="B306" s="336" t="s">
        <v>2276</v>
      </c>
      <c r="C306" s="129" t="s">
        <v>98</v>
      </c>
      <c r="D306" s="126">
        <v>62.4</v>
      </c>
      <c r="E306" s="132" t="s">
        <v>1308</v>
      </c>
      <c r="F306" s="136" t="s">
        <v>1309</v>
      </c>
      <c r="G306" s="150" t="s">
        <v>1310</v>
      </c>
      <c r="H306" s="158">
        <v>1</v>
      </c>
      <c r="I306" s="158" t="s">
        <v>375</v>
      </c>
      <c r="J306" s="165"/>
      <c r="K306" s="182"/>
      <c r="L306" s="401">
        <v>1</v>
      </c>
      <c r="M306" s="443"/>
      <c r="N306" s="331" t="str">
        <f t="shared" si="63"/>
        <v>-</v>
      </c>
      <c r="O306" s="320" t="str">
        <f t="shared" si="59"/>
        <v>-</v>
      </c>
      <c r="P306" s="320" t="str">
        <f t="shared" si="64"/>
        <v>-</v>
      </c>
      <c r="Q306" s="320" t="str">
        <f t="shared" si="60"/>
        <v>-</v>
      </c>
      <c r="R306" s="320">
        <f t="shared" si="65"/>
        <v>1</v>
      </c>
      <c r="S306" s="320">
        <f t="shared" si="61"/>
        <v>1</v>
      </c>
      <c r="T306" s="320" t="str">
        <f t="shared" si="66"/>
        <v>-</v>
      </c>
      <c r="U306" s="325" t="str">
        <f t="shared" si="62"/>
        <v>-</v>
      </c>
      <c r="V306" s="312">
        <f t="shared" si="58"/>
        <v>1</v>
      </c>
      <c r="W306" s="186" t="s">
        <v>2718</v>
      </c>
      <c r="X306" s="174" t="s">
        <v>1242</v>
      </c>
      <c r="Y306" s="176" t="s">
        <v>1459</v>
      </c>
      <c r="Z306" s="388"/>
      <c r="AA306" s="389"/>
      <c r="AB306" s="390">
        <v>1</v>
      </c>
      <c r="AC306" s="307"/>
      <c r="AD306" s="352" t="s">
        <v>2434</v>
      </c>
    </row>
    <row r="307" spans="2:30" ht="54" hidden="1" x14ac:dyDescent="0.25">
      <c r="B307" s="336" t="s">
        <v>2276</v>
      </c>
      <c r="C307" s="129" t="s">
        <v>98</v>
      </c>
      <c r="D307" s="126">
        <v>62.4</v>
      </c>
      <c r="E307" s="132" t="s">
        <v>1311</v>
      </c>
      <c r="F307" s="136" t="s">
        <v>993</v>
      </c>
      <c r="G307" s="150" t="s">
        <v>1312</v>
      </c>
      <c r="H307" s="158">
        <v>1</v>
      </c>
      <c r="I307" s="158" t="s">
        <v>375</v>
      </c>
      <c r="J307" s="165"/>
      <c r="K307" s="182"/>
      <c r="L307" s="196"/>
      <c r="M307" s="441">
        <v>1</v>
      </c>
      <c r="N307" s="331" t="str">
        <f t="shared" si="63"/>
        <v>-</v>
      </c>
      <c r="O307" s="320" t="str">
        <f t="shared" si="59"/>
        <v>-</v>
      </c>
      <c r="P307" s="320">
        <f t="shared" si="64"/>
        <v>0</v>
      </c>
      <c r="Q307" s="320">
        <f t="shared" si="60"/>
        <v>0</v>
      </c>
      <c r="R307" s="320" t="str">
        <f t="shared" si="65"/>
        <v>-</v>
      </c>
      <c r="S307" s="320" t="str">
        <f t="shared" si="61"/>
        <v>-</v>
      </c>
      <c r="T307" s="320" t="str">
        <f t="shared" si="66"/>
        <v>-</v>
      </c>
      <c r="U307" s="325" t="str">
        <f t="shared" si="62"/>
        <v>-</v>
      </c>
      <c r="V307" s="312">
        <f t="shared" si="58"/>
        <v>1</v>
      </c>
      <c r="W307" s="186" t="s">
        <v>2535</v>
      </c>
      <c r="X307" s="174" t="s">
        <v>1242</v>
      </c>
      <c r="Y307" s="176" t="s">
        <v>1459</v>
      </c>
      <c r="Z307" s="388"/>
      <c r="AA307" s="389">
        <v>1</v>
      </c>
      <c r="AB307" s="390"/>
      <c r="AC307" s="307"/>
      <c r="AD307" s="352" t="s">
        <v>2434</v>
      </c>
    </row>
    <row r="308" spans="2:30" ht="126" hidden="1" x14ac:dyDescent="0.25">
      <c r="B308" s="336" t="s">
        <v>2276</v>
      </c>
      <c r="C308" s="129" t="s">
        <v>98</v>
      </c>
      <c r="D308" s="126">
        <v>62.4</v>
      </c>
      <c r="E308" s="132" t="s">
        <v>1313</v>
      </c>
      <c r="F308" s="136" t="s">
        <v>1314</v>
      </c>
      <c r="G308" s="150" t="s">
        <v>1315</v>
      </c>
      <c r="H308" s="158">
        <v>3</v>
      </c>
      <c r="I308" s="158" t="s">
        <v>375</v>
      </c>
      <c r="J308" s="165">
        <v>1</v>
      </c>
      <c r="K308" s="182">
        <v>1</v>
      </c>
      <c r="L308" s="196">
        <v>1</v>
      </c>
      <c r="M308" s="436"/>
      <c r="N308" s="331">
        <f t="shared" si="63"/>
        <v>1</v>
      </c>
      <c r="O308" s="320">
        <f t="shared" si="59"/>
        <v>1</v>
      </c>
      <c r="P308" s="320">
        <f t="shared" si="64"/>
        <v>1</v>
      </c>
      <c r="Q308" s="320">
        <f t="shared" si="60"/>
        <v>1</v>
      </c>
      <c r="R308" s="320">
        <f t="shared" si="65"/>
        <v>1</v>
      </c>
      <c r="S308" s="320">
        <f t="shared" si="61"/>
        <v>1</v>
      </c>
      <c r="T308" s="320" t="str">
        <f t="shared" si="66"/>
        <v>-</v>
      </c>
      <c r="U308" s="325" t="str">
        <f t="shared" si="62"/>
        <v>-</v>
      </c>
      <c r="V308" s="312">
        <f t="shared" si="58"/>
        <v>1</v>
      </c>
      <c r="W308" s="186" t="s">
        <v>2719</v>
      </c>
      <c r="X308" s="174" t="s">
        <v>1242</v>
      </c>
      <c r="Y308" s="176" t="s">
        <v>1459</v>
      </c>
      <c r="Z308" s="388">
        <v>1</v>
      </c>
      <c r="AA308" s="389">
        <v>1</v>
      </c>
      <c r="AB308" s="390">
        <v>1</v>
      </c>
      <c r="AC308" s="307"/>
      <c r="AD308" s="352" t="s">
        <v>2434</v>
      </c>
    </row>
    <row r="309" spans="2:30" ht="90" hidden="1" x14ac:dyDescent="0.25">
      <c r="B309" s="336" t="s">
        <v>2276</v>
      </c>
      <c r="C309" s="129" t="s">
        <v>147</v>
      </c>
      <c r="D309" s="126">
        <v>65.900000000000006</v>
      </c>
      <c r="E309" s="132" t="s">
        <v>1316</v>
      </c>
      <c r="F309" s="136" t="s">
        <v>672</v>
      </c>
      <c r="G309" s="150" t="s">
        <v>1317</v>
      </c>
      <c r="H309" s="158">
        <v>1</v>
      </c>
      <c r="I309" s="158" t="s">
        <v>375</v>
      </c>
      <c r="J309" s="165">
        <v>1</v>
      </c>
      <c r="K309" s="182"/>
      <c r="L309" s="196"/>
      <c r="M309" s="436"/>
      <c r="N309" s="331">
        <f t="shared" si="63"/>
        <v>1</v>
      </c>
      <c r="O309" s="320">
        <f t="shared" si="59"/>
        <v>1</v>
      </c>
      <c r="P309" s="320" t="str">
        <f t="shared" si="64"/>
        <v>-</v>
      </c>
      <c r="Q309" s="320" t="str">
        <f t="shared" si="60"/>
        <v>-</v>
      </c>
      <c r="R309" s="320" t="str">
        <f t="shared" si="65"/>
        <v>-</v>
      </c>
      <c r="S309" s="320" t="str">
        <f t="shared" si="61"/>
        <v>-</v>
      </c>
      <c r="T309" s="320" t="str">
        <f t="shared" si="66"/>
        <v>-</v>
      </c>
      <c r="U309" s="325" t="str">
        <f t="shared" si="62"/>
        <v>-</v>
      </c>
      <c r="V309" s="312">
        <f t="shared" si="58"/>
        <v>1</v>
      </c>
      <c r="W309" s="186" t="s">
        <v>1318</v>
      </c>
      <c r="X309" s="174" t="s">
        <v>1242</v>
      </c>
      <c r="Y309" s="176" t="s">
        <v>1459</v>
      </c>
      <c r="Z309" s="388">
        <v>1</v>
      </c>
      <c r="AA309" s="389"/>
      <c r="AB309" s="390"/>
      <c r="AC309" s="307"/>
      <c r="AD309" s="352" t="s">
        <v>2434</v>
      </c>
    </row>
    <row r="310" spans="2:30" ht="36" hidden="1" x14ac:dyDescent="0.25">
      <c r="B310" s="336" t="s">
        <v>2276</v>
      </c>
      <c r="C310" s="129" t="s">
        <v>147</v>
      </c>
      <c r="D310" s="126">
        <v>65.900000000000006</v>
      </c>
      <c r="E310" s="132" t="s">
        <v>1319</v>
      </c>
      <c r="F310" s="136" t="s">
        <v>1320</v>
      </c>
      <c r="G310" s="150" t="s">
        <v>1321</v>
      </c>
      <c r="H310" s="158">
        <v>1</v>
      </c>
      <c r="I310" s="158" t="s">
        <v>375</v>
      </c>
      <c r="J310" s="165"/>
      <c r="K310" s="182">
        <v>1</v>
      </c>
      <c r="L310" s="196"/>
      <c r="M310" s="436"/>
      <c r="N310" s="331" t="str">
        <f t="shared" si="63"/>
        <v>-</v>
      </c>
      <c r="O310" s="320" t="str">
        <f t="shared" si="59"/>
        <v>-</v>
      </c>
      <c r="P310" s="320">
        <f t="shared" si="64"/>
        <v>1</v>
      </c>
      <c r="Q310" s="320">
        <f t="shared" si="60"/>
        <v>1</v>
      </c>
      <c r="R310" s="320" t="str">
        <f t="shared" si="65"/>
        <v>-</v>
      </c>
      <c r="S310" s="320" t="str">
        <f t="shared" si="61"/>
        <v>-</v>
      </c>
      <c r="T310" s="320" t="str">
        <f t="shared" si="66"/>
        <v>-</v>
      </c>
      <c r="U310" s="325" t="str">
        <f t="shared" si="62"/>
        <v>-</v>
      </c>
      <c r="V310" s="312">
        <f t="shared" si="58"/>
        <v>1</v>
      </c>
      <c r="W310" s="186" t="s">
        <v>2536</v>
      </c>
      <c r="X310" s="174" t="s">
        <v>1242</v>
      </c>
      <c r="Y310" s="176" t="s">
        <v>1459</v>
      </c>
      <c r="Z310" s="388"/>
      <c r="AA310" s="389">
        <v>1</v>
      </c>
      <c r="AB310" s="390"/>
      <c r="AC310" s="307"/>
      <c r="AD310" s="352" t="s">
        <v>2434</v>
      </c>
    </row>
    <row r="311" spans="2:30" ht="54" hidden="1" x14ac:dyDescent="0.25">
      <c r="B311" s="336" t="s">
        <v>2276</v>
      </c>
      <c r="C311" s="129" t="s">
        <v>147</v>
      </c>
      <c r="D311" s="126">
        <v>65.900000000000006</v>
      </c>
      <c r="E311" s="132" t="s">
        <v>1322</v>
      </c>
      <c r="F311" s="136" t="s">
        <v>1323</v>
      </c>
      <c r="G311" s="150" t="s">
        <v>1324</v>
      </c>
      <c r="H311" s="158">
        <v>1</v>
      </c>
      <c r="I311" s="158" t="s">
        <v>375</v>
      </c>
      <c r="J311" s="165"/>
      <c r="K311" s="182">
        <v>1</v>
      </c>
      <c r="L311" s="196"/>
      <c r="M311" s="436"/>
      <c r="N311" s="331" t="str">
        <f t="shared" si="63"/>
        <v>-</v>
      </c>
      <c r="O311" s="320" t="str">
        <f t="shared" si="59"/>
        <v>-</v>
      </c>
      <c r="P311" s="320">
        <f t="shared" si="64"/>
        <v>1</v>
      </c>
      <c r="Q311" s="320">
        <f t="shared" si="60"/>
        <v>1</v>
      </c>
      <c r="R311" s="320" t="str">
        <f t="shared" si="65"/>
        <v>-</v>
      </c>
      <c r="S311" s="320" t="str">
        <f t="shared" si="61"/>
        <v>-</v>
      </c>
      <c r="T311" s="320" t="str">
        <f t="shared" si="66"/>
        <v>-</v>
      </c>
      <c r="U311" s="325" t="str">
        <f t="shared" si="62"/>
        <v>-</v>
      </c>
      <c r="V311" s="312">
        <f t="shared" si="58"/>
        <v>1</v>
      </c>
      <c r="W311" s="186" t="s">
        <v>2537</v>
      </c>
      <c r="X311" s="174" t="s">
        <v>1242</v>
      </c>
      <c r="Y311" s="176" t="s">
        <v>1459</v>
      </c>
      <c r="Z311" s="388"/>
      <c r="AA311" s="389">
        <v>1</v>
      </c>
      <c r="AB311" s="390"/>
      <c r="AC311" s="307"/>
      <c r="AD311" s="352" t="s">
        <v>2434</v>
      </c>
    </row>
    <row r="312" spans="2:30" ht="72" hidden="1" x14ac:dyDescent="0.25">
      <c r="B312" s="336" t="s">
        <v>2276</v>
      </c>
      <c r="C312" s="129" t="s">
        <v>147</v>
      </c>
      <c r="D312" s="126">
        <v>65.900000000000006</v>
      </c>
      <c r="E312" s="132" t="s">
        <v>1325</v>
      </c>
      <c r="F312" s="136" t="s">
        <v>1326</v>
      </c>
      <c r="G312" s="150" t="s">
        <v>1327</v>
      </c>
      <c r="H312" s="158">
        <v>1</v>
      </c>
      <c r="I312" s="158" t="s">
        <v>375</v>
      </c>
      <c r="J312" s="165"/>
      <c r="K312" s="182">
        <v>1</v>
      </c>
      <c r="L312" s="196"/>
      <c r="M312" s="436"/>
      <c r="N312" s="331" t="str">
        <f t="shared" si="63"/>
        <v>-</v>
      </c>
      <c r="O312" s="320" t="str">
        <f t="shared" si="59"/>
        <v>-</v>
      </c>
      <c r="P312" s="320">
        <f t="shared" si="64"/>
        <v>1</v>
      </c>
      <c r="Q312" s="320">
        <f t="shared" si="60"/>
        <v>1</v>
      </c>
      <c r="R312" s="320" t="str">
        <f t="shared" si="65"/>
        <v>-</v>
      </c>
      <c r="S312" s="320" t="str">
        <f t="shared" si="61"/>
        <v>-</v>
      </c>
      <c r="T312" s="320" t="str">
        <f t="shared" si="66"/>
        <v>-</v>
      </c>
      <c r="U312" s="325" t="str">
        <f t="shared" si="62"/>
        <v>-</v>
      </c>
      <c r="V312" s="312">
        <f t="shared" si="58"/>
        <v>1</v>
      </c>
      <c r="W312" s="186" t="s">
        <v>2538</v>
      </c>
      <c r="X312" s="174" t="s">
        <v>1242</v>
      </c>
      <c r="Y312" s="176" t="s">
        <v>1459</v>
      </c>
      <c r="Z312" s="388"/>
      <c r="AA312" s="389">
        <v>1</v>
      </c>
      <c r="AB312" s="390"/>
      <c r="AC312" s="307"/>
      <c r="AD312" s="352" t="s">
        <v>2434</v>
      </c>
    </row>
    <row r="313" spans="2:30" ht="54" hidden="1" x14ac:dyDescent="0.25">
      <c r="B313" s="336" t="s">
        <v>2276</v>
      </c>
      <c r="C313" s="129" t="s">
        <v>147</v>
      </c>
      <c r="D313" s="126">
        <v>65.900000000000006</v>
      </c>
      <c r="E313" s="132" t="s">
        <v>1328</v>
      </c>
      <c r="F313" s="136" t="s">
        <v>1329</v>
      </c>
      <c r="G313" s="150" t="s">
        <v>1330</v>
      </c>
      <c r="H313" s="158">
        <v>1</v>
      </c>
      <c r="I313" s="158" t="s">
        <v>375</v>
      </c>
      <c r="J313" s="165"/>
      <c r="K313" s="182"/>
      <c r="L313" s="196">
        <v>1</v>
      </c>
      <c r="M313" s="436"/>
      <c r="N313" s="331" t="str">
        <f t="shared" si="63"/>
        <v>-</v>
      </c>
      <c r="O313" s="320" t="str">
        <f t="shared" si="59"/>
        <v>-</v>
      </c>
      <c r="P313" s="320" t="str">
        <f t="shared" si="64"/>
        <v>-</v>
      </c>
      <c r="Q313" s="320" t="str">
        <f t="shared" si="60"/>
        <v>-</v>
      </c>
      <c r="R313" s="320">
        <f t="shared" si="65"/>
        <v>1</v>
      </c>
      <c r="S313" s="320">
        <f t="shared" si="61"/>
        <v>1</v>
      </c>
      <c r="T313" s="320" t="str">
        <f t="shared" si="66"/>
        <v>-</v>
      </c>
      <c r="U313" s="325" t="str">
        <f t="shared" si="62"/>
        <v>-</v>
      </c>
      <c r="V313" s="312">
        <f t="shared" si="58"/>
        <v>1</v>
      </c>
      <c r="W313" s="186" t="s">
        <v>2720</v>
      </c>
      <c r="X313" s="174" t="s">
        <v>1242</v>
      </c>
      <c r="Y313" s="176" t="s">
        <v>1459</v>
      </c>
      <c r="Z313" s="388"/>
      <c r="AA313" s="389"/>
      <c r="AB313" s="390">
        <v>1</v>
      </c>
      <c r="AC313" s="307"/>
      <c r="AD313" s="352" t="s">
        <v>2434</v>
      </c>
    </row>
    <row r="314" spans="2:30" ht="54" hidden="1" x14ac:dyDescent="0.25">
      <c r="B314" s="336" t="s">
        <v>2276</v>
      </c>
      <c r="C314" s="129" t="s">
        <v>147</v>
      </c>
      <c r="D314" s="126">
        <v>65.900000000000006</v>
      </c>
      <c r="E314" s="132" t="s">
        <v>1331</v>
      </c>
      <c r="F314" s="136" t="s">
        <v>1129</v>
      </c>
      <c r="G314" s="150" t="s">
        <v>1332</v>
      </c>
      <c r="H314" s="158">
        <v>1</v>
      </c>
      <c r="I314" s="158" t="s">
        <v>375</v>
      </c>
      <c r="J314" s="165"/>
      <c r="K314" s="182"/>
      <c r="L314" s="196">
        <v>0.5</v>
      </c>
      <c r="M314" s="436">
        <v>0.5</v>
      </c>
      <c r="N314" s="331" t="str">
        <f t="shared" si="63"/>
        <v>-</v>
      </c>
      <c r="O314" s="320" t="str">
        <f t="shared" si="59"/>
        <v>-</v>
      </c>
      <c r="P314" s="320" t="str">
        <f t="shared" si="64"/>
        <v>-</v>
      </c>
      <c r="Q314" s="320" t="str">
        <f t="shared" si="60"/>
        <v>-</v>
      </c>
      <c r="R314" s="320">
        <f t="shared" si="65"/>
        <v>0.5</v>
      </c>
      <c r="S314" s="320">
        <f t="shared" si="61"/>
        <v>0.5</v>
      </c>
      <c r="T314" s="320" t="str">
        <f t="shared" si="66"/>
        <v>-</v>
      </c>
      <c r="U314" s="325" t="str">
        <f t="shared" si="62"/>
        <v>-</v>
      </c>
      <c r="V314" s="312">
        <f t="shared" si="58"/>
        <v>1</v>
      </c>
      <c r="W314" s="186" t="s">
        <v>2721</v>
      </c>
      <c r="X314" s="174" t="s">
        <v>1242</v>
      </c>
      <c r="Y314" s="176" t="s">
        <v>1459</v>
      </c>
      <c r="Z314" s="388"/>
      <c r="AA314" s="389"/>
      <c r="AB314" s="390">
        <v>1</v>
      </c>
      <c r="AC314" s="307"/>
      <c r="AD314" s="352" t="s">
        <v>2434</v>
      </c>
    </row>
    <row r="315" spans="2:30" ht="54" hidden="1" x14ac:dyDescent="0.25">
      <c r="B315" s="336" t="s">
        <v>2276</v>
      </c>
      <c r="C315" s="129" t="s">
        <v>147</v>
      </c>
      <c r="D315" s="126">
        <v>65.900000000000006</v>
      </c>
      <c r="E315" s="132" t="s">
        <v>1333</v>
      </c>
      <c r="F315" s="136" t="s">
        <v>1334</v>
      </c>
      <c r="G315" s="150" t="s">
        <v>1335</v>
      </c>
      <c r="H315" s="158">
        <v>1</v>
      </c>
      <c r="I315" s="158" t="s">
        <v>375</v>
      </c>
      <c r="J315" s="165">
        <v>1</v>
      </c>
      <c r="K315" s="182"/>
      <c r="L315" s="196"/>
      <c r="M315" s="436"/>
      <c r="N315" s="331">
        <f t="shared" si="63"/>
        <v>1</v>
      </c>
      <c r="O315" s="320">
        <f t="shared" si="59"/>
        <v>1</v>
      </c>
      <c r="P315" s="320" t="str">
        <f t="shared" si="64"/>
        <v>-</v>
      </c>
      <c r="Q315" s="320" t="str">
        <f t="shared" si="60"/>
        <v>-</v>
      </c>
      <c r="R315" s="320" t="str">
        <f t="shared" si="65"/>
        <v>-</v>
      </c>
      <c r="S315" s="320" t="str">
        <f t="shared" si="61"/>
        <v>-</v>
      </c>
      <c r="T315" s="320" t="str">
        <f t="shared" si="66"/>
        <v>-</v>
      </c>
      <c r="U315" s="325" t="str">
        <f t="shared" si="62"/>
        <v>-</v>
      </c>
      <c r="V315" s="312">
        <f t="shared" si="58"/>
        <v>1</v>
      </c>
      <c r="W315" s="186" t="s">
        <v>1336</v>
      </c>
      <c r="X315" s="174" t="s">
        <v>1242</v>
      </c>
      <c r="Y315" s="176" t="s">
        <v>1459</v>
      </c>
      <c r="Z315" s="388">
        <v>1</v>
      </c>
      <c r="AA315" s="389"/>
      <c r="AB315" s="390"/>
      <c r="AC315" s="307"/>
      <c r="AD315" s="352" t="s">
        <v>2434</v>
      </c>
    </row>
    <row r="316" spans="2:30" ht="36" hidden="1" x14ac:dyDescent="0.25">
      <c r="B316" s="336" t="s">
        <v>2276</v>
      </c>
      <c r="C316" s="129" t="s">
        <v>147</v>
      </c>
      <c r="D316" s="126">
        <v>65.900000000000006</v>
      </c>
      <c r="E316" s="132" t="s">
        <v>1337</v>
      </c>
      <c r="F316" s="136" t="s">
        <v>1338</v>
      </c>
      <c r="G316" s="150" t="s">
        <v>1339</v>
      </c>
      <c r="H316" s="158">
        <v>1</v>
      </c>
      <c r="I316" s="158" t="s">
        <v>375</v>
      </c>
      <c r="J316" s="165"/>
      <c r="K316" s="182">
        <v>1</v>
      </c>
      <c r="L316" s="196"/>
      <c r="M316" s="436"/>
      <c r="N316" s="331" t="str">
        <f t="shared" si="63"/>
        <v>-</v>
      </c>
      <c r="O316" s="320" t="str">
        <f t="shared" si="59"/>
        <v>-</v>
      </c>
      <c r="P316" s="320">
        <f t="shared" si="64"/>
        <v>1</v>
      </c>
      <c r="Q316" s="320">
        <f t="shared" si="60"/>
        <v>1</v>
      </c>
      <c r="R316" s="320" t="str">
        <f t="shared" si="65"/>
        <v>-</v>
      </c>
      <c r="S316" s="320" t="str">
        <f t="shared" si="61"/>
        <v>-</v>
      </c>
      <c r="T316" s="320" t="str">
        <f t="shared" si="66"/>
        <v>-</v>
      </c>
      <c r="U316" s="325" t="str">
        <f t="shared" si="62"/>
        <v>-</v>
      </c>
      <c r="V316" s="312">
        <f t="shared" si="58"/>
        <v>1</v>
      </c>
      <c r="W316" s="186" t="s">
        <v>2539</v>
      </c>
      <c r="X316" s="174" t="s">
        <v>1242</v>
      </c>
      <c r="Y316" s="176" t="s">
        <v>1459</v>
      </c>
      <c r="Z316" s="388"/>
      <c r="AA316" s="389">
        <v>1</v>
      </c>
      <c r="AB316" s="390"/>
      <c r="AC316" s="307"/>
      <c r="AD316" s="352" t="s">
        <v>2434</v>
      </c>
    </row>
    <row r="317" spans="2:30" ht="90" hidden="1" x14ac:dyDescent="0.25">
      <c r="B317" s="336" t="s">
        <v>2276</v>
      </c>
      <c r="C317" s="129" t="s">
        <v>147</v>
      </c>
      <c r="D317" s="126">
        <v>65.900000000000006</v>
      </c>
      <c r="E317" s="132" t="s">
        <v>1340</v>
      </c>
      <c r="F317" s="136" t="s">
        <v>1341</v>
      </c>
      <c r="G317" s="150" t="s">
        <v>1342</v>
      </c>
      <c r="H317" s="158">
        <v>1</v>
      </c>
      <c r="I317" s="158" t="s">
        <v>375</v>
      </c>
      <c r="J317" s="165"/>
      <c r="K317" s="182">
        <v>1</v>
      </c>
      <c r="L317" s="196"/>
      <c r="M317" s="436"/>
      <c r="N317" s="331" t="str">
        <f t="shared" si="63"/>
        <v>-</v>
      </c>
      <c r="O317" s="320" t="str">
        <f t="shared" si="59"/>
        <v>-</v>
      </c>
      <c r="P317" s="320">
        <f t="shared" si="64"/>
        <v>1</v>
      </c>
      <c r="Q317" s="320">
        <f t="shared" si="60"/>
        <v>1</v>
      </c>
      <c r="R317" s="320" t="str">
        <f t="shared" si="65"/>
        <v>-</v>
      </c>
      <c r="S317" s="320" t="str">
        <f t="shared" si="61"/>
        <v>-</v>
      </c>
      <c r="T317" s="320" t="str">
        <f t="shared" si="66"/>
        <v>-</v>
      </c>
      <c r="U317" s="325" t="str">
        <f t="shared" si="62"/>
        <v>-</v>
      </c>
      <c r="V317" s="312">
        <f t="shared" si="58"/>
        <v>1</v>
      </c>
      <c r="W317" s="186" t="s">
        <v>2540</v>
      </c>
      <c r="X317" s="174" t="s">
        <v>1242</v>
      </c>
      <c r="Y317" s="176" t="s">
        <v>1459</v>
      </c>
      <c r="Z317" s="388"/>
      <c r="AA317" s="389">
        <v>1</v>
      </c>
      <c r="AB317" s="390"/>
      <c r="AC317" s="307"/>
      <c r="AD317" s="352" t="s">
        <v>2434</v>
      </c>
    </row>
    <row r="318" spans="2:30" ht="90" hidden="1" x14ac:dyDescent="0.25">
      <c r="B318" s="336" t="s">
        <v>2276</v>
      </c>
      <c r="C318" s="129" t="s">
        <v>158</v>
      </c>
      <c r="D318" s="126">
        <v>72.099999999999994</v>
      </c>
      <c r="E318" s="132" t="s">
        <v>1343</v>
      </c>
      <c r="F318" s="136" t="s">
        <v>1344</v>
      </c>
      <c r="G318" s="150" t="s">
        <v>1345</v>
      </c>
      <c r="H318" s="158">
        <v>1</v>
      </c>
      <c r="I318" s="158" t="s">
        <v>375</v>
      </c>
      <c r="J318" s="165"/>
      <c r="K318" s="182"/>
      <c r="L318" s="196"/>
      <c r="M318" s="441">
        <v>0.6</v>
      </c>
      <c r="N318" s="331" t="str">
        <f t="shared" si="63"/>
        <v>-</v>
      </c>
      <c r="O318" s="320" t="str">
        <f t="shared" si="59"/>
        <v>-</v>
      </c>
      <c r="P318" s="320" t="str">
        <f t="shared" si="64"/>
        <v>-</v>
      </c>
      <c r="Q318" s="320" t="str">
        <f t="shared" si="60"/>
        <v>-</v>
      </c>
      <c r="R318" s="320" t="str">
        <f t="shared" si="65"/>
        <v>-</v>
      </c>
      <c r="S318" s="320" t="str">
        <f t="shared" si="61"/>
        <v>-</v>
      </c>
      <c r="T318" s="320">
        <f t="shared" si="66"/>
        <v>0.6</v>
      </c>
      <c r="U318" s="325">
        <f t="shared" si="62"/>
        <v>0.6</v>
      </c>
      <c r="V318" s="312">
        <f t="shared" si="58"/>
        <v>0.6</v>
      </c>
      <c r="W318" s="186"/>
      <c r="X318" s="174" t="s">
        <v>1242</v>
      </c>
      <c r="Y318" s="176" t="s">
        <v>1459</v>
      </c>
      <c r="Z318" s="388"/>
      <c r="AA318" s="389"/>
      <c r="AB318" s="390"/>
      <c r="AC318" s="307">
        <v>1</v>
      </c>
      <c r="AD318" s="352" t="s">
        <v>2434</v>
      </c>
    </row>
    <row r="319" spans="2:30" ht="36" hidden="1" x14ac:dyDescent="0.25">
      <c r="B319" s="336" t="s">
        <v>2276</v>
      </c>
      <c r="C319" s="129" t="s">
        <v>158</v>
      </c>
      <c r="D319" s="126">
        <v>72.099999999999994</v>
      </c>
      <c r="E319" s="132" t="s">
        <v>1346</v>
      </c>
      <c r="F319" s="136" t="s">
        <v>1347</v>
      </c>
      <c r="G319" s="150" t="s">
        <v>1348</v>
      </c>
      <c r="H319" s="158">
        <v>1</v>
      </c>
      <c r="I319" s="158" t="s">
        <v>375</v>
      </c>
      <c r="J319" s="165"/>
      <c r="K319" s="182">
        <v>1</v>
      </c>
      <c r="L319" s="196"/>
      <c r="M319" s="436"/>
      <c r="N319" s="331" t="str">
        <f t="shared" si="63"/>
        <v>-</v>
      </c>
      <c r="O319" s="320" t="str">
        <f t="shared" si="59"/>
        <v>-</v>
      </c>
      <c r="P319" s="320">
        <f t="shared" si="64"/>
        <v>1</v>
      </c>
      <c r="Q319" s="320">
        <f t="shared" si="60"/>
        <v>1</v>
      </c>
      <c r="R319" s="320" t="str">
        <f t="shared" si="65"/>
        <v>-</v>
      </c>
      <c r="S319" s="320" t="str">
        <f t="shared" si="61"/>
        <v>-</v>
      </c>
      <c r="T319" s="320" t="str">
        <f t="shared" si="66"/>
        <v>-</v>
      </c>
      <c r="U319" s="325" t="str">
        <f t="shared" si="62"/>
        <v>-</v>
      </c>
      <c r="V319" s="312">
        <f t="shared" si="58"/>
        <v>1</v>
      </c>
      <c r="W319" s="186" t="s">
        <v>2541</v>
      </c>
      <c r="X319" s="174" t="s">
        <v>1242</v>
      </c>
      <c r="Y319" s="176" t="s">
        <v>1459</v>
      </c>
      <c r="Z319" s="388"/>
      <c r="AA319" s="389">
        <v>1</v>
      </c>
      <c r="AB319" s="390"/>
      <c r="AC319" s="307"/>
      <c r="AD319" s="352" t="s">
        <v>2434</v>
      </c>
    </row>
    <row r="320" spans="2:30" ht="144" hidden="1" x14ac:dyDescent="0.25">
      <c r="B320" s="336" t="s">
        <v>2276</v>
      </c>
      <c r="C320" s="129" t="s">
        <v>158</v>
      </c>
      <c r="D320" s="126">
        <v>72.099999999999994</v>
      </c>
      <c r="E320" s="132" t="s">
        <v>1349</v>
      </c>
      <c r="F320" s="136" t="s">
        <v>1350</v>
      </c>
      <c r="G320" s="150" t="s">
        <v>1351</v>
      </c>
      <c r="H320" s="158">
        <v>1</v>
      </c>
      <c r="I320" s="158" t="s">
        <v>375</v>
      </c>
      <c r="J320" s="165"/>
      <c r="K320" s="182"/>
      <c r="L320" s="196"/>
      <c r="M320" s="441">
        <v>0.3</v>
      </c>
      <c r="N320" s="331" t="str">
        <f t="shared" si="63"/>
        <v>-</v>
      </c>
      <c r="O320" s="320" t="str">
        <f t="shared" si="59"/>
        <v>-</v>
      </c>
      <c r="P320" s="320" t="str">
        <f t="shared" si="64"/>
        <v>-</v>
      </c>
      <c r="Q320" s="320" t="str">
        <f t="shared" si="60"/>
        <v>-</v>
      </c>
      <c r="R320" s="320" t="str">
        <f t="shared" si="65"/>
        <v>-</v>
      </c>
      <c r="S320" s="320" t="str">
        <f t="shared" si="61"/>
        <v>-</v>
      </c>
      <c r="T320" s="320">
        <f t="shared" si="66"/>
        <v>0.3</v>
      </c>
      <c r="U320" s="325">
        <f t="shared" si="62"/>
        <v>0.3</v>
      </c>
      <c r="V320" s="312">
        <f t="shared" si="58"/>
        <v>0.3</v>
      </c>
      <c r="W320" s="186"/>
      <c r="X320" s="174" t="s">
        <v>1242</v>
      </c>
      <c r="Y320" s="176" t="s">
        <v>1459</v>
      </c>
      <c r="Z320" s="388"/>
      <c r="AA320" s="389"/>
      <c r="AB320" s="390"/>
      <c r="AC320" s="307">
        <v>1</v>
      </c>
      <c r="AD320" s="352" t="s">
        <v>2434</v>
      </c>
    </row>
    <row r="321" spans="2:30" ht="36" hidden="1" x14ac:dyDescent="0.25">
      <c r="B321" s="336" t="s">
        <v>2276</v>
      </c>
      <c r="C321" s="128" t="s">
        <v>187</v>
      </c>
      <c r="D321" s="126">
        <v>67.5</v>
      </c>
      <c r="E321" s="132" t="s">
        <v>1352</v>
      </c>
      <c r="F321" s="136" t="s">
        <v>1353</v>
      </c>
      <c r="G321" s="150" t="s">
        <v>1354</v>
      </c>
      <c r="H321" s="158">
        <v>1</v>
      </c>
      <c r="I321" s="158" t="s">
        <v>375</v>
      </c>
      <c r="J321" s="165"/>
      <c r="K321" s="182"/>
      <c r="L321" s="196"/>
      <c r="M321" s="436">
        <v>1</v>
      </c>
      <c r="N321" s="331" t="str">
        <f t="shared" si="63"/>
        <v>-</v>
      </c>
      <c r="O321" s="320" t="str">
        <f t="shared" si="59"/>
        <v>-</v>
      </c>
      <c r="P321" s="320" t="str">
        <f t="shared" si="64"/>
        <v>-</v>
      </c>
      <c r="Q321" s="320" t="str">
        <f t="shared" si="60"/>
        <v>-</v>
      </c>
      <c r="R321" s="320" t="str">
        <f t="shared" si="65"/>
        <v>-</v>
      </c>
      <c r="S321" s="320" t="str">
        <f t="shared" si="61"/>
        <v>-</v>
      </c>
      <c r="T321" s="320">
        <f t="shared" si="66"/>
        <v>1</v>
      </c>
      <c r="U321" s="325">
        <f t="shared" si="62"/>
        <v>1</v>
      </c>
      <c r="V321" s="312">
        <f t="shared" si="58"/>
        <v>1</v>
      </c>
      <c r="W321" s="186"/>
      <c r="X321" s="174" t="s">
        <v>1242</v>
      </c>
      <c r="Y321" s="174" t="s">
        <v>1459</v>
      </c>
      <c r="Z321" s="388"/>
      <c r="AA321" s="389"/>
      <c r="AB321" s="390"/>
      <c r="AC321" s="307">
        <v>1</v>
      </c>
      <c r="AD321" s="352" t="s">
        <v>2434</v>
      </c>
    </row>
    <row r="322" spans="2:30" ht="409.5" hidden="1" x14ac:dyDescent="0.25">
      <c r="B322" s="336" t="s">
        <v>2276</v>
      </c>
      <c r="C322" s="128" t="s">
        <v>187</v>
      </c>
      <c r="D322" s="126">
        <v>67.5</v>
      </c>
      <c r="E322" s="132" t="s">
        <v>1355</v>
      </c>
      <c r="F322" s="136" t="s">
        <v>1356</v>
      </c>
      <c r="G322" s="150" t="s">
        <v>1357</v>
      </c>
      <c r="H322" s="158">
        <v>1</v>
      </c>
      <c r="I322" s="158" t="s">
        <v>375</v>
      </c>
      <c r="J322" s="165"/>
      <c r="K322" s="182">
        <v>1</v>
      </c>
      <c r="L322" s="196"/>
      <c r="M322" s="436"/>
      <c r="N322" s="331" t="str">
        <f t="shared" si="63"/>
        <v>-</v>
      </c>
      <c r="O322" s="320" t="str">
        <f t="shared" si="59"/>
        <v>-</v>
      </c>
      <c r="P322" s="320">
        <f t="shared" si="64"/>
        <v>1</v>
      </c>
      <c r="Q322" s="320">
        <f t="shared" si="60"/>
        <v>1</v>
      </c>
      <c r="R322" s="320" t="str">
        <f t="shared" si="65"/>
        <v>-</v>
      </c>
      <c r="S322" s="320" t="str">
        <f t="shared" si="61"/>
        <v>-</v>
      </c>
      <c r="T322" s="320" t="str">
        <f t="shared" si="66"/>
        <v>-</v>
      </c>
      <c r="U322" s="325" t="str">
        <f t="shared" si="62"/>
        <v>-</v>
      </c>
      <c r="V322" s="312">
        <f t="shared" si="58"/>
        <v>1</v>
      </c>
      <c r="W322" s="186" t="s">
        <v>2542</v>
      </c>
      <c r="X322" s="174" t="s">
        <v>1242</v>
      </c>
      <c r="Y322" s="174" t="s">
        <v>1459</v>
      </c>
      <c r="Z322" s="388"/>
      <c r="AA322" s="389">
        <v>1</v>
      </c>
      <c r="AB322" s="390"/>
      <c r="AC322" s="307"/>
      <c r="AD322" s="352" t="s">
        <v>2434</v>
      </c>
    </row>
    <row r="323" spans="2:30" ht="72" hidden="1" x14ac:dyDescent="0.25">
      <c r="B323" s="336" t="s">
        <v>2276</v>
      </c>
      <c r="C323" s="128" t="s">
        <v>187</v>
      </c>
      <c r="D323" s="126">
        <v>67.5</v>
      </c>
      <c r="E323" s="132" t="s">
        <v>1358</v>
      </c>
      <c r="F323" s="136" t="s">
        <v>1359</v>
      </c>
      <c r="G323" s="150" t="s">
        <v>1360</v>
      </c>
      <c r="H323" s="158">
        <v>1</v>
      </c>
      <c r="I323" s="158" t="s">
        <v>375</v>
      </c>
      <c r="J323" s="165"/>
      <c r="K323" s="182">
        <v>1</v>
      </c>
      <c r="L323" s="401"/>
      <c r="M323" s="443"/>
      <c r="N323" s="331" t="str">
        <f t="shared" si="63"/>
        <v>-</v>
      </c>
      <c r="O323" s="320" t="str">
        <f t="shared" si="59"/>
        <v>-</v>
      </c>
      <c r="P323" s="320">
        <f t="shared" si="64"/>
        <v>1</v>
      </c>
      <c r="Q323" s="320">
        <f t="shared" si="60"/>
        <v>1</v>
      </c>
      <c r="R323" s="320" t="str">
        <f t="shared" si="65"/>
        <v>-</v>
      </c>
      <c r="S323" s="320" t="str">
        <f t="shared" si="61"/>
        <v>-</v>
      </c>
      <c r="T323" s="320" t="str">
        <f t="shared" si="66"/>
        <v>-</v>
      </c>
      <c r="U323" s="325" t="str">
        <f t="shared" si="62"/>
        <v>-</v>
      </c>
      <c r="V323" s="312">
        <f t="shared" si="58"/>
        <v>1</v>
      </c>
      <c r="W323" s="186" t="s">
        <v>2543</v>
      </c>
      <c r="X323" s="174" t="s">
        <v>1242</v>
      </c>
      <c r="Y323" s="174" t="s">
        <v>1459</v>
      </c>
      <c r="Z323" s="388"/>
      <c r="AA323" s="389">
        <v>1</v>
      </c>
      <c r="AB323" s="390"/>
      <c r="AC323" s="307"/>
      <c r="AD323" s="352" t="s">
        <v>2434</v>
      </c>
    </row>
    <row r="324" spans="2:30" ht="54" hidden="1" x14ac:dyDescent="0.25">
      <c r="B324" s="336" t="s">
        <v>2276</v>
      </c>
      <c r="C324" s="128" t="s">
        <v>187</v>
      </c>
      <c r="D324" s="126">
        <v>67.5</v>
      </c>
      <c r="E324" s="132" t="s">
        <v>1361</v>
      </c>
      <c r="F324" s="136" t="s">
        <v>1362</v>
      </c>
      <c r="G324" s="150" t="s">
        <v>1363</v>
      </c>
      <c r="H324" s="158">
        <v>1</v>
      </c>
      <c r="I324" s="158" t="s">
        <v>375</v>
      </c>
      <c r="J324" s="165"/>
      <c r="K324" s="182"/>
      <c r="L324" s="196"/>
      <c r="M324" s="436">
        <v>1</v>
      </c>
      <c r="N324" s="331" t="str">
        <f t="shared" si="63"/>
        <v>-</v>
      </c>
      <c r="O324" s="320" t="str">
        <f t="shared" si="59"/>
        <v>-</v>
      </c>
      <c r="P324" s="320" t="str">
        <f t="shared" si="64"/>
        <v>-</v>
      </c>
      <c r="Q324" s="320" t="str">
        <f t="shared" si="60"/>
        <v>-</v>
      </c>
      <c r="R324" s="320" t="str">
        <f t="shared" si="65"/>
        <v>-</v>
      </c>
      <c r="S324" s="320" t="str">
        <f t="shared" si="61"/>
        <v>-</v>
      </c>
      <c r="T324" s="320">
        <f t="shared" si="66"/>
        <v>1</v>
      </c>
      <c r="U324" s="325">
        <f t="shared" si="62"/>
        <v>1</v>
      </c>
      <c r="V324" s="312">
        <f t="shared" si="58"/>
        <v>1</v>
      </c>
      <c r="W324" s="186"/>
      <c r="X324" s="174" t="s">
        <v>1242</v>
      </c>
      <c r="Y324" s="174" t="s">
        <v>1459</v>
      </c>
      <c r="Z324" s="388"/>
      <c r="AA324" s="389"/>
      <c r="AB324" s="390"/>
      <c r="AC324" s="307">
        <v>1</v>
      </c>
      <c r="AD324" s="352" t="s">
        <v>2434</v>
      </c>
    </row>
    <row r="325" spans="2:30" ht="54" hidden="1" x14ac:dyDescent="0.25">
      <c r="B325" s="336" t="s">
        <v>2276</v>
      </c>
      <c r="C325" s="128" t="s">
        <v>187</v>
      </c>
      <c r="D325" s="126">
        <v>67.5</v>
      </c>
      <c r="E325" s="132" t="s">
        <v>1364</v>
      </c>
      <c r="F325" s="136" t="s">
        <v>1365</v>
      </c>
      <c r="G325" s="150" t="s">
        <v>1366</v>
      </c>
      <c r="H325" s="158">
        <v>1</v>
      </c>
      <c r="I325" s="158" t="s">
        <v>375</v>
      </c>
      <c r="J325" s="165"/>
      <c r="K325" s="182">
        <v>1</v>
      </c>
      <c r="L325" s="255"/>
      <c r="M325" s="436"/>
      <c r="N325" s="331" t="str">
        <f t="shared" si="63"/>
        <v>-</v>
      </c>
      <c r="O325" s="320" t="str">
        <f t="shared" si="59"/>
        <v>-</v>
      </c>
      <c r="P325" s="320">
        <f t="shared" si="64"/>
        <v>1</v>
      </c>
      <c r="Q325" s="320">
        <f t="shared" si="60"/>
        <v>1</v>
      </c>
      <c r="R325" s="320" t="str">
        <f t="shared" si="65"/>
        <v>-</v>
      </c>
      <c r="S325" s="320" t="str">
        <f t="shared" si="61"/>
        <v>-</v>
      </c>
      <c r="T325" s="320" t="str">
        <f t="shared" si="66"/>
        <v>-</v>
      </c>
      <c r="U325" s="325" t="str">
        <f t="shared" si="62"/>
        <v>-</v>
      </c>
      <c r="V325" s="312">
        <f t="shared" si="58"/>
        <v>1</v>
      </c>
      <c r="W325" s="186" t="s">
        <v>2544</v>
      </c>
      <c r="X325" s="174" t="s">
        <v>1242</v>
      </c>
      <c r="Y325" s="174" t="s">
        <v>1459</v>
      </c>
      <c r="Z325" s="388"/>
      <c r="AA325" s="389">
        <v>1</v>
      </c>
      <c r="AB325" s="390"/>
      <c r="AC325" s="307"/>
      <c r="AD325" s="352" t="s">
        <v>2434</v>
      </c>
    </row>
    <row r="326" spans="2:30" ht="54" hidden="1" x14ac:dyDescent="0.25">
      <c r="B326" s="336" t="s">
        <v>2435</v>
      </c>
      <c r="C326" s="129" t="s">
        <v>226</v>
      </c>
      <c r="D326" s="126">
        <v>71.7</v>
      </c>
      <c r="E326" s="132" t="s">
        <v>1367</v>
      </c>
      <c r="F326" s="136" t="s">
        <v>1368</v>
      </c>
      <c r="G326" s="150" t="s">
        <v>1369</v>
      </c>
      <c r="H326" s="158">
        <v>1</v>
      </c>
      <c r="I326" s="158" t="s">
        <v>375</v>
      </c>
      <c r="J326" s="165">
        <v>1</v>
      </c>
      <c r="K326" s="182"/>
      <c r="L326" s="196"/>
      <c r="M326" s="436"/>
      <c r="N326" s="331">
        <f t="shared" si="63"/>
        <v>1</v>
      </c>
      <c r="O326" s="320">
        <f t="shared" si="59"/>
        <v>1</v>
      </c>
      <c r="P326" s="320" t="str">
        <f t="shared" si="64"/>
        <v>-</v>
      </c>
      <c r="Q326" s="320" t="str">
        <f t="shared" si="60"/>
        <v>-</v>
      </c>
      <c r="R326" s="320" t="str">
        <f t="shared" si="65"/>
        <v>-</v>
      </c>
      <c r="S326" s="320" t="str">
        <f t="shared" si="61"/>
        <v>-</v>
      </c>
      <c r="T326" s="320" t="str">
        <f t="shared" si="66"/>
        <v>-</v>
      </c>
      <c r="U326" s="325" t="str">
        <f t="shared" si="62"/>
        <v>-</v>
      </c>
      <c r="V326" s="312">
        <f t="shared" si="58"/>
        <v>1</v>
      </c>
      <c r="W326" s="186" t="s">
        <v>1370</v>
      </c>
      <c r="X326" s="174" t="s">
        <v>1242</v>
      </c>
      <c r="Y326" s="174" t="s">
        <v>1459</v>
      </c>
      <c r="Z326" s="388">
        <v>1</v>
      </c>
      <c r="AA326" s="389"/>
      <c r="AB326" s="390"/>
      <c r="AC326" s="307"/>
      <c r="AD326" s="352" t="s">
        <v>2434</v>
      </c>
    </row>
    <row r="327" spans="2:30" ht="54" hidden="1" x14ac:dyDescent="0.25">
      <c r="B327" s="336" t="s">
        <v>2435</v>
      </c>
      <c r="C327" s="129" t="s">
        <v>226</v>
      </c>
      <c r="D327" s="126">
        <v>71.7</v>
      </c>
      <c r="E327" s="132" t="s">
        <v>1371</v>
      </c>
      <c r="F327" s="136" t="s">
        <v>1372</v>
      </c>
      <c r="G327" s="150" t="s">
        <v>1373</v>
      </c>
      <c r="H327" s="158">
        <v>0.2</v>
      </c>
      <c r="I327" s="158" t="s">
        <v>375</v>
      </c>
      <c r="J327" s="165"/>
      <c r="K327" s="182">
        <v>0.2</v>
      </c>
      <c r="L327" s="196"/>
      <c r="M327" s="436"/>
      <c r="N327" s="331" t="str">
        <f t="shared" si="63"/>
        <v>-</v>
      </c>
      <c r="O327" s="320" t="str">
        <f t="shared" si="59"/>
        <v>-</v>
      </c>
      <c r="P327" s="320">
        <f t="shared" si="64"/>
        <v>0.2</v>
      </c>
      <c r="Q327" s="320">
        <f t="shared" si="60"/>
        <v>0.2</v>
      </c>
      <c r="R327" s="320" t="str">
        <f t="shared" si="65"/>
        <v>-</v>
      </c>
      <c r="S327" s="320" t="str">
        <f t="shared" si="61"/>
        <v>-</v>
      </c>
      <c r="T327" s="320" t="str">
        <f t="shared" si="66"/>
        <v>-</v>
      </c>
      <c r="U327" s="325" t="str">
        <f t="shared" si="62"/>
        <v>-</v>
      </c>
      <c r="V327" s="312">
        <f t="shared" si="58"/>
        <v>1</v>
      </c>
      <c r="W327" s="186" t="s">
        <v>2545</v>
      </c>
      <c r="X327" s="174" t="s">
        <v>1242</v>
      </c>
      <c r="Y327" s="174" t="s">
        <v>1459</v>
      </c>
      <c r="Z327" s="388"/>
      <c r="AA327" s="389">
        <v>1</v>
      </c>
      <c r="AB327" s="390"/>
      <c r="AC327" s="307"/>
      <c r="AD327" s="352" t="s">
        <v>2434</v>
      </c>
    </row>
    <row r="328" spans="2:30" ht="144" hidden="1" x14ac:dyDescent="0.25">
      <c r="B328" s="336" t="s">
        <v>2435</v>
      </c>
      <c r="C328" s="129" t="s">
        <v>226</v>
      </c>
      <c r="D328" s="126">
        <v>71.7</v>
      </c>
      <c r="E328" s="132" t="s">
        <v>1374</v>
      </c>
      <c r="F328" s="136" t="s">
        <v>1375</v>
      </c>
      <c r="G328" s="150" t="s">
        <v>1376</v>
      </c>
      <c r="H328" s="158">
        <v>1</v>
      </c>
      <c r="I328" s="158" t="s">
        <v>375</v>
      </c>
      <c r="J328" s="165">
        <v>1</v>
      </c>
      <c r="K328" s="182">
        <v>0</v>
      </c>
      <c r="L328" s="196"/>
      <c r="M328" s="436"/>
      <c r="N328" s="331">
        <f t="shared" si="63"/>
        <v>1</v>
      </c>
      <c r="O328" s="320">
        <f t="shared" si="59"/>
        <v>1</v>
      </c>
      <c r="P328" s="320" t="str">
        <f t="shared" si="64"/>
        <v>-</v>
      </c>
      <c r="Q328" s="320" t="str">
        <f t="shared" si="60"/>
        <v>-</v>
      </c>
      <c r="R328" s="320" t="str">
        <f t="shared" si="65"/>
        <v>-</v>
      </c>
      <c r="S328" s="320" t="str">
        <f t="shared" si="61"/>
        <v>-</v>
      </c>
      <c r="T328" s="320" t="str">
        <f t="shared" si="66"/>
        <v>-</v>
      </c>
      <c r="U328" s="325" t="str">
        <f t="shared" si="62"/>
        <v>-</v>
      </c>
      <c r="V328" s="312">
        <f t="shared" si="58"/>
        <v>1</v>
      </c>
      <c r="W328" s="186" t="s">
        <v>2546</v>
      </c>
      <c r="X328" s="174" t="s">
        <v>1242</v>
      </c>
      <c r="Y328" s="174" t="s">
        <v>1459</v>
      </c>
      <c r="Z328" s="388">
        <v>1</v>
      </c>
      <c r="AA328" s="389"/>
      <c r="AB328" s="390"/>
      <c r="AC328" s="307"/>
      <c r="AD328" s="352" t="s">
        <v>2434</v>
      </c>
    </row>
    <row r="329" spans="2:30" ht="180" hidden="1" x14ac:dyDescent="0.25">
      <c r="B329" s="336" t="s">
        <v>2435</v>
      </c>
      <c r="C329" s="129" t="s">
        <v>226</v>
      </c>
      <c r="D329" s="126">
        <v>71.7</v>
      </c>
      <c r="E329" s="132" t="s">
        <v>1377</v>
      </c>
      <c r="F329" s="136" t="s">
        <v>1378</v>
      </c>
      <c r="G329" s="150" t="s">
        <v>1379</v>
      </c>
      <c r="H329" s="158">
        <v>1</v>
      </c>
      <c r="I329" s="158" t="s">
        <v>375</v>
      </c>
      <c r="J329" s="165"/>
      <c r="K329" s="182"/>
      <c r="L329" s="196" t="s">
        <v>1380</v>
      </c>
      <c r="M329" s="436">
        <v>1</v>
      </c>
      <c r="N329" s="331" t="str">
        <f t="shared" si="63"/>
        <v>-</v>
      </c>
      <c r="O329" s="320" t="str">
        <f t="shared" si="59"/>
        <v>-</v>
      </c>
      <c r="P329" s="320" t="str">
        <f t="shared" si="64"/>
        <v>-</v>
      </c>
      <c r="Q329" s="320" t="str">
        <f t="shared" si="60"/>
        <v>-</v>
      </c>
      <c r="R329" s="320" t="str">
        <f t="shared" si="65"/>
        <v>-</v>
      </c>
      <c r="S329" s="320" t="str">
        <f t="shared" si="61"/>
        <v>-</v>
      </c>
      <c r="T329" s="320">
        <f t="shared" si="66"/>
        <v>1</v>
      </c>
      <c r="U329" s="325">
        <f t="shared" si="62"/>
        <v>1</v>
      </c>
      <c r="V329" s="312">
        <f t="shared" si="58"/>
        <v>1</v>
      </c>
      <c r="W329" s="186"/>
      <c r="X329" s="174" t="s">
        <v>1242</v>
      </c>
      <c r="Y329" s="174" t="s">
        <v>1459</v>
      </c>
      <c r="Z329" s="388"/>
      <c r="AA329" s="389"/>
      <c r="AB329" s="390"/>
      <c r="AC329" s="307">
        <v>1</v>
      </c>
      <c r="AD329" s="352" t="s">
        <v>2434</v>
      </c>
    </row>
    <row r="330" spans="2:30" ht="54" hidden="1" x14ac:dyDescent="0.25">
      <c r="B330" s="336" t="s">
        <v>2435</v>
      </c>
      <c r="C330" s="129" t="s">
        <v>226</v>
      </c>
      <c r="D330" s="126">
        <v>71.7</v>
      </c>
      <c r="E330" s="132" t="s">
        <v>1381</v>
      </c>
      <c r="F330" s="136" t="s">
        <v>1382</v>
      </c>
      <c r="G330" s="150" t="s">
        <v>1383</v>
      </c>
      <c r="H330" s="158">
        <v>2</v>
      </c>
      <c r="I330" s="158" t="s">
        <v>375</v>
      </c>
      <c r="J330" s="165"/>
      <c r="K330" s="182">
        <v>1</v>
      </c>
      <c r="L330" s="196"/>
      <c r="M330" s="436">
        <v>1</v>
      </c>
      <c r="N330" s="331" t="str">
        <f t="shared" si="63"/>
        <v>-</v>
      </c>
      <c r="O330" s="320" t="str">
        <f t="shared" si="59"/>
        <v>-</v>
      </c>
      <c r="P330" s="320">
        <f t="shared" si="64"/>
        <v>1</v>
      </c>
      <c r="Q330" s="320">
        <f t="shared" si="60"/>
        <v>1</v>
      </c>
      <c r="R330" s="320" t="str">
        <f t="shared" si="65"/>
        <v>-</v>
      </c>
      <c r="S330" s="320" t="str">
        <f t="shared" si="61"/>
        <v>-</v>
      </c>
      <c r="T330" s="320">
        <f t="shared" si="66"/>
        <v>1</v>
      </c>
      <c r="U330" s="325">
        <f t="shared" si="62"/>
        <v>1</v>
      </c>
      <c r="V330" s="312">
        <f t="shared" si="58"/>
        <v>1</v>
      </c>
      <c r="W330" s="186" t="s">
        <v>2547</v>
      </c>
      <c r="X330" s="174" t="s">
        <v>1242</v>
      </c>
      <c r="Y330" s="174" t="s">
        <v>1459</v>
      </c>
      <c r="Z330" s="388"/>
      <c r="AA330" s="389">
        <v>1</v>
      </c>
      <c r="AB330" s="390"/>
      <c r="AC330" s="307">
        <v>1</v>
      </c>
      <c r="AD330" s="352" t="s">
        <v>2434</v>
      </c>
    </row>
    <row r="331" spans="2:30" ht="234" hidden="1" x14ac:dyDescent="0.25">
      <c r="B331" s="336" t="s">
        <v>2435</v>
      </c>
      <c r="C331" s="129" t="s">
        <v>226</v>
      </c>
      <c r="D331" s="126">
        <v>71.7</v>
      </c>
      <c r="E331" s="132" t="s">
        <v>1384</v>
      </c>
      <c r="F331" s="136" t="s">
        <v>1385</v>
      </c>
      <c r="G331" s="150" t="s">
        <v>1386</v>
      </c>
      <c r="H331" s="158">
        <v>2</v>
      </c>
      <c r="I331" s="158" t="s">
        <v>375</v>
      </c>
      <c r="J331" s="165">
        <v>1</v>
      </c>
      <c r="K331" s="182"/>
      <c r="L331" s="196">
        <v>1</v>
      </c>
      <c r="M331" s="436" t="s">
        <v>1380</v>
      </c>
      <c r="N331" s="331">
        <f t="shared" si="63"/>
        <v>1</v>
      </c>
      <c r="O331" s="320">
        <f t="shared" si="59"/>
        <v>1</v>
      </c>
      <c r="P331" s="320" t="str">
        <f t="shared" si="64"/>
        <v>-</v>
      </c>
      <c r="Q331" s="320" t="str">
        <f t="shared" si="60"/>
        <v>-</v>
      </c>
      <c r="R331" s="320">
        <f t="shared" si="65"/>
        <v>1</v>
      </c>
      <c r="S331" s="320">
        <f t="shared" si="61"/>
        <v>1</v>
      </c>
      <c r="T331" s="320" t="str">
        <f t="shared" si="66"/>
        <v>-</v>
      </c>
      <c r="U331" s="325" t="str">
        <f t="shared" si="62"/>
        <v>-</v>
      </c>
      <c r="V331" s="312">
        <f t="shared" si="58"/>
        <v>1</v>
      </c>
      <c r="W331" s="186" t="s">
        <v>2722</v>
      </c>
      <c r="X331" s="174" t="s">
        <v>1242</v>
      </c>
      <c r="Y331" s="174" t="s">
        <v>1459</v>
      </c>
      <c r="Z331" s="388">
        <v>1</v>
      </c>
      <c r="AA331" s="389"/>
      <c r="AB331" s="390">
        <v>1</v>
      </c>
      <c r="AC331" s="307"/>
      <c r="AD331" s="352" t="s">
        <v>2434</v>
      </c>
    </row>
    <row r="332" spans="2:30" ht="162" hidden="1" x14ac:dyDescent="0.25">
      <c r="B332" s="336" t="s">
        <v>2435</v>
      </c>
      <c r="C332" s="129" t="s">
        <v>226</v>
      </c>
      <c r="D332" s="126">
        <v>71.7</v>
      </c>
      <c r="E332" s="132" t="s">
        <v>1387</v>
      </c>
      <c r="F332" s="136" t="s">
        <v>1388</v>
      </c>
      <c r="G332" s="150" t="s">
        <v>1389</v>
      </c>
      <c r="H332" s="158">
        <v>1</v>
      </c>
      <c r="I332" s="158" t="s">
        <v>375</v>
      </c>
      <c r="J332" s="165">
        <v>1</v>
      </c>
      <c r="K332" s="182"/>
      <c r="L332" s="196"/>
      <c r="M332" s="436"/>
      <c r="N332" s="331">
        <f t="shared" si="63"/>
        <v>1</v>
      </c>
      <c r="O332" s="320">
        <f t="shared" si="59"/>
        <v>1</v>
      </c>
      <c r="P332" s="320" t="str">
        <f t="shared" si="64"/>
        <v>-</v>
      </c>
      <c r="Q332" s="320" t="str">
        <f t="shared" si="60"/>
        <v>-</v>
      </c>
      <c r="R332" s="320" t="str">
        <f t="shared" si="65"/>
        <v>-</v>
      </c>
      <c r="S332" s="320" t="str">
        <f t="shared" si="61"/>
        <v>-</v>
      </c>
      <c r="T332" s="320" t="str">
        <f t="shared" si="66"/>
        <v>-</v>
      </c>
      <c r="U332" s="325" t="str">
        <f t="shared" si="62"/>
        <v>-</v>
      </c>
      <c r="V332" s="312">
        <f t="shared" si="58"/>
        <v>1</v>
      </c>
      <c r="W332" s="186" t="s">
        <v>1390</v>
      </c>
      <c r="X332" s="174" t="s">
        <v>1242</v>
      </c>
      <c r="Y332" s="174" t="s">
        <v>1459</v>
      </c>
      <c r="Z332" s="388">
        <v>1</v>
      </c>
      <c r="AA332" s="389"/>
      <c r="AB332" s="390"/>
      <c r="AC332" s="307"/>
      <c r="AD332" s="352" t="s">
        <v>2434</v>
      </c>
    </row>
    <row r="333" spans="2:30" ht="126" hidden="1" x14ac:dyDescent="0.25">
      <c r="B333" s="336" t="s">
        <v>2435</v>
      </c>
      <c r="C333" s="129" t="s">
        <v>226</v>
      </c>
      <c r="D333" s="126">
        <v>71.7</v>
      </c>
      <c r="E333" s="132" t="s">
        <v>1391</v>
      </c>
      <c r="F333" s="136" t="s">
        <v>1392</v>
      </c>
      <c r="G333" s="150" t="s">
        <v>1393</v>
      </c>
      <c r="H333" s="158">
        <v>1</v>
      </c>
      <c r="I333" s="158" t="s">
        <v>375</v>
      </c>
      <c r="J333" s="165"/>
      <c r="K333" s="182"/>
      <c r="L333" s="196">
        <v>1</v>
      </c>
      <c r="M333" s="436" t="s">
        <v>1380</v>
      </c>
      <c r="N333" s="331" t="str">
        <f t="shared" si="63"/>
        <v>-</v>
      </c>
      <c r="O333" s="320" t="str">
        <f t="shared" si="59"/>
        <v>-</v>
      </c>
      <c r="P333" s="320" t="str">
        <f t="shared" si="64"/>
        <v>-</v>
      </c>
      <c r="Q333" s="320" t="str">
        <f t="shared" si="60"/>
        <v>-</v>
      </c>
      <c r="R333" s="320">
        <f t="shared" si="65"/>
        <v>1</v>
      </c>
      <c r="S333" s="320">
        <f t="shared" si="61"/>
        <v>1</v>
      </c>
      <c r="T333" s="320" t="str">
        <f t="shared" si="66"/>
        <v>-</v>
      </c>
      <c r="U333" s="325" t="str">
        <f t="shared" si="62"/>
        <v>-</v>
      </c>
      <c r="V333" s="312">
        <f t="shared" si="58"/>
        <v>1</v>
      </c>
      <c r="W333" s="186" t="s">
        <v>2723</v>
      </c>
      <c r="X333" s="174" t="s">
        <v>1242</v>
      </c>
      <c r="Y333" s="174" t="s">
        <v>1459</v>
      </c>
      <c r="Z333" s="388"/>
      <c r="AA333" s="389"/>
      <c r="AB333" s="390">
        <v>1</v>
      </c>
      <c r="AC333" s="307"/>
      <c r="AD333" s="352" t="s">
        <v>2434</v>
      </c>
    </row>
    <row r="334" spans="2:30" ht="108" hidden="1" x14ac:dyDescent="0.25">
      <c r="B334" s="336" t="s">
        <v>2435</v>
      </c>
      <c r="C334" s="129" t="s">
        <v>226</v>
      </c>
      <c r="D334" s="126">
        <v>71.7</v>
      </c>
      <c r="E334" s="132" t="s">
        <v>1394</v>
      </c>
      <c r="F334" s="136" t="s">
        <v>1395</v>
      </c>
      <c r="G334" s="150" t="s">
        <v>1396</v>
      </c>
      <c r="H334" s="158">
        <v>1</v>
      </c>
      <c r="I334" s="158" t="s">
        <v>375</v>
      </c>
      <c r="J334" s="165">
        <v>1</v>
      </c>
      <c r="K334" s="182"/>
      <c r="L334" s="196"/>
      <c r="M334" s="436"/>
      <c r="N334" s="331">
        <f t="shared" si="63"/>
        <v>1</v>
      </c>
      <c r="O334" s="320">
        <f t="shared" si="59"/>
        <v>1</v>
      </c>
      <c r="P334" s="320" t="str">
        <f t="shared" si="64"/>
        <v>-</v>
      </c>
      <c r="Q334" s="320" t="str">
        <f t="shared" si="60"/>
        <v>-</v>
      </c>
      <c r="R334" s="320" t="str">
        <f t="shared" si="65"/>
        <v>-</v>
      </c>
      <c r="S334" s="320" t="str">
        <f t="shared" si="61"/>
        <v>-</v>
      </c>
      <c r="T334" s="320" t="str">
        <f t="shared" si="66"/>
        <v>-</v>
      </c>
      <c r="U334" s="325" t="str">
        <f t="shared" si="62"/>
        <v>-</v>
      </c>
      <c r="V334" s="312">
        <f t="shared" si="58"/>
        <v>1</v>
      </c>
      <c r="W334" s="186" t="s">
        <v>1397</v>
      </c>
      <c r="X334" s="174" t="s">
        <v>1242</v>
      </c>
      <c r="Y334" s="174" t="s">
        <v>1459</v>
      </c>
      <c r="Z334" s="388">
        <v>1</v>
      </c>
      <c r="AA334" s="389"/>
      <c r="AB334" s="390"/>
      <c r="AC334" s="307"/>
      <c r="AD334" s="352" t="s">
        <v>2434</v>
      </c>
    </row>
    <row r="335" spans="2:30" ht="72" hidden="1" x14ac:dyDescent="0.25">
      <c r="B335" s="336" t="s">
        <v>2435</v>
      </c>
      <c r="C335" s="129" t="s">
        <v>226</v>
      </c>
      <c r="D335" s="126">
        <v>71.7</v>
      </c>
      <c r="E335" s="132" t="s">
        <v>1398</v>
      </c>
      <c r="F335" s="136" t="s">
        <v>1017</v>
      </c>
      <c r="G335" s="150" t="s">
        <v>1399</v>
      </c>
      <c r="H335" s="158">
        <v>1</v>
      </c>
      <c r="I335" s="158" t="s">
        <v>375</v>
      </c>
      <c r="J335" s="165">
        <v>1</v>
      </c>
      <c r="K335" s="182"/>
      <c r="L335" s="196"/>
      <c r="M335" s="436"/>
      <c r="N335" s="331">
        <f t="shared" si="63"/>
        <v>1</v>
      </c>
      <c r="O335" s="320">
        <f t="shared" si="59"/>
        <v>1</v>
      </c>
      <c r="P335" s="320" t="str">
        <f t="shared" si="64"/>
        <v>-</v>
      </c>
      <c r="Q335" s="320" t="str">
        <f t="shared" si="60"/>
        <v>-</v>
      </c>
      <c r="R335" s="320" t="str">
        <f t="shared" si="65"/>
        <v>-</v>
      </c>
      <c r="S335" s="320" t="str">
        <f t="shared" si="61"/>
        <v>-</v>
      </c>
      <c r="T335" s="320" t="str">
        <f t="shared" si="66"/>
        <v>-</v>
      </c>
      <c r="U335" s="325" t="str">
        <f t="shared" si="62"/>
        <v>-</v>
      </c>
      <c r="V335" s="312">
        <f t="shared" si="58"/>
        <v>1</v>
      </c>
      <c r="W335" s="186" t="s">
        <v>1400</v>
      </c>
      <c r="X335" s="174" t="s">
        <v>1242</v>
      </c>
      <c r="Y335" s="174" t="s">
        <v>1459</v>
      </c>
      <c r="Z335" s="388">
        <v>1</v>
      </c>
      <c r="AA335" s="389"/>
      <c r="AB335" s="390"/>
      <c r="AC335" s="307"/>
      <c r="AD335" s="352" t="s">
        <v>2434</v>
      </c>
    </row>
    <row r="336" spans="2:30" ht="126" hidden="1" x14ac:dyDescent="0.25">
      <c r="B336" s="336" t="s">
        <v>2435</v>
      </c>
      <c r="C336" s="129" t="s">
        <v>226</v>
      </c>
      <c r="D336" s="126">
        <v>71.7</v>
      </c>
      <c r="E336" s="132" t="s">
        <v>1401</v>
      </c>
      <c r="F336" s="136" t="s">
        <v>1402</v>
      </c>
      <c r="G336" s="150" t="s">
        <v>1403</v>
      </c>
      <c r="H336" s="158">
        <v>3</v>
      </c>
      <c r="I336" s="158" t="s">
        <v>375</v>
      </c>
      <c r="J336" s="165"/>
      <c r="K336" s="182">
        <v>1</v>
      </c>
      <c r="L336" s="196">
        <v>1</v>
      </c>
      <c r="M336" s="436">
        <v>1</v>
      </c>
      <c r="N336" s="331" t="str">
        <f t="shared" si="63"/>
        <v>-</v>
      </c>
      <c r="O336" s="320" t="str">
        <f t="shared" si="59"/>
        <v>-</v>
      </c>
      <c r="P336" s="320">
        <f t="shared" si="64"/>
        <v>1</v>
      </c>
      <c r="Q336" s="320">
        <f t="shared" si="60"/>
        <v>1</v>
      </c>
      <c r="R336" s="320">
        <f t="shared" si="65"/>
        <v>1</v>
      </c>
      <c r="S336" s="320">
        <f t="shared" si="61"/>
        <v>1</v>
      </c>
      <c r="T336" s="320">
        <f t="shared" si="66"/>
        <v>1</v>
      </c>
      <c r="U336" s="325">
        <f t="shared" si="62"/>
        <v>1</v>
      </c>
      <c r="V336" s="312">
        <f t="shared" si="58"/>
        <v>1</v>
      </c>
      <c r="W336" s="186" t="s">
        <v>2724</v>
      </c>
      <c r="X336" s="174" t="s">
        <v>1242</v>
      </c>
      <c r="Y336" s="174" t="s">
        <v>1459</v>
      </c>
      <c r="Z336" s="388"/>
      <c r="AA336" s="389">
        <v>1</v>
      </c>
      <c r="AB336" s="390">
        <v>1</v>
      </c>
      <c r="AC336" s="307">
        <v>1</v>
      </c>
      <c r="AD336" s="352" t="s">
        <v>2434</v>
      </c>
    </row>
    <row r="337" spans="2:30" ht="36" hidden="1" x14ac:dyDescent="0.25">
      <c r="B337" s="336" t="s">
        <v>2435</v>
      </c>
      <c r="C337" s="129" t="s">
        <v>226</v>
      </c>
      <c r="D337" s="126">
        <v>71.7</v>
      </c>
      <c r="E337" s="132" t="s">
        <v>1404</v>
      </c>
      <c r="F337" s="136" t="s">
        <v>1405</v>
      </c>
      <c r="G337" s="150" t="s">
        <v>1406</v>
      </c>
      <c r="H337" s="158">
        <v>1</v>
      </c>
      <c r="I337" s="158" t="s">
        <v>375</v>
      </c>
      <c r="J337" s="165"/>
      <c r="K337" s="182">
        <v>1</v>
      </c>
      <c r="L337" s="196"/>
      <c r="M337" s="436"/>
      <c r="N337" s="331" t="str">
        <f t="shared" si="63"/>
        <v>-</v>
      </c>
      <c r="O337" s="320" t="str">
        <f t="shared" si="59"/>
        <v>-</v>
      </c>
      <c r="P337" s="320">
        <f t="shared" si="64"/>
        <v>1</v>
      </c>
      <c r="Q337" s="320">
        <f t="shared" si="60"/>
        <v>1</v>
      </c>
      <c r="R337" s="320" t="str">
        <f t="shared" si="65"/>
        <v>-</v>
      </c>
      <c r="S337" s="320" t="str">
        <f t="shared" si="61"/>
        <v>-</v>
      </c>
      <c r="T337" s="320" t="str">
        <f t="shared" si="66"/>
        <v>-</v>
      </c>
      <c r="U337" s="325" t="str">
        <f t="shared" si="62"/>
        <v>-</v>
      </c>
      <c r="V337" s="312">
        <f t="shared" si="58"/>
        <v>1</v>
      </c>
      <c r="W337" s="186" t="s">
        <v>2548</v>
      </c>
      <c r="X337" s="174" t="s">
        <v>1242</v>
      </c>
      <c r="Y337" s="174" t="s">
        <v>1459</v>
      </c>
      <c r="Z337" s="388"/>
      <c r="AA337" s="389">
        <v>1</v>
      </c>
      <c r="AB337" s="390"/>
      <c r="AC337" s="307"/>
      <c r="AD337" s="352" t="s">
        <v>2434</v>
      </c>
    </row>
    <row r="338" spans="2:30" ht="54" hidden="1" x14ac:dyDescent="0.25">
      <c r="B338" s="336" t="s">
        <v>2435</v>
      </c>
      <c r="C338" s="129" t="s">
        <v>226</v>
      </c>
      <c r="D338" s="126">
        <v>71.7</v>
      </c>
      <c r="E338" s="132" t="s">
        <v>1407</v>
      </c>
      <c r="F338" s="136" t="s">
        <v>1408</v>
      </c>
      <c r="G338" s="150" t="s">
        <v>1409</v>
      </c>
      <c r="H338" s="158">
        <v>1</v>
      </c>
      <c r="I338" s="158" t="s">
        <v>375</v>
      </c>
      <c r="J338" s="165"/>
      <c r="K338" s="182"/>
      <c r="L338" s="196">
        <v>1</v>
      </c>
      <c r="M338" s="436"/>
      <c r="N338" s="331" t="str">
        <f t="shared" si="63"/>
        <v>-</v>
      </c>
      <c r="O338" s="320" t="str">
        <f t="shared" si="59"/>
        <v>-</v>
      </c>
      <c r="P338" s="320" t="str">
        <f t="shared" si="64"/>
        <v>-</v>
      </c>
      <c r="Q338" s="320" t="str">
        <f t="shared" si="60"/>
        <v>-</v>
      </c>
      <c r="R338" s="320">
        <f t="shared" si="65"/>
        <v>1</v>
      </c>
      <c r="S338" s="320">
        <f t="shared" si="61"/>
        <v>1</v>
      </c>
      <c r="T338" s="320" t="str">
        <f t="shared" si="66"/>
        <v>-</v>
      </c>
      <c r="U338" s="325" t="str">
        <f t="shared" si="62"/>
        <v>-</v>
      </c>
      <c r="V338" s="312">
        <f t="shared" si="58"/>
        <v>1</v>
      </c>
      <c r="W338" s="186" t="s">
        <v>2725</v>
      </c>
      <c r="X338" s="174" t="s">
        <v>1242</v>
      </c>
      <c r="Y338" s="176" t="s">
        <v>1459</v>
      </c>
      <c r="Z338" s="388"/>
      <c r="AA338" s="389"/>
      <c r="AB338" s="390">
        <v>1</v>
      </c>
      <c r="AC338" s="307"/>
      <c r="AD338" s="352" t="s">
        <v>2434</v>
      </c>
    </row>
    <row r="339" spans="2:30" ht="126" hidden="1" x14ac:dyDescent="0.25">
      <c r="B339" s="336" t="s">
        <v>2435</v>
      </c>
      <c r="C339" s="129" t="s">
        <v>226</v>
      </c>
      <c r="D339" s="126">
        <v>71.7</v>
      </c>
      <c r="E339" s="132" t="s">
        <v>1410</v>
      </c>
      <c r="F339" s="136" t="s">
        <v>1411</v>
      </c>
      <c r="G339" s="150" t="s">
        <v>1412</v>
      </c>
      <c r="H339" s="158">
        <v>1</v>
      </c>
      <c r="I339" s="158" t="s">
        <v>375</v>
      </c>
      <c r="J339" s="165"/>
      <c r="K339" s="182">
        <v>1</v>
      </c>
      <c r="L339" s="196"/>
      <c r="M339" s="436"/>
      <c r="N339" s="331" t="str">
        <f t="shared" si="63"/>
        <v>-</v>
      </c>
      <c r="O339" s="320" t="str">
        <f t="shared" si="59"/>
        <v>-</v>
      </c>
      <c r="P339" s="320">
        <f t="shared" si="64"/>
        <v>1</v>
      </c>
      <c r="Q339" s="320">
        <f t="shared" si="60"/>
        <v>1</v>
      </c>
      <c r="R339" s="320" t="str">
        <f t="shared" si="65"/>
        <v>-</v>
      </c>
      <c r="S339" s="320" t="str">
        <f t="shared" si="61"/>
        <v>-</v>
      </c>
      <c r="T339" s="320" t="str">
        <f t="shared" si="66"/>
        <v>-</v>
      </c>
      <c r="U339" s="325" t="str">
        <f t="shared" si="62"/>
        <v>-</v>
      </c>
      <c r="V339" s="312">
        <f t="shared" si="58"/>
        <v>1</v>
      </c>
      <c r="W339" s="186" t="s">
        <v>2549</v>
      </c>
      <c r="X339" s="174" t="s">
        <v>1242</v>
      </c>
      <c r="Y339" s="174" t="s">
        <v>1459</v>
      </c>
      <c r="Z339" s="388"/>
      <c r="AA339" s="389">
        <v>1</v>
      </c>
      <c r="AB339" s="390"/>
      <c r="AC339" s="307"/>
      <c r="AD339" s="352" t="s">
        <v>2434</v>
      </c>
    </row>
    <row r="340" spans="2:30" ht="54" hidden="1" x14ac:dyDescent="0.25">
      <c r="B340" s="336" t="s">
        <v>2435</v>
      </c>
      <c r="C340" s="129" t="s">
        <v>226</v>
      </c>
      <c r="D340" s="126">
        <v>71.7</v>
      </c>
      <c r="E340" s="132" t="s">
        <v>1413</v>
      </c>
      <c r="F340" s="136" t="s">
        <v>1414</v>
      </c>
      <c r="G340" s="150" t="s">
        <v>1415</v>
      </c>
      <c r="H340" s="158">
        <v>1</v>
      </c>
      <c r="I340" s="158" t="s">
        <v>375</v>
      </c>
      <c r="J340" s="165"/>
      <c r="K340" s="182"/>
      <c r="L340" s="196"/>
      <c r="M340" s="436">
        <v>1</v>
      </c>
      <c r="N340" s="331" t="str">
        <f t="shared" si="63"/>
        <v>-</v>
      </c>
      <c r="O340" s="320" t="str">
        <f t="shared" si="59"/>
        <v>-</v>
      </c>
      <c r="P340" s="320" t="str">
        <f t="shared" si="64"/>
        <v>-</v>
      </c>
      <c r="Q340" s="320" t="str">
        <f t="shared" si="60"/>
        <v>-</v>
      </c>
      <c r="R340" s="320" t="str">
        <f t="shared" si="65"/>
        <v>-</v>
      </c>
      <c r="S340" s="320" t="str">
        <f t="shared" si="61"/>
        <v>-</v>
      </c>
      <c r="T340" s="320">
        <f t="shared" si="66"/>
        <v>1</v>
      </c>
      <c r="U340" s="325">
        <f t="shared" si="62"/>
        <v>1</v>
      </c>
      <c r="V340" s="312">
        <f t="shared" ref="V340:V403" si="67">SUM(J340:M340)/H340</f>
        <v>1</v>
      </c>
      <c r="W340" s="186"/>
      <c r="X340" s="174" t="s">
        <v>1242</v>
      </c>
      <c r="Y340" s="174" t="s">
        <v>1459</v>
      </c>
      <c r="Z340" s="388"/>
      <c r="AA340" s="389"/>
      <c r="AB340" s="390"/>
      <c r="AC340" s="307">
        <v>1</v>
      </c>
      <c r="AD340" s="352" t="s">
        <v>2434</v>
      </c>
    </row>
    <row r="341" spans="2:30" ht="54" hidden="1" x14ac:dyDescent="0.25">
      <c r="B341" s="336" t="s">
        <v>2435</v>
      </c>
      <c r="C341" s="128" t="s">
        <v>256</v>
      </c>
      <c r="D341" s="126">
        <v>65.8</v>
      </c>
      <c r="E341" s="132" t="s">
        <v>1416</v>
      </c>
      <c r="F341" s="136" t="s">
        <v>1417</v>
      </c>
      <c r="G341" s="150" t="s">
        <v>1418</v>
      </c>
      <c r="H341" s="158">
        <v>1</v>
      </c>
      <c r="I341" s="158" t="s">
        <v>375</v>
      </c>
      <c r="J341" s="165"/>
      <c r="K341" s="182">
        <v>1</v>
      </c>
      <c r="L341" s="196"/>
      <c r="M341" s="436"/>
      <c r="N341" s="331" t="str">
        <f t="shared" si="63"/>
        <v>-</v>
      </c>
      <c r="O341" s="320" t="str">
        <f t="shared" si="59"/>
        <v>-</v>
      </c>
      <c r="P341" s="320">
        <f t="shared" si="64"/>
        <v>1</v>
      </c>
      <c r="Q341" s="320">
        <f t="shared" si="60"/>
        <v>1</v>
      </c>
      <c r="R341" s="320" t="str">
        <f t="shared" si="65"/>
        <v>-</v>
      </c>
      <c r="S341" s="320" t="str">
        <f t="shared" si="61"/>
        <v>-</v>
      </c>
      <c r="T341" s="320" t="str">
        <f t="shared" si="66"/>
        <v>-</v>
      </c>
      <c r="U341" s="325" t="str">
        <f t="shared" si="62"/>
        <v>-</v>
      </c>
      <c r="V341" s="312">
        <f t="shared" si="67"/>
        <v>1</v>
      </c>
      <c r="W341" s="186" t="s">
        <v>2550</v>
      </c>
      <c r="X341" s="174" t="s">
        <v>1242</v>
      </c>
      <c r="Y341" s="174" t="s">
        <v>1459</v>
      </c>
      <c r="Z341" s="388"/>
      <c r="AA341" s="389">
        <v>1</v>
      </c>
      <c r="AB341" s="390"/>
      <c r="AC341" s="307"/>
      <c r="AD341" s="352" t="s">
        <v>2434</v>
      </c>
    </row>
    <row r="342" spans="2:30" ht="198.75" hidden="1" thickBot="1" x14ac:dyDescent="0.3">
      <c r="B342" s="339" t="s">
        <v>2429</v>
      </c>
      <c r="C342" s="130" t="s">
        <v>282</v>
      </c>
      <c r="D342" s="126">
        <v>68.099999999999994</v>
      </c>
      <c r="E342" s="132" t="s">
        <v>1419</v>
      </c>
      <c r="F342" s="136" t="s">
        <v>1420</v>
      </c>
      <c r="G342" s="150" t="s">
        <v>1421</v>
      </c>
      <c r="H342" s="158">
        <v>1</v>
      </c>
      <c r="I342" s="158" t="s">
        <v>2</v>
      </c>
      <c r="J342" s="165">
        <v>1</v>
      </c>
      <c r="K342" s="182">
        <v>1</v>
      </c>
      <c r="L342" s="196">
        <v>1</v>
      </c>
      <c r="M342" s="436">
        <v>1</v>
      </c>
      <c r="N342" s="331">
        <f t="shared" si="63"/>
        <v>1</v>
      </c>
      <c r="O342" s="320">
        <f t="shared" si="59"/>
        <v>1</v>
      </c>
      <c r="P342" s="320">
        <f t="shared" si="64"/>
        <v>1</v>
      </c>
      <c r="Q342" s="320">
        <f t="shared" si="60"/>
        <v>1</v>
      </c>
      <c r="R342" s="320">
        <f t="shared" si="65"/>
        <v>1</v>
      </c>
      <c r="S342" s="320">
        <f t="shared" si="61"/>
        <v>1</v>
      </c>
      <c r="T342" s="320">
        <f t="shared" si="66"/>
        <v>1</v>
      </c>
      <c r="U342" s="325">
        <f t="shared" si="62"/>
        <v>1</v>
      </c>
      <c r="V342" s="312">
        <f>SUM(J342:M342)/4</f>
        <v>1</v>
      </c>
      <c r="W342" s="186" t="s">
        <v>2726</v>
      </c>
      <c r="X342" s="174" t="s">
        <v>1242</v>
      </c>
      <c r="Y342" s="176" t="s">
        <v>1459</v>
      </c>
      <c r="Z342" s="388">
        <v>1</v>
      </c>
      <c r="AA342" s="389">
        <v>1</v>
      </c>
      <c r="AB342" s="390">
        <v>1</v>
      </c>
      <c r="AC342" s="307">
        <v>1</v>
      </c>
      <c r="AD342" s="352" t="s">
        <v>2434</v>
      </c>
    </row>
    <row r="343" spans="2:30" ht="54.75" hidden="1" thickBot="1" x14ac:dyDescent="0.3">
      <c r="B343" s="339" t="s">
        <v>2429</v>
      </c>
      <c r="C343" s="130" t="s">
        <v>282</v>
      </c>
      <c r="D343" s="126">
        <v>68.099999999999994</v>
      </c>
      <c r="E343" s="132" t="s">
        <v>1422</v>
      </c>
      <c r="F343" s="136" t="s">
        <v>1423</v>
      </c>
      <c r="G343" s="150" t="s">
        <v>1424</v>
      </c>
      <c r="H343" s="158">
        <v>1</v>
      </c>
      <c r="I343" s="158" t="s">
        <v>375</v>
      </c>
      <c r="J343" s="165"/>
      <c r="K343" s="182">
        <v>1</v>
      </c>
      <c r="L343" s="196"/>
      <c r="M343" s="436"/>
      <c r="N343" s="331" t="str">
        <f t="shared" si="63"/>
        <v>-</v>
      </c>
      <c r="O343" s="320" t="str">
        <f t="shared" si="59"/>
        <v>-</v>
      </c>
      <c r="P343" s="320">
        <f t="shared" si="64"/>
        <v>1</v>
      </c>
      <c r="Q343" s="320">
        <f t="shared" si="60"/>
        <v>1</v>
      </c>
      <c r="R343" s="320" t="str">
        <f t="shared" si="65"/>
        <v>-</v>
      </c>
      <c r="S343" s="320" t="str">
        <f t="shared" si="61"/>
        <v>-</v>
      </c>
      <c r="T343" s="320" t="str">
        <f t="shared" si="66"/>
        <v>-</v>
      </c>
      <c r="U343" s="325" t="str">
        <f t="shared" si="62"/>
        <v>-</v>
      </c>
      <c r="V343" s="312">
        <f t="shared" si="67"/>
        <v>1</v>
      </c>
      <c r="W343" s="186" t="s">
        <v>2551</v>
      </c>
      <c r="X343" s="174" t="s">
        <v>1242</v>
      </c>
      <c r="Y343" s="176" t="s">
        <v>1459</v>
      </c>
      <c r="Z343" s="388"/>
      <c r="AA343" s="389">
        <v>1</v>
      </c>
      <c r="AB343" s="390"/>
      <c r="AC343" s="307"/>
      <c r="AD343" s="352" t="s">
        <v>2434</v>
      </c>
    </row>
    <row r="344" spans="2:30" ht="54.75" hidden="1" thickBot="1" x14ac:dyDescent="0.3">
      <c r="B344" s="339" t="s">
        <v>2429</v>
      </c>
      <c r="C344" s="130" t="s">
        <v>282</v>
      </c>
      <c r="D344" s="126">
        <v>68.099999999999994</v>
      </c>
      <c r="E344" s="132" t="s">
        <v>1425</v>
      </c>
      <c r="F344" s="136" t="s">
        <v>1426</v>
      </c>
      <c r="G344" s="150" t="s">
        <v>1427</v>
      </c>
      <c r="H344" s="158">
        <v>2</v>
      </c>
      <c r="I344" s="158" t="s">
        <v>375</v>
      </c>
      <c r="J344" s="165"/>
      <c r="K344" s="182">
        <v>1</v>
      </c>
      <c r="L344" s="196"/>
      <c r="M344" s="436">
        <v>1</v>
      </c>
      <c r="N344" s="331" t="str">
        <f t="shared" si="63"/>
        <v>-</v>
      </c>
      <c r="O344" s="320" t="str">
        <f t="shared" si="59"/>
        <v>-</v>
      </c>
      <c r="P344" s="320">
        <f t="shared" si="64"/>
        <v>1</v>
      </c>
      <c r="Q344" s="320">
        <f t="shared" si="60"/>
        <v>1</v>
      </c>
      <c r="R344" s="320" t="str">
        <f t="shared" si="65"/>
        <v>-</v>
      </c>
      <c r="S344" s="320" t="str">
        <f t="shared" si="61"/>
        <v>-</v>
      </c>
      <c r="T344" s="320">
        <f t="shared" si="66"/>
        <v>1</v>
      </c>
      <c r="U344" s="325">
        <f t="shared" si="62"/>
        <v>1</v>
      </c>
      <c r="V344" s="312">
        <f t="shared" si="67"/>
        <v>1</v>
      </c>
      <c r="W344" s="186" t="s">
        <v>2552</v>
      </c>
      <c r="X344" s="174" t="s">
        <v>1242</v>
      </c>
      <c r="Y344" s="174" t="s">
        <v>1459</v>
      </c>
      <c r="Z344" s="388"/>
      <c r="AA344" s="389">
        <v>1</v>
      </c>
      <c r="AB344" s="390"/>
      <c r="AC344" s="307">
        <v>1</v>
      </c>
      <c r="AD344" s="352" t="s">
        <v>2434</v>
      </c>
    </row>
    <row r="345" spans="2:30" ht="54.75" hidden="1" thickBot="1" x14ac:dyDescent="0.3">
      <c r="B345" s="339" t="s">
        <v>2429</v>
      </c>
      <c r="C345" s="130" t="s">
        <v>282</v>
      </c>
      <c r="D345" s="126">
        <v>68.099999999999994</v>
      </c>
      <c r="E345" s="132" t="s">
        <v>1428</v>
      </c>
      <c r="F345" s="136" t="s">
        <v>1429</v>
      </c>
      <c r="G345" s="150" t="s">
        <v>1430</v>
      </c>
      <c r="H345" s="158">
        <v>1</v>
      </c>
      <c r="I345" s="158" t="s">
        <v>375</v>
      </c>
      <c r="J345" s="165"/>
      <c r="K345" s="182">
        <v>1</v>
      </c>
      <c r="L345" s="196"/>
      <c r="M345" s="436"/>
      <c r="N345" s="331" t="str">
        <f t="shared" si="63"/>
        <v>-</v>
      </c>
      <c r="O345" s="320" t="str">
        <f t="shared" si="59"/>
        <v>-</v>
      </c>
      <c r="P345" s="320">
        <f t="shared" si="64"/>
        <v>1</v>
      </c>
      <c r="Q345" s="320">
        <f t="shared" si="60"/>
        <v>1</v>
      </c>
      <c r="R345" s="320" t="str">
        <f t="shared" si="65"/>
        <v>-</v>
      </c>
      <c r="S345" s="320" t="str">
        <f t="shared" si="61"/>
        <v>-</v>
      </c>
      <c r="T345" s="320" t="str">
        <f t="shared" si="66"/>
        <v>-</v>
      </c>
      <c r="U345" s="325" t="str">
        <f t="shared" si="62"/>
        <v>-</v>
      </c>
      <c r="V345" s="312">
        <f t="shared" si="67"/>
        <v>1</v>
      </c>
      <c r="W345" s="186" t="s">
        <v>2553</v>
      </c>
      <c r="X345" s="174" t="s">
        <v>1242</v>
      </c>
      <c r="Y345" s="176" t="s">
        <v>1459</v>
      </c>
      <c r="Z345" s="388"/>
      <c r="AA345" s="389">
        <v>1</v>
      </c>
      <c r="AB345" s="390"/>
      <c r="AC345" s="307"/>
      <c r="AD345" s="352" t="s">
        <v>2434</v>
      </c>
    </row>
    <row r="346" spans="2:30" ht="378.75" hidden="1" thickBot="1" x14ac:dyDescent="0.3">
      <c r="B346" s="339" t="s">
        <v>2429</v>
      </c>
      <c r="C346" s="130" t="s">
        <v>282</v>
      </c>
      <c r="D346" s="126">
        <v>68.099999999999994</v>
      </c>
      <c r="E346" s="132" t="s">
        <v>1431</v>
      </c>
      <c r="F346" s="136" t="s">
        <v>1432</v>
      </c>
      <c r="G346" s="150" t="s">
        <v>1433</v>
      </c>
      <c r="H346" s="158">
        <v>4</v>
      </c>
      <c r="I346" s="158" t="s">
        <v>2</v>
      </c>
      <c r="J346" s="165">
        <v>1</v>
      </c>
      <c r="K346" s="182">
        <v>1</v>
      </c>
      <c r="L346" s="196">
        <v>1</v>
      </c>
      <c r="M346" s="436">
        <v>1</v>
      </c>
      <c r="N346" s="331">
        <f t="shared" si="63"/>
        <v>1</v>
      </c>
      <c r="O346" s="320">
        <f t="shared" si="59"/>
        <v>1</v>
      </c>
      <c r="P346" s="320">
        <f t="shared" si="64"/>
        <v>1</v>
      </c>
      <c r="Q346" s="320">
        <f t="shared" si="60"/>
        <v>1</v>
      </c>
      <c r="R346" s="320">
        <f t="shared" si="65"/>
        <v>1</v>
      </c>
      <c r="S346" s="320">
        <f t="shared" si="61"/>
        <v>1</v>
      </c>
      <c r="T346" s="320">
        <f t="shared" si="66"/>
        <v>1</v>
      </c>
      <c r="U346" s="325">
        <f t="shared" si="62"/>
        <v>1</v>
      </c>
      <c r="V346" s="312">
        <f>SUM(J346:M346)/4</f>
        <v>1</v>
      </c>
      <c r="W346" s="186" t="s">
        <v>2727</v>
      </c>
      <c r="X346" s="174" t="s">
        <v>1242</v>
      </c>
      <c r="Y346" s="176" t="s">
        <v>1459</v>
      </c>
      <c r="Z346" s="388">
        <v>1</v>
      </c>
      <c r="AA346" s="389">
        <v>1</v>
      </c>
      <c r="AB346" s="390">
        <v>1</v>
      </c>
      <c r="AC346" s="307">
        <v>1</v>
      </c>
      <c r="AD346" s="352" t="s">
        <v>2434</v>
      </c>
    </row>
    <row r="347" spans="2:30" ht="90.75" hidden="1" thickBot="1" x14ac:dyDescent="0.3">
      <c r="B347" s="339" t="s">
        <v>2429</v>
      </c>
      <c r="C347" s="130" t="s">
        <v>282</v>
      </c>
      <c r="D347" s="126">
        <v>68.099999999999994</v>
      </c>
      <c r="E347" s="132" t="s">
        <v>1434</v>
      </c>
      <c r="F347" s="136" t="s">
        <v>734</v>
      </c>
      <c r="G347" s="150" t="s">
        <v>1435</v>
      </c>
      <c r="H347" s="158">
        <v>2</v>
      </c>
      <c r="I347" s="158" t="s">
        <v>375</v>
      </c>
      <c r="J347" s="165"/>
      <c r="K347" s="182">
        <v>1.6</v>
      </c>
      <c r="L347" s="196"/>
      <c r="M347" s="436">
        <v>1</v>
      </c>
      <c r="N347" s="331" t="str">
        <f t="shared" si="63"/>
        <v>-</v>
      </c>
      <c r="O347" s="320" t="str">
        <f t="shared" si="59"/>
        <v>-</v>
      </c>
      <c r="P347" s="320">
        <f t="shared" si="64"/>
        <v>1.6</v>
      </c>
      <c r="Q347" s="320">
        <f t="shared" si="60"/>
        <v>1</v>
      </c>
      <c r="R347" s="320" t="str">
        <f t="shared" si="65"/>
        <v>-</v>
      </c>
      <c r="S347" s="320" t="str">
        <f t="shared" si="61"/>
        <v>-</v>
      </c>
      <c r="T347" s="320">
        <f t="shared" si="66"/>
        <v>1</v>
      </c>
      <c r="U347" s="325">
        <f t="shared" si="62"/>
        <v>1</v>
      </c>
      <c r="V347" s="312">
        <v>1</v>
      </c>
      <c r="W347" s="186" t="s">
        <v>2554</v>
      </c>
      <c r="X347" s="174" t="s">
        <v>1242</v>
      </c>
      <c r="Y347" s="176" t="s">
        <v>1459</v>
      </c>
      <c r="Z347" s="388"/>
      <c r="AA347" s="389">
        <v>1</v>
      </c>
      <c r="AB347" s="390"/>
      <c r="AC347" s="307">
        <v>1</v>
      </c>
      <c r="AD347" s="352" t="s">
        <v>2434</v>
      </c>
    </row>
    <row r="348" spans="2:30" ht="126.75" hidden="1" thickBot="1" x14ac:dyDescent="0.3">
      <c r="B348" s="339" t="s">
        <v>2429</v>
      </c>
      <c r="C348" s="130" t="s">
        <v>282</v>
      </c>
      <c r="D348" s="126">
        <v>68.099999999999994</v>
      </c>
      <c r="E348" s="132" t="s">
        <v>1436</v>
      </c>
      <c r="F348" s="136" t="s">
        <v>1437</v>
      </c>
      <c r="G348" s="150" t="s">
        <v>1438</v>
      </c>
      <c r="H348" s="158">
        <v>1</v>
      </c>
      <c r="I348" s="158" t="s">
        <v>375</v>
      </c>
      <c r="J348" s="165"/>
      <c r="K348" s="182">
        <v>1</v>
      </c>
      <c r="L348" s="196"/>
      <c r="M348" s="436"/>
      <c r="N348" s="331" t="str">
        <f t="shared" si="63"/>
        <v>-</v>
      </c>
      <c r="O348" s="320" t="str">
        <f t="shared" ref="O348:O354" si="68">IF(N348="","",IF(N348="-","-",IF(N348&gt;=100%,100%,N348)))</f>
        <v>-</v>
      </c>
      <c r="P348" s="320">
        <f t="shared" si="64"/>
        <v>1</v>
      </c>
      <c r="Q348" s="320">
        <f t="shared" ref="Q348:Q354" si="69">IF(P348="","",IF(P348="-","-",IF(P348&gt;=100%,100%,P348)))</f>
        <v>1</v>
      </c>
      <c r="R348" s="320" t="str">
        <f t="shared" si="65"/>
        <v>-</v>
      </c>
      <c r="S348" s="320" t="str">
        <f t="shared" ref="S348:S354" si="70">IF(R348="","",IF(R348="-","-",IF(R348&gt;=100%,100%,R348)))</f>
        <v>-</v>
      </c>
      <c r="T348" s="320" t="str">
        <f t="shared" si="66"/>
        <v>-</v>
      </c>
      <c r="U348" s="325" t="str">
        <f t="shared" ref="U348:U354" si="71">IF(T348="","",IF(T348="-","-",IF(T348&gt;=100%,100%,T348)))</f>
        <v>-</v>
      </c>
      <c r="V348" s="312">
        <f t="shared" si="67"/>
        <v>1</v>
      </c>
      <c r="W348" s="186" t="s">
        <v>2555</v>
      </c>
      <c r="X348" s="174" t="s">
        <v>1242</v>
      </c>
      <c r="Y348" s="176" t="s">
        <v>1459</v>
      </c>
      <c r="Z348" s="388"/>
      <c r="AA348" s="389">
        <v>1</v>
      </c>
      <c r="AB348" s="390"/>
      <c r="AC348" s="307"/>
      <c r="AD348" s="352" t="s">
        <v>2434</v>
      </c>
    </row>
    <row r="349" spans="2:30" ht="90" hidden="1" x14ac:dyDescent="0.25">
      <c r="B349" s="336" t="s">
        <v>2378</v>
      </c>
      <c r="C349" s="208" t="s">
        <v>288</v>
      </c>
      <c r="D349" s="126">
        <v>64.400000000000006</v>
      </c>
      <c r="E349" s="132" t="s">
        <v>1439</v>
      </c>
      <c r="F349" s="136" t="s">
        <v>1440</v>
      </c>
      <c r="G349" s="150" t="s">
        <v>1441</v>
      </c>
      <c r="H349" s="158">
        <v>2</v>
      </c>
      <c r="I349" s="158" t="s">
        <v>375</v>
      </c>
      <c r="J349" s="165"/>
      <c r="K349" s="182">
        <v>1</v>
      </c>
      <c r="L349" s="196"/>
      <c r="M349" s="436">
        <v>1</v>
      </c>
      <c r="N349" s="331" t="str">
        <f t="shared" si="63"/>
        <v>-</v>
      </c>
      <c r="O349" s="320" t="str">
        <f t="shared" si="68"/>
        <v>-</v>
      </c>
      <c r="P349" s="320">
        <f t="shared" si="64"/>
        <v>1</v>
      </c>
      <c r="Q349" s="320">
        <f t="shared" si="69"/>
        <v>1</v>
      </c>
      <c r="R349" s="320" t="str">
        <f t="shared" si="65"/>
        <v>-</v>
      </c>
      <c r="S349" s="320" t="str">
        <f t="shared" si="70"/>
        <v>-</v>
      </c>
      <c r="T349" s="320">
        <f t="shared" si="66"/>
        <v>1</v>
      </c>
      <c r="U349" s="325">
        <f t="shared" si="71"/>
        <v>1</v>
      </c>
      <c r="V349" s="312">
        <f t="shared" si="67"/>
        <v>1</v>
      </c>
      <c r="W349" s="186" t="s">
        <v>2556</v>
      </c>
      <c r="X349" s="174" t="s">
        <v>1442</v>
      </c>
      <c r="Y349" s="174" t="s">
        <v>1459</v>
      </c>
      <c r="Z349" s="388"/>
      <c r="AA349" s="389">
        <v>1</v>
      </c>
      <c r="AB349" s="390"/>
      <c r="AC349" s="307">
        <v>1</v>
      </c>
      <c r="AD349" s="352" t="s">
        <v>2434</v>
      </c>
    </row>
    <row r="350" spans="2:30" ht="54" hidden="1" x14ac:dyDescent="0.25">
      <c r="B350" s="336" t="s">
        <v>2378</v>
      </c>
      <c r="C350" s="208" t="s">
        <v>288</v>
      </c>
      <c r="D350" s="126">
        <v>64.400000000000006</v>
      </c>
      <c r="E350" s="132" t="s">
        <v>1443</v>
      </c>
      <c r="F350" s="136" t="s">
        <v>1444</v>
      </c>
      <c r="G350" s="150" t="s">
        <v>1445</v>
      </c>
      <c r="H350" s="158">
        <v>1</v>
      </c>
      <c r="I350" s="158" t="s">
        <v>375</v>
      </c>
      <c r="J350" s="165"/>
      <c r="K350" s="182">
        <v>1</v>
      </c>
      <c r="L350" s="196"/>
      <c r="M350" s="436"/>
      <c r="N350" s="331" t="str">
        <f t="shared" si="63"/>
        <v>-</v>
      </c>
      <c r="O350" s="320" t="str">
        <f t="shared" si="68"/>
        <v>-</v>
      </c>
      <c r="P350" s="320">
        <f t="shared" si="64"/>
        <v>1</v>
      </c>
      <c r="Q350" s="320">
        <f t="shared" si="69"/>
        <v>1</v>
      </c>
      <c r="R350" s="320" t="str">
        <f t="shared" si="65"/>
        <v>-</v>
      </c>
      <c r="S350" s="320" t="str">
        <f t="shared" si="70"/>
        <v>-</v>
      </c>
      <c r="T350" s="320" t="str">
        <f t="shared" si="66"/>
        <v>-</v>
      </c>
      <c r="U350" s="325" t="str">
        <f t="shared" si="71"/>
        <v>-</v>
      </c>
      <c r="V350" s="312">
        <f t="shared" si="67"/>
        <v>1</v>
      </c>
      <c r="W350" s="186" t="s">
        <v>2557</v>
      </c>
      <c r="X350" s="174" t="s">
        <v>1442</v>
      </c>
      <c r="Y350" s="174" t="s">
        <v>1459</v>
      </c>
      <c r="Z350" s="388"/>
      <c r="AA350" s="389">
        <v>1</v>
      </c>
      <c r="AB350" s="390"/>
      <c r="AC350" s="307"/>
      <c r="AD350" s="352" t="s">
        <v>2434</v>
      </c>
    </row>
    <row r="351" spans="2:30" ht="162" hidden="1" x14ac:dyDescent="0.25">
      <c r="B351" s="336" t="s">
        <v>2378</v>
      </c>
      <c r="C351" s="208" t="s">
        <v>288</v>
      </c>
      <c r="D351" s="126">
        <v>64.400000000000006</v>
      </c>
      <c r="E351" s="132" t="s">
        <v>1446</v>
      </c>
      <c r="F351" s="136" t="s">
        <v>1447</v>
      </c>
      <c r="G351" s="150" t="s">
        <v>1448</v>
      </c>
      <c r="H351" s="158">
        <v>3</v>
      </c>
      <c r="I351" s="158" t="s">
        <v>375</v>
      </c>
      <c r="J351" s="165">
        <v>1</v>
      </c>
      <c r="K351" s="182"/>
      <c r="L351" s="196">
        <v>1</v>
      </c>
      <c r="M351" s="436">
        <v>1</v>
      </c>
      <c r="N351" s="331">
        <f t="shared" si="63"/>
        <v>1</v>
      </c>
      <c r="O351" s="320">
        <f t="shared" si="68"/>
        <v>1</v>
      </c>
      <c r="P351" s="320">
        <f t="shared" si="64"/>
        <v>0</v>
      </c>
      <c r="Q351" s="320">
        <f t="shared" si="69"/>
        <v>0</v>
      </c>
      <c r="R351" s="320" t="str">
        <f t="shared" si="65"/>
        <v>-</v>
      </c>
      <c r="S351" s="320" t="str">
        <f t="shared" si="70"/>
        <v>-</v>
      </c>
      <c r="T351" s="320">
        <f t="shared" si="66"/>
        <v>1</v>
      </c>
      <c r="U351" s="325">
        <f t="shared" si="71"/>
        <v>1</v>
      </c>
      <c r="V351" s="312">
        <f t="shared" si="67"/>
        <v>1</v>
      </c>
      <c r="W351" s="186" t="s">
        <v>2728</v>
      </c>
      <c r="X351" s="174" t="s">
        <v>1442</v>
      </c>
      <c r="Y351" s="174" t="s">
        <v>1459</v>
      </c>
      <c r="Z351" s="388">
        <v>1</v>
      </c>
      <c r="AA351" s="389">
        <v>1</v>
      </c>
      <c r="AB351" s="390"/>
      <c r="AC351" s="307">
        <v>1</v>
      </c>
      <c r="AD351" s="352" t="s">
        <v>2434</v>
      </c>
    </row>
    <row r="352" spans="2:30" ht="72" hidden="1" x14ac:dyDescent="0.25">
      <c r="B352" s="336" t="s">
        <v>2378</v>
      </c>
      <c r="C352" s="208" t="s">
        <v>288</v>
      </c>
      <c r="D352" s="126">
        <v>64.400000000000006</v>
      </c>
      <c r="E352" s="132" t="s">
        <v>1449</v>
      </c>
      <c r="F352" s="136" t="s">
        <v>1450</v>
      </c>
      <c r="G352" s="150" t="s">
        <v>1451</v>
      </c>
      <c r="H352" s="158">
        <v>1</v>
      </c>
      <c r="I352" s="158" t="s">
        <v>375</v>
      </c>
      <c r="J352" s="165"/>
      <c r="K352" s="182"/>
      <c r="L352" s="196"/>
      <c r="M352" s="436">
        <v>1</v>
      </c>
      <c r="N352" s="331" t="str">
        <f t="shared" si="63"/>
        <v>-</v>
      </c>
      <c r="O352" s="320" t="str">
        <f t="shared" si="68"/>
        <v>-</v>
      </c>
      <c r="P352" s="320" t="str">
        <f t="shared" si="64"/>
        <v>-</v>
      </c>
      <c r="Q352" s="320" t="str">
        <f t="shared" si="69"/>
        <v>-</v>
      </c>
      <c r="R352" s="320" t="str">
        <f t="shared" si="65"/>
        <v>-</v>
      </c>
      <c r="S352" s="320" t="str">
        <f t="shared" si="70"/>
        <v>-</v>
      </c>
      <c r="T352" s="320">
        <f t="shared" si="66"/>
        <v>1</v>
      </c>
      <c r="U352" s="325">
        <f t="shared" si="71"/>
        <v>1</v>
      </c>
      <c r="V352" s="312">
        <f t="shared" si="67"/>
        <v>1</v>
      </c>
      <c r="W352" s="186"/>
      <c r="X352" s="174" t="s">
        <v>1442</v>
      </c>
      <c r="Y352" s="174" t="s">
        <v>1459</v>
      </c>
      <c r="Z352" s="388"/>
      <c r="AA352" s="389"/>
      <c r="AB352" s="390"/>
      <c r="AC352" s="307">
        <v>1</v>
      </c>
      <c r="AD352" s="352" t="s">
        <v>2434</v>
      </c>
    </row>
    <row r="353" spans="2:30" ht="54" hidden="1" x14ac:dyDescent="0.25">
      <c r="B353" s="336" t="s">
        <v>2378</v>
      </c>
      <c r="C353" s="208" t="s">
        <v>288</v>
      </c>
      <c r="D353" s="126">
        <v>64.400000000000006</v>
      </c>
      <c r="E353" s="132" t="s">
        <v>1452</v>
      </c>
      <c r="F353" s="136" t="s">
        <v>1453</v>
      </c>
      <c r="G353" s="150" t="s">
        <v>1454</v>
      </c>
      <c r="H353" s="158">
        <v>1</v>
      </c>
      <c r="I353" s="158" t="s">
        <v>375</v>
      </c>
      <c r="J353" s="165">
        <v>1</v>
      </c>
      <c r="K353" s="182"/>
      <c r="L353" s="196"/>
      <c r="M353" s="436"/>
      <c r="N353" s="331">
        <f t="shared" si="63"/>
        <v>1</v>
      </c>
      <c r="O353" s="320">
        <f t="shared" si="68"/>
        <v>1</v>
      </c>
      <c r="P353" s="320" t="str">
        <f t="shared" si="64"/>
        <v>-</v>
      </c>
      <c r="Q353" s="320" t="str">
        <f t="shared" si="69"/>
        <v>-</v>
      </c>
      <c r="R353" s="320" t="str">
        <f t="shared" si="65"/>
        <v>-</v>
      </c>
      <c r="S353" s="320" t="str">
        <f t="shared" si="70"/>
        <v>-</v>
      </c>
      <c r="T353" s="320" t="str">
        <f t="shared" si="66"/>
        <v>-</v>
      </c>
      <c r="U353" s="325" t="str">
        <f t="shared" si="71"/>
        <v>-</v>
      </c>
      <c r="V353" s="312">
        <f t="shared" si="67"/>
        <v>1</v>
      </c>
      <c r="W353" s="186" t="s">
        <v>1455</v>
      </c>
      <c r="X353" s="174" t="s">
        <v>1442</v>
      </c>
      <c r="Y353" s="174" t="s">
        <v>1459</v>
      </c>
      <c r="Z353" s="388">
        <v>1</v>
      </c>
      <c r="AA353" s="389"/>
      <c r="AB353" s="390"/>
      <c r="AC353" s="307"/>
      <c r="AD353" s="352" t="s">
        <v>2434</v>
      </c>
    </row>
    <row r="354" spans="2:30" ht="162" hidden="1" x14ac:dyDescent="0.25">
      <c r="B354" s="336" t="s">
        <v>2378</v>
      </c>
      <c r="C354" s="208" t="s">
        <v>288</v>
      </c>
      <c r="D354" s="340">
        <v>64.400000000000006</v>
      </c>
      <c r="E354" s="341" t="s">
        <v>1456</v>
      </c>
      <c r="F354" s="342" t="s">
        <v>1457</v>
      </c>
      <c r="G354" s="343" t="s">
        <v>1458</v>
      </c>
      <c r="H354" s="344">
        <v>2</v>
      </c>
      <c r="I354" s="344" t="s">
        <v>375</v>
      </c>
      <c r="J354" s="345">
        <v>1</v>
      </c>
      <c r="K354" s="346"/>
      <c r="L354" s="347">
        <v>1</v>
      </c>
      <c r="M354" s="454"/>
      <c r="N354" s="348">
        <f t="shared" si="63"/>
        <v>1</v>
      </c>
      <c r="O354" s="349">
        <f t="shared" si="68"/>
        <v>1</v>
      </c>
      <c r="P354" s="349" t="str">
        <f t="shared" si="64"/>
        <v>-</v>
      </c>
      <c r="Q354" s="349" t="str">
        <f t="shared" si="69"/>
        <v>-</v>
      </c>
      <c r="R354" s="349">
        <f t="shared" si="65"/>
        <v>1</v>
      </c>
      <c r="S354" s="349">
        <f t="shared" si="70"/>
        <v>1</v>
      </c>
      <c r="T354" s="349" t="str">
        <f t="shared" si="66"/>
        <v>-</v>
      </c>
      <c r="U354" s="469" t="str">
        <f t="shared" si="71"/>
        <v>-</v>
      </c>
      <c r="V354" s="462">
        <f t="shared" si="67"/>
        <v>1</v>
      </c>
      <c r="W354" s="350" t="s">
        <v>2729</v>
      </c>
      <c r="X354" s="351" t="s">
        <v>1442</v>
      </c>
      <c r="Y354" s="351" t="s">
        <v>1459</v>
      </c>
      <c r="Z354" s="543">
        <v>1</v>
      </c>
      <c r="AA354" s="544"/>
      <c r="AB354" s="545">
        <v>1</v>
      </c>
      <c r="AC354" s="546"/>
      <c r="AD354" s="352" t="s">
        <v>2434</v>
      </c>
    </row>
    <row r="355" spans="2:30" s="372" customFormat="1" ht="306" hidden="1" x14ac:dyDescent="0.25">
      <c r="B355" s="356" t="s">
        <v>2241</v>
      </c>
      <c r="C355" s="357" t="s">
        <v>17</v>
      </c>
      <c r="D355" s="358" t="s">
        <v>1460</v>
      </c>
      <c r="E355" s="359" t="s">
        <v>27</v>
      </c>
      <c r="F355" s="360" t="s">
        <v>1461</v>
      </c>
      <c r="G355" s="361" t="s">
        <v>1462</v>
      </c>
      <c r="H355" s="362">
        <v>1</v>
      </c>
      <c r="I355" s="362" t="s">
        <v>816</v>
      </c>
      <c r="J355" s="363"/>
      <c r="K355" s="364">
        <v>1</v>
      </c>
      <c r="L355" s="365"/>
      <c r="M355" s="436"/>
      <c r="N355" s="366" t="str">
        <f t="shared" si="63"/>
        <v>-</v>
      </c>
      <c r="O355" s="367" t="str">
        <f>IF(N355="","",IF(N355="-","-",IF(N355&gt;=100%,100%,N355)))</f>
        <v>-</v>
      </c>
      <c r="P355" s="367">
        <f t="shared" si="64"/>
        <v>1</v>
      </c>
      <c r="Q355" s="367">
        <f>IF(P355="","",IF(P355="-","-",IF(P355&gt;=100%,100%,P355)))</f>
        <v>1</v>
      </c>
      <c r="R355" s="367" t="str">
        <f t="shared" si="65"/>
        <v>-</v>
      </c>
      <c r="S355" s="367" t="str">
        <f>IF(R355="","",IF(R355="-","-",IF(R355&gt;=100%,100%,R355)))</f>
        <v>-</v>
      </c>
      <c r="T355" s="367" t="str">
        <f t="shared" si="66"/>
        <v>-</v>
      </c>
      <c r="U355" s="325" t="str">
        <f>IF(T355="","",IF(T355="-","-",IF(T355&gt;=100%,100%,T355)))</f>
        <v>-</v>
      </c>
      <c r="V355" s="312">
        <f t="shared" si="67"/>
        <v>1</v>
      </c>
      <c r="W355" s="368" t="s">
        <v>2558</v>
      </c>
      <c r="X355" s="369" t="s">
        <v>1463</v>
      </c>
      <c r="Y355" s="370" t="s">
        <v>1818</v>
      </c>
      <c r="Z355" s="388"/>
      <c r="AA355" s="389">
        <v>1</v>
      </c>
      <c r="AB355" s="390"/>
      <c r="AC355" s="307"/>
      <c r="AD355" s="371" t="s">
        <v>2434</v>
      </c>
    </row>
    <row r="356" spans="2:30" ht="126" hidden="1" x14ac:dyDescent="0.25">
      <c r="B356" s="336" t="s">
        <v>2241</v>
      </c>
      <c r="C356" s="129" t="s">
        <v>17</v>
      </c>
      <c r="D356" s="126" t="s">
        <v>1460</v>
      </c>
      <c r="E356" s="132" t="s">
        <v>1464</v>
      </c>
      <c r="F356" s="136" t="s">
        <v>1465</v>
      </c>
      <c r="G356" s="150" t="s">
        <v>1466</v>
      </c>
      <c r="H356" s="158">
        <v>1</v>
      </c>
      <c r="I356" s="158" t="s">
        <v>1467</v>
      </c>
      <c r="J356" s="165"/>
      <c r="K356" s="182">
        <v>1</v>
      </c>
      <c r="L356" s="196"/>
      <c r="M356" s="436"/>
      <c r="N356" s="331" t="str">
        <f t="shared" si="63"/>
        <v>-</v>
      </c>
      <c r="O356" s="320" t="str">
        <f t="shared" ref="O356:O419" si="72">IF(N356="","",IF(N356="-","-",IF(N356&gt;=100%,100%,N356)))</f>
        <v>-</v>
      </c>
      <c r="P356" s="320">
        <f t="shared" si="64"/>
        <v>1</v>
      </c>
      <c r="Q356" s="320">
        <f t="shared" ref="Q356:Q419" si="73">IF(P356="","",IF(P356="-","-",IF(P356&gt;=100%,100%,P356)))</f>
        <v>1</v>
      </c>
      <c r="R356" s="320" t="str">
        <f t="shared" si="65"/>
        <v>-</v>
      </c>
      <c r="S356" s="320" t="str">
        <f t="shared" ref="S356:S419" si="74">IF(R356="","",IF(R356="-","-",IF(R356&gt;=100%,100%,R356)))</f>
        <v>-</v>
      </c>
      <c r="T356" s="320" t="str">
        <f t="shared" si="66"/>
        <v>-</v>
      </c>
      <c r="U356" s="325" t="str">
        <f t="shared" ref="U356:U419" si="75">IF(T356="","",IF(T356="-","-",IF(T356&gt;=100%,100%,T356)))</f>
        <v>-</v>
      </c>
      <c r="V356" s="312">
        <f t="shared" si="67"/>
        <v>1</v>
      </c>
      <c r="W356" s="186" t="s">
        <v>2559</v>
      </c>
      <c r="X356" s="174" t="s">
        <v>1463</v>
      </c>
      <c r="Y356" s="176" t="s">
        <v>1818</v>
      </c>
      <c r="Z356" s="388"/>
      <c r="AA356" s="389">
        <v>1</v>
      </c>
      <c r="AB356" s="390"/>
      <c r="AC356" s="307"/>
      <c r="AD356" s="352" t="s">
        <v>2434</v>
      </c>
    </row>
    <row r="357" spans="2:30" ht="108" hidden="1" x14ac:dyDescent="0.25">
      <c r="B357" s="336" t="s">
        <v>2241</v>
      </c>
      <c r="C357" s="129" t="s">
        <v>17</v>
      </c>
      <c r="D357" s="126" t="s">
        <v>1460</v>
      </c>
      <c r="E357" s="132" t="s">
        <v>1468</v>
      </c>
      <c r="F357" s="136" t="s">
        <v>1469</v>
      </c>
      <c r="G357" s="150" t="s">
        <v>1470</v>
      </c>
      <c r="H357" s="158">
        <v>1</v>
      </c>
      <c r="I357" s="158" t="s">
        <v>1467</v>
      </c>
      <c r="J357" s="165"/>
      <c r="K357" s="182"/>
      <c r="L357" s="196">
        <v>1</v>
      </c>
      <c r="M357" s="436"/>
      <c r="N357" s="331" t="str">
        <f t="shared" si="63"/>
        <v>-</v>
      </c>
      <c r="O357" s="320" t="str">
        <f t="shared" si="72"/>
        <v>-</v>
      </c>
      <c r="P357" s="320" t="str">
        <f t="shared" si="64"/>
        <v>-</v>
      </c>
      <c r="Q357" s="320" t="str">
        <f t="shared" si="73"/>
        <v>-</v>
      </c>
      <c r="R357" s="320">
        <f t="shared" si="65"/>
        <v>1</v>
      </c>
      <c r="S357" s="320">
        <f t="shared" si="74"/>
        <v>1</v>
      </c>
      <c r="T357" s="320" t="str">
        <f t="shared" si="66"/>
        <v>-</v>
      </c>
      <c r="U357" s="325" t="str">
        <f t="shared" si="75"/>
        <v>-</v>
      </c>
      <c r="V357" s="312">
        <f t="shared" si="67"/>
        <v>1</v>
      </c>
      <c r="W357" s="186" t="s">
        <v>2730</v>
      </c>
      <c r="X357" s="174" t="s">
        <v>1463</v>
      </c>
      <c r="Y357" s="176" t="s">
        <v>1818</v>
      </c>
      <c r="Z357" s="388"/>
      <c r="AA357" s="389"/>
      <c r="AB357" s="390">
        <v>1</v>
      </c>
      <c r="AC357" s="307"/>
      <c r="AD357" s="352" t="s">
        <v>2434</v>
      </c>
    </row>
    <row r="358" spans="2:30" ht="180" hidden="1" x14ac:dyDescent="0.25">
      <c r="B358" s="336" t="s">
        <v>2241</v>
      </c>
      <c r="C358" s="129" t="s">
        <v>17</v>
      </c>
      <c r="D358" s="126" t="s">
        <v>1460</v>
      </c>
      <c r="E358" s="132" t="s">
        <v>1471</v>
      </c>
      <c r="F358" s="136" t="s">
        <v>1472</v>
      </c>
      <c r="G358" s="150" t="s">
        <v>1473</v>
      </c>
      <c r="H358" s="158">
        <v>1</v>
      </c>
      <c r="I358" s="158" t="s">
        <v>1467</v>
      </c>
      <c r="J358" s="165"/>
      <c r="K358" s="182">
        <v>1</v>
      </c>
      <c r="L358" s="196"/>
      <c r="M358" s="436"/>
      <c r="N358" s="331" t="str">
        <f t="shared" si="63"/>
        <v>-</v>
      </c>
      <c r="O358" s="320" t="str">
        <f t="shared" si="72"/>
        <v>-</v>
      </c>
      <c r="P358" s="320">
        <f t="shared" si="64"/>
        <v>1</v>
      </c>
      <c r="Q358" s="320">
        <f t="shared" si="73"/>
        <v>1</v>
      </c>
      <c r="R358" s="320" t="str">
        <f t="shared" si="65"/>
        <v>-</v>
      </c>
      <c r="S358" s="320" t="str">
        <f t="shared" si="74"/>
        <v>-</v>
      </c>
      <c r="T358" s="320" t="str">
        <f t="shared" si="66"/>
        <v>-</v>
      </c>
      <c r="U358" s="325" t="str">
        <f t="shared" si="75"/>
        <v>-</v>
      </c>
      <c r="V358" s="312">
        <f t="shared" si="67"/>
        <v>1</v>
      </c>
      <c r="W358" s="186" t="s">
        <v>2560</v>
      </c>
      <c r="X358" s="174" t="s">
        <v>1463</v>
      </c>
      <c r="Y358" s="176" t="s">
        <v>1818</v>
      </c>
      <c r="Z358" s="388"/>
      <c r="AA358" s="389">
        <v>1</v>
      </c>
      <c r="AB358" s="390"/>
      <c r="AC358" s="307"/>
      <c r="AD358" s="352" t="s">
        <v>2434</v>
      </c>
    </row>
    <row r="359" spans="2:30" ht="234" hidden="1" x14ac:dyDescent="0.25">
      <c r="B359" s="336" t="s">
        <v>2241</v>
      </c>
      <c r="C359" s="129" t="s">
        <v>17</v>
      </c>
      <c r="D359" s="126" t="s">
        <v>1460</v>
      </c>
      <c r="E359" s="132" t="s">
        <v>1474</v>
      </c>
      <c r="F359" s="136" t="s">
        <v>1475</v>
      </c>
      <c r="G359" s="150" t="s">
        <v>1476</v>
      </c>
      <c r="H359" s="158">
        <v>1</v>
      </c>
      <c r="I359" s="158" t="s">
        <v>1467</v>
      </c>
      <c r="J359" s="165"/>
      <c r="K359" s="182">
        <v>0</v>
      </c>
      <c r="L359" s="196">
        <v>1</v>
      </c>
      <c r="M359" s="436"/>
      <c r="N359" s="331" t="str">
        <f t="shared" si="63"/>
        <v>-</v>
      </c>
      <c r="O359" s="320" t="str">
        <f t="shared" si="72"/>
        <v>-</v>
      </c>
      <c r="P359" s="320">
        <f t="shared" si="64"/>
        <v>0</v>
      </c>
      <c r="Q359" s="320">
        <f t="shared" si="73"/>
        <v>0</v>
      </c>
      <c r="R359" s="320" t="str">
        <f t="shared" si="65"/>
        <v>-</v>
      </c>
      <c r="S359" s="320" t="str">
        <f t="shared" si="74"/>
        <v>-</v>
      </c>
      <c r="T359" s="320" t="str">
        <f t="shared" si="66"/>
        <v>-</v>
      </c>
      <c r="U359" s="325" t="str">
        <f t="shared" si="75"/>
        <v>-</v>
      </c>
      <c r="V359" s="312">
        <f t="shared" si="67"/>
        <v>1</v>
      </c>
      <c r="W359" s="186" t="s">
        <v>2731</v>
      </c>
      <c r="X359" s="174" t="s">
        <v>1463</v>
      </c>
      <c r="Y359" s="176" t="s">
        <v>1818</v>
      </c>
      <c r="Z359" s="388"/>
      <c r="AA359" s="389">
        <v>1</v>
      </c>
      <c r="AB359" s="390"/>
      <c r="AC359" s="307"/>
      <c r="AD359" s="352" t="s">
        <v>2434</v>
      </c>
    </row>
    <row r="360" spans="2:30" ht="54" hidden="1" x14ac:dyDescent="0.25">
      <c r="B360" s="336" t="s">
        <v>2241</v>
      </c>
      <c r="C360" s="129" t="s">
        <v>17</v>
      </c>
      <c r="D360" s="126" t="s">
        <v>1460</v>
      </c>
      <c r="E360" s="132" t="s">
        <v>1477</v>
      </c>
      <c r="F360" s="136" t="s">
        <v>1478</v>
      </c>
      <c r="G360" s="150" t="s">
        <v>1479</v>
      </c>
      <c r="H360" s="158">
        <v>1</v>
      </c>
      <c r="I360" s="158" t="s">
        <v>1467</v>
      </c>
      <c r="J360" s="165"/>
      <c r="K360" s="182"/>
      <c r="L360" s="196"/>
      <c r="M360" s="436">
        <v>0</v>
      </c>
      <c r="N360" s="331" t="str">
        <f t="shared" ref="N360:N423" si="76">IF(ISERROR(J360/Z360),"-",J360/Z360)</f>
        <v>-</v>
      </c>
      <c r="O360" s="320" t="str">
        <f t="shared" si="72"/>
        <v>-</v>
      </c>
      <c r="P360" s="320" t="str">
        <f t="shared" ref="P360:P423" si="77">IF(ISERROR(K360/AA360),"-",K360/AA360)</f>
        <v>-</v>
      </c>
      <c r="Q360" s="320" t="str">
        <f t="shared" si="73"/>
        <v>-</v>
      </c>
      <c r="R360" s="320" t="str">
        <f t="shared" ref="R360:R423" si="78">IF(ISERROR(L360/AB360),"-",L360/AB360)</f>
        <v>-</v>
      </c>
      <c r="S360" s="320" t="str">
        <f t="shared" si="74"/>
        <v>-</v>
      </c>
      <c r="T360" s="320">
        <f t="shared" ref="T360:T423" si="79">IF(ISERROR(M360/AC360),"-",M360/AC360)</f>
        <v>0</v>
      </c>
      <c r="U360" s="325">
        <f t="shared" si="75"/>
        <v>0</v>
      </c>
      <c r="V360" s="312">
        <f t="shared" si="67"/>
        <v>0</v>
      </c>
      <c r="W360" s="186" t="s">
        <v>2874</v>
      </c>
      <c r="X360" s="174" t="s">
        <v>1463</v>
      </c>
      <c r="Y360" s="176" t="s">
        <v>1818</v>
      </c>
      <c r="Z360" s="388"/>
      <c r="AA360" s="389"/>
      <c r="AB360" s="390"/>
      <c r="AC360" s="307">
        <v>1</v>
      </c>
      <c r="AD360" s="352" t="s">
        <v>2434</v>
      </c>
    </row>
    <row r="361" spans="2:30" ht="90" hidden="1" x14ac:dyDescent="0.25">
      <c r="B361" s="336" t="s">
        <v>2241</v>
      </c>
      <c r="C361" s="129" t="s">
        <v>17</v>
      </c>
      <c r="D361" s="126" t="s">
        <v>1460</v>
      </c>
      <c r="E361" s="132" t="s">
        <v>1480</v>
      </c>
      <c r="F361" s="136" t="s">
        <v>1481</v>
      </c>
      <c r="G361" s="150" t="s">
        <v>1482</v>
      </c>
      <c r="H361" s="158">
        <v>1</v>
      </c>
      <c r="I361" s="158" t="s">
        <v>1467</v>
      </c>
      <c r="J361" s="165">
        <v>1</v>
      </c>
      <c r="K361" s="182"/>
      <c r="L361" s="196"/>
      <c r="M361" s="436"/>
      <c r="N361" s="331">
        <f t="shared" si="76"/>
        <v>1</v>
      </c>
      <c r="O361" s="320">
        <f t="shared" si="72"/>
        <v>1</v>
      </c>
      <c r="P361" s="320" t="str">
        <f t="shared" si="77"/>
        <v>-</v>
      </c>
      <c r="Q361" s="320" t="str">
        <f t="shared" si="73"/>
        <v>-</v>
      </c>
      <c r="R361" s="320" t="str">
        <f t="shared" si="78"/>
        <v>-</v>
      </c>
      <c r="S361" s="320" t="str">
        <f t="shared" si="74"/>
        <v>-</v>
      </c>
      <c r="T361" s="320" t="str">
        <f t="shared" si="79"/>
        <v>-</v>
      </c>
      <c r="U361" s="325" t="str">
        <f t="shared" si="75"/>
        <v>-</v>
      </c>
      <c r="V361" s="312">
        <f t="shared" si="67"/>
        <v>1</v>
      </c>
      <c r="W361" s="186" t="s">
        <v>2561</v>
      </c>
      <c r="X361" s="174" t="s">
        <v>1463</v>
      </c>
      <c r="Y361" s="176" t="s">
        <v>1818</v>
      </c>
      <c r="Z361" s="388">
        <v>1</v>
      </c>
      <c r="AA361" s="389"/>
      <c r="AB361" s="390"/>
      <c r="AC361" s="307"/>
      <c r="AD361" s="352" t="s">
        <v>2434</v>
      </c>
    </row>
    <row r="362" spans="2:30" ht="126" hidden="1" x14ac:dyDescent="0.25">
      <c r="B362" s="336" t="s">
        <v>2241</v>
      </c>
      <c r="C362" s="129" t="s">
        <v>17</v>
      </c>
      <c r="D362" s="126" t="s">
        <v>1460</v>
      </c>
      <c r="E362" s="132" t="s">
        <v>41</v>
      </c>
      <c r="F362" s="136" t="s">
        <v>1483</v>
      </c>
      <c r="G362" s="150" t="s">
        <v>1484</v>
      </c>
      <c r="H362" s="158">
        <v>6</v>
      </c>
      <c r="I362" s="158" t="s">
        <v>1467</v>
      </c>
      <c r="J362" s="165"/>
      <c r="K362" s="182"/>
      <c r="L362" s="196">
        <v>6</v>
      </c>
      <c r="M362" s="436"/>
      <c r="N362" s="331" t="str">
        <f t="shared" si="76"/>
        <v>-</v>
      </c>
      <c r="O362" s="320" t="str">
        <f t="shared" si="72"/>
        <v>-</v>
      </c>
      <c r="P362" s="320" t="str">
        <f t="shared" si="77"/>
        <v>-</v>
      </c>
      <c r="Q362" s="320" t="str">
        <f t="shared" si="73"/>
        <v>-</v>
      </c>
      <c r="R362" s="320">
        <f t="shared" si="78"/>
        <v>1</v>
      </c>
      <c r="S362" s="320">
        <f t="shared" si="74"/>
        <v>1</v>
      </c>
      <c r="T362" s="320" t="str">
        <f t="shared" si="79"/>
        <v>-</v>
      </c>
      <c r="U362" s="325" t="str">
        <f t="shared" si="75"/>
        <v>-</v>
      </c>
      <c r="V362" s="312">
        <f t="shared" si="67"/>
        <v>1</v>
      </c>
      <c r="W362" s="186" t="s">
        <v>2732</v>
      </c>
      <c r="X362" s="174" t="s">
        <v>1485</v>
      </c>
      <c r="Y362" s="176" t="s">
        <v>1818</v>
      </c>
      <c r="Z362" s="388"/>
      <c r="AA362" s="389"/>
      <c r="AB362" s="390">
        <v>6</v>
      </c>
      <c r="AC362" s="307"/>
      <c r="AD362" s="352" t="s">
        <v>2434</v>
      </c>
    </row>
    <row r="363" spans="2:30" ht="216" hidden="1" x14ac:dyDescent="0.25">
      <c r="B363" s="336" t="s">
        <v>2241</v>
      </c>
      <c r="C363" s="129" t="s">
        <v>17</v>
      </c>
      <c r="D363" s="126" t="s">
        <v>1460</v>
      </c>
      <c r="E363" s="132" t="s">
        <v>41</v>
      </c>
      <c r="F363" s="136" t="s">
        <v>1486</v>
      </c>
      <c r="G363" s="150" t="s">
        <v>1487</v>
      </c>
      <c r="H363" s="158">
        <v>2</v>
      </c>
      <c r="I363" s="158" t="s">
        <v>1467</v>
      </c>
      <c r="J363" s="165"/>
      <c r="K363" s="182">
        <v>1</v>
      </c>
      <c r="L363" s="196">
        <v>1</v>
      </c>
      <c r="M363" s="436"/>
      <c r="N363" s="331" t="str">
        <f t="shared" si="76"/>
        <v>-</v>
      </c>
      <c r="O363" s="320" t="str">
        <f t="shared" si="72"/>
        <v>-</v>
      </c>
      <c r="P363" s="320">
        <f t="shared" si="77"/>
        <v>1</v>
      </c>
      <c r="Q363" s="320">
        <f t="shared" si="73"/>
        <v>1</v>
      </c>
      <c r="R363" s="320">
        <f t="shared" si="78"/>
        <v>1</v>
      </c>
      <c r="S363" s="320">
        <f t="shared" si="74"/>
        <v>1</v>
      </c>
      <c r="T363" s="320" t="str">
        <f t="shared" si="79"/>
        <v>-</v>
      </c>
      <c r="U363" s="325" t="str">
        <f t="shared" si="75"/>
        <v>-</v>
      </c>
      <c r="V363" s="312">
        <f t="shared" si="67"/>
        <v>1</v>
      </c>
      <c r="W363" s="186" t="s">
        <v>2733</v>
      </c>
      <c r="X363" s="174" t="s">
        <v>1485</v>
      </c>
      <c r="Y363" s="176" t="s">
        <v>1818</v>
      </c>
      <c r="Z363" s="388"/>
      <c r="AA363" s="389">
        <v>1</v>
      </c>
      <c r="AB363" s="390">
        <v>1</v>
      </c>
      <c r="AC363" s="307"/>
      <c r="AD363" s="352" t="s">
        <v>2434</v>
      </c>
    </row>
    <row r="364" spans="2:30" ht="54" hidden="1" x14ac:dyDescent="0.25">
      <c r="B364" s="336" t="s">
        <v>2241</v>
      </c>
      <c r="C364" s="129" t="s">
        <v>17</v>
      </c>
      <c r="D364" s="126" t="s">
        <v>1460</v>
      </c>
      <c r="E364" s="132" t="s">
        <v>41</v>
      </c>
      <c r="F364" s="136" t="s">
        <v>1488</v>
      </c>
      <c r="G364" s="150" t="s">
        <v>1489</v>
      </c>
      <c r="H364" s="158">
        <v>1</v>
      </c>
      <c r="I364" s="158" t="s">
        <v>1467</v>
      </c>
      <c r="J364" s="165"/>
      <c r="K364" s="182">
        <v>1</v>
      </c>
      <c r="L364" s="196"/>
      <c r="M364" s="436"/>
      <c r="N364" s="331" t="str">
        <f t="shared" si="76"/>
        <v>-</v>
      </c>
      <c r="O364" s="320" t="str">
        <f t="shared" si="72"/>
        <v>-</v>
      </c>
      <c r="P364" s="320">
        <f t="shared" si="77"/>
        <v>1</v>
      </c>
      <c r="Q364" s="320">
        <f t="shared" si="73"/>
        <v>1</v>
      </c>
      <c r="R364" s="320" t="str">
        <f t="shared" si="78"/>
        <v>-</v>
      </c>
      <c r="S364" s="320" t="str">
        <f t="shared" si="74"/>
        <v>-</v>
      </c>
      <c r="T364" s="320" t="str">
        <f t="shared" si="79"/>
        <v>-</v>
      </c>
      <c r="U364" s="325" t="str">
        <f t="shared" si="75"/>
        <v>-</v>
      </c>
      <c r="V364" s="312">
        <f t="shared" si="67"/>
        <v>1</v>
      </c>
      <c r="W364" s="186" t="s">
        <v>2734</v>
      </c>
      <c r="X364" s="174" t="s">
        <v>1485</v>
      </c>
      <c r="Y364" s="176" t="s">
        <v>1818</v>
      </c>
      <c r="Z364" s="388"/>
      <c r="AA364" s="389">
        <v>1</v>
      </c>
      <c r="AB364" s="390"/>
      <c r="AC364" s="307"/>
      <c r="AD364" s="352" t="s">
        <v>2434</v>
      </c>
    </row>
    <row r="365" spans="2:30" ht="54" hidden="1" x14ac:dyDescent="0.25">
      <c r="B365" s="336" t="s">
        <v>2241</v>
      </c>
      <c r="C365" s="129" t="s">
        <v>17</v>
      </c>
      <c r="D365" s="126" t="s">
        <v>1460</v>
      </c>
      <c r="E365" s="132" t="s">
        <v>41</v>
      </c>
      <c r="F365" s="136" t="s">
        <v>1490</v>
      </c>
      <c r="G365" s="150" t="s">
        <v>1491</v>
      </c>
      <c r="H365" s="158">
        <v>1</v>
      </c>
      <c r="I365" s="158" t="s">
        <v>1467</v>
      </c>
      <c r="J365" s="165"/>
      <c r="K365" s="182">
        <v>1</v>
      </c>
      <c r="L365" s="196"/>
      <c r="M365" s="436"/>
      <c r="N365" s="331" t="str">
        <f t="shared" si="76"/>
        <v>-</v>
      </c>
      <c r="O365" s="320" t="str">
        <f t="shared" si="72"/>
        <v>-</v>
      </c>
      <c r="P365" s="320">
        <f t="shared" si="77"/>
        <v>1</v>
      </c>
      <c r="Q365" s="320">
        <f t="shared" si="73"/>
        <v>1</v>
      </c>
      <c r="R365" s="320" t="str">
        <f t="shared" si="78"/>
        <v>-</v>
      </c>
      <c r="S365" s="320" t="str">
        <f t="shared" si="74"/>
        <v>-</v>
      </c>
      <c r="T365" s="320" t="str">
        <f t="shared" si="79"/>
        <v>-</v>
      </c>
      <c r="U365" s="325" t="str">
        <f t="shared" si="75"/>
        <v>-</v>
      </c>
      <c r="V365" s="312">
        <f t="shared" si="67"/>
        <v>1</v>
      </c>
      <c r="W365" s="186" t="s">
        <v>2735</v>
      </c>
      <c r="X365" s="174" t="s">
        <v>1463</v>
      </c>
      <c r="Y365" s="176" t="s">
        <v>1818</v>
      </c>
      <c r="Z365" s="388"/>
      <c r="AA365" s="389">
        <v>1</v>
      </c>
      <c r="AB365" s="390"/>
      <c r="AC365" s="307"/>
      <c r="AD365" s="352" t="s">
        <v>2434</v>
      </c>
    </row>
    <row r="366" spans="2:30" ht="306" hidden="1" x14ac:dyDescent="0.25">
      <c r="B366" s="336" t="s">
        <v>2241</v>
      </c>
      <c r="C366" s="129" t="s">
        <v>17</v>
      </c>
      <c r="D366" s="126" t="s">
        <v>1460</v>
      </c>
      <c r="E366" s="132" t="s">
        <v>41</v>
      </c>
      <c r="F366" s="136" t="s">
        <v>1492</v>
      </c>
      <c r="G366" s="150" t="s">
        <v>1493</v>
      </c>
      <c r="H366" s="158">
        <v>2</v>
      </c>
      <c r="I366" s="158" t="s">
        <v>1467</v>
      </c>
      <c r="J366" s="165"/>
      <c r="K366" s="182">
        <v>1</v>
      </c>
      <c r="L366" s="196">
        <v>1</v>
      </c>
      <c r="M366" s="436"/>
      <c r="N366" s="331" t="str">
        <f t="shared" si="76"/>
        <v>-</v>
      </c>
      <c r="O366" s="320" t="str">
        <f t="shared" si="72"/>
        <v>-</v>
      </c>
      <c r="P366" s="320">
        <f t="shared" si="77"/>
        <v>1</v>
      </c>
      <c r="Q366" s="320">
        <f t="shared" si="73"/>
        <v>1</v>
      </c>
      <c r="R366" s="320">
        <f t="shared" si="78"/>
        <v>1</v>
      </c>
      <c r="S366" s="320">
        <f t="shared" si="74"/>
        <v>1</v>
      </c>
      <c r="T366" s="320" t="str">
        <f t="shared" si="79"/>
        <v>-</v>
      </c>
      <c r="U366" s="325" t="str">
        <f t="shared" si="75"/>
        <v>-</v>
      </c>
      <c r="V366" s="312">
        <f t="shared" si="67"/>
        <v>1</v>
      </c>
      <c r="W366" s="186" t="s">
        <v>2736</v>
      </c>
      <c r="X366" s="174" t="s">
        <v>1494</v>
      </c>
      <c r="Y366" s="176" t="s">
        <v>1818</v>
      </c>
      <c r="Z366" s="388"/>
      <c r="AA366" s="389">
        <v>1</v>
      </c>
      <c r="AB366" s="390">
        <v>1</v>
      </c>
      <c r="AC366" s="307"/>
      <c r="AD366" s="352" t="s">
        <v>2434</v>
      </c>
    </row>
    <row r="367" spans="2:30" ht="54" hidden="1" x14ac:dyDescent="0.25">
      <c r="B367" s="336" t="s">
        <v>2241</v>
      </c>
      <c r="C367" s="129" t="s">
        <v>17</v>
      </c>
      <c r="D367" s="126" t="s">
        <v>1460</v>
      </c>
      <c r="E367" s="132" t="s">
        <v>41</v>
      </c>
      <c r="F367" s="136" t="s">
        <v>1495</v>
      </c>
      <c r="G367" s="150" t="s">
        <v>1496</v>
      </c>
      <c r="H367" s="158">
        <v>1</v>
      </c>
      <c r="I367" s="158" t="s">
        <v>1467</v>
      </c>
      <c r="J367" s="165"/>
      <c r="K367" s="182"/>
      <c r="L367" s="196">
        <v>1</v>
      </c>
      <c r="M367" s="436"/>
      <c r="N367" s="331" t="str">
        <f t="shared" si="76"/>
        <v>-</v>
      </c>
      <c r="O367" s="320" t="str">
        <f t="shared" si="72"/>
        <v>-</v>
      </c>
      <c r="P367" s="320" t="str">
        <f t="shared" si="77"/>
        <v>-</v>
      </c>
      <c r="Q367" s="320" t="str">
        <f t="shared" si="73"/>
        <v>-</v>
      </c>
      <c r="R367" s="320">
        <f t="shared" si="78"/>
        <v>1</v>
      </c>
      <c r="S367" s="320">
        <f t="shared" si="74"/>
        <v>1</v>
      </c>
      <c r="T367" s="320" t="str">
        <f t="shared" si="79"/>
        <v>-</v>
      </c>
      <c r="U367" s="325" t="str">
        <f t="shared" si="75"/>
        <v>-</v>
      </c>
      <c r="V367" s="312">
        <f t="shared" si="67"/>
        <v>1</v>
      </c>
      <c r="W367" s="186" t="s">
        <v>2737</v>
      </c>
      <c r="X367" s="174" t="s">
        <v>1463</v>
      </c>
      <c r="Y367" s="176" t="s">
        <v>1818</v>
      </c>
      <c r="Z367" s="388"/>
      <c r="AA367" s="389"/>
      <c r="AB367" s="390">
        <v>1</v>
      </c>
      <c r="AC367" s="307"/>
      <c r="AD367" s="352" t="s">
        <v>2434</v>
      </c>
    </row>
    <row r="368" spans="2:30" ht="108" hidden="1" x14ac:dyDescent="0.25">
      <c r="B368" s="336" t="s">
        <v>2241</v>
      </c>
      <c r="C368" s="129" t="s">
        <v>17</v>
      </c>
      <c r="D368" s="126" t="s">
        <v>1460</v>
      </c>
      <c r="E368" s="132" t="s">
        <v>41</v>
      </c>
      <c r="F368" s="136" t="s">
        <v>1497</v>
      </c>
      <c r="G368" s="150" t="s">
        <v>1498</v>
      </c>
      <c r="H368" s="158">
        <v>1</v>
      </c>
      <c r="I368" s="158" t="s">
        <v>1467</v>
      </c>
      <c r="J368" s="165"/>
      <c r="K368" s="182"/>
      <c r="L368" s="196">
        <v>1</v>
      </c>
      <c r="M368" s="436"/>
      <c r="N368" s="331" t="str">
        <f t="shared" si="76"/>
        <v>-</v>
      </c>
      <c r="O368" s="320" t="str">
        <f t="shared" si="72"/>
        <v>-</v>
      </c>
      <c r="P368" s="320" t="str">
        <f t="shared" si="77"/>
        <v>-</v>
      </c>
      <c r="Q368" s="320" t="str">
        <f t="shared" si="73"/>
        <v>-</v>
      </c>
      <c r="R368" s="320">
        <f t="shared" si="78"/>
        <v>1</v>
      </c>
      <c r="S368" s="320">
        <f t="shared" si="74"/>
        <v>1</v>
      </c>
      <c r="T368" s="320" t="str">
        <f t="shared" si="79"/>
        <v>-</v>
      </c>
      <c r="U368" s="325" t="str">
        <f t="shared" si="75"/>
        <v>-</v>
      </c>
      <c r="V368" s="312">
        <f t="shared" si="67"/>
        <v>1</v>
      </c>
      <c r="W368" s="186" t="s">
        <v>2738</v>
      </c>
      <c r="X368" s="174" t="s">
        <v>1463</v>
      </c>
      <c r="Y368" s="176" t="s">
        <v>1818</v>
      </c>
      <c r="Z368" s="388"/>
      <c r="AA368" s="389"/>
      <c r="AB368" s="390">
        <v>1</v>
      </c>
      <c r="AC368" s="307"/>
      <c r="AD368" s="352" t="s">
        <v>2434</v>
      </c>
    </row>
    <row r="369" spans="2:30" ht="198" hidden="1" x14ac:dyDescent="0.25">
      <c r="B369" s="336" t="s">
        <v>2241</v>
      </c>
      <c r="C369" s="129" t="s">
        <v>17</v>
      </c>
      <c r="D369" s="126" t="s">
        <v>1460</v>
      </c>
      <c r="E369" s="132" t="s">
        <v>41</v>
      </c>
      <c r="F369" s="136" t="s">
        <v>1499</v>
      </c>
      <c r="G369" s="150" t="s">
        <v>1500</v>
      </c>
      <c r="H369" s="158">
        <v>1</v>
      </c>
      <c r="I369" s="158" t="s">
        <v>1467</v>
      </c>
      <c r="J369" s="165"/>
      <c r="K369" s="182"/>
      <c r="L369" s="196"/>
      <c r="M369" s="436">
        <v>1</v>
      </c>
      <c r="N369" s="331" t="str">
        <f t="shared" si="76"/>
        <v>-</v>
      </c>
      <c r="O369" s="320" t="str">
        <f t="shared" si="72"/>
        <v>-</v>
      </c>
      <c r="P369" s="320" t="str">
        <f t="shared" si="77"/>
        <v>-</v>
      </c>
      <c r="Q369" s="320" t="str">
        <f t="shared" si="73"/>
        <v>-</v>
      </c>
      <c r="R369" s="320" t="str">
        <f t="shared" si="78"/>
        <v>-</v>
      </c>
      <c r="S369" s="320" t="str">
        <f t="shared" si="74"/>
        <v>-</v>
      </c>
      <c r="T369" s="320">
        <f t="shared" si="79"/>
        <v>1</v>
      </c>
      <c r="U369" s="325">
        <f t="shared" si="75"/>
        <v>1</v>
      </c>
      <c r="V369" s="312">
        <f t="shared" si="67"/>
        <v>1</v>
      </c>
      <c r="W369" s="186" t="s">
        <v>2875</v>
      </c>
      <c r="X369" s="174" t="s">
        <v>1463</v>
      </c>
      <c r="Y369" s="176" t="s">
        <v>1818</v>
      </c>
      <c r="Z369" s="388"/>
      <c r="AA369" s="389"/>
      <c r="AB369" s="390"/>
      <c r="AC369" s="307">
        <v>1</v>
      </c>
      <c r="AD369" s="352" t="s">
        <v>2434</v>
      </c>
    </row>
    <row r="370" spans="2:30" ht="198" hidden="1" x14ac:dyDescent="0.25">
      <c r="B370" s="336" t="s">
        <v>2241</v>
      </c>
      <c r="C370" s="129" t="s">
        <v>33</v>
      </c>
      <c r="D370" s="126" t="s">
        <v>1501</v>
      </c>
      <c r="E370" s="132" t="s">
        <v>35</v>
      </c>
      <c r="F370" s="136" t="s">
        <v>1502</v>
      </c>
      <c r="G370" s="150" t="s">
        <v>1503</v>
      </c>
      <c r="H370" s="158">
        <v>1</v>
      </c>
      <c r="I370" s="158" t="s">
        <v>1467</v>
      </c>
      <c r="J370" s="165"/>
      <c r="K370" s="182">
        <v>1</v>
      </c>
      <c r="L370" s="196"/>
      <c r="M370" s="436"/>
      <c r="N370" s="331" t="str">
        <f t="shared" si="76"/>
        <v>-</v>
      </c>
      <c r="O370" s="320" t="str">
        <f t="shared" si="72"/>
        <v>-</v>
      </c>
      <c r="P370" s="320">
        <f t="shared" si="77"/>
        <v>1</v>
      </c>
      <c r="Q370" s="320">
        <f t="shared" si="73"/>
        <v>1</v>
      </c>
      <c r="R370" s="320" t="str">
        <f t="shared" si="78"/>
        <v>-</v>
      </c>
      <c r="S370" s="320" t="str">
        <f t="shared" si="74"/>
        <v>-</v>
      </c>
      <c r="T370" s="320" t="str">
        <f t="shared" si="79"/>
        <v>-</v>
      </c>
      <c r="U370" s="325" t="str">
        <f t="shared" si="75"/>
        <v>-</v>
      </c>
      <c r="V370" s="312">
        <f t="shared" si="67"/>
        <v>1</v>
      </c>
      <c r="W370" s="186" t="s">
        <v>2562</v>
      </c>
      <c r="X370" s="174" t="s">
        <v>1504</v>
      </c>
      <c r="Y370" s="176" t="s">
        <v>1818</v>
      </c>
      <c r="Z370" s="520"/>
      <c r="AA370" s="389">
        <v>1</v>
      </c>
      <c r="AB370" s="522"/>
      <c r="AC370" s="307"/>
      <c r="AD370" s="352" t="s">
        <v>2434</v>
      </c>
    </row>
    <row r="371" spans="2:30" ht="144" hidden="1" x14ac:dyDescent="0.25">
      <c r="B371" s="336" t="s">
        <v>2241</v>
      </c>
      <c r="C371" s="129" t="s">
        <v>33</v>
      </c>
      <c r="D371" s="126" t="s">
        <v>1501</v>
      </c>
      <c r="E371" s="132" t="s">
        <v>1505</v>
      </c>
      <c r="F371" s="136" t="s">
        <v>1506</v>
      </c>
      <c r="G371" s="150" t="s">
        <v>1507</v>
      </c>
      <c r="H371" s="158">
        <v>1</v>
      </c>
      <c r="I371" s="158" t="s">
        <v>1467</v>
      </c>
      <c r="J371" s="165"/>
      <c r="K371" s="182">
        <v>1</v>
      </c>
      <c r="L371" s="196"/>
      <c r="M371" s="436"/>
      <c r="N371" s="331" t="str">
        <f t="shared" si="76"/>
        <v>-</v>
      </c>
      <c r="O371" s="320" t="str">
        <f t="shared" si="72"/>
        <v>-</v>
      </c>
      <c r="P371" s="320">
        <f t="shared" si="77"/>
        <v>1</v>
      </c>
      <c r="Q371" s="320">
        <f t="shared" si="73"/>
        <v>1</v>
      </c>
      <c r="R371" s="320" t="str">
        <f t="shared" si="78"/>
        <v>-</v>
      </c>
      <c r="S371" s="320" t="str">
        <f t="shared" si="74"/>
        <v>-</v>
      </c>
      <c r="T371" s="320" t="str">
        <f t="shared" si="79"/>
        <v>-</v>
      </c>
      <c r="U371" s="325" t="str">
        <f t="shared" si="75"/>
        <v>-</v>
      </c>
      <c r="V371" s="312">
        <f t="shared" si="67"/>
        <v>1</v>
      </c>
      <c r="W371" s="186" t="s">
        <v>2563</v>
      </c>
      <c r="X371" s="174" t="s">
        <v>1504</v>
      </c>
      <c r="Y371" s="176" t="s">
        <v>1818</v>
      </c>
      <c r="Z371" s="520"/>
      <c r="AA371" s="389">
        <v>1</v>
      </c>
      <c r="AB371" s="522"/>
      <c r="AC371" s="307"/>
      <c r="AD371" s="352" t="s">
        <v>2434</v>
      </c>
    </row>
    <row r="372" spans="2:30" ht="90" hidden="1" x14ac:dyDescent="0.25">
      <c r="B372" s="336" t="s">
        <v>2241</v>
      </c>
      <c r="C372" s="129" t="s">
        <v>33</v>
      </c>
      <c r="D372" s="126" t="s">
        <v>1501</v>
      </c>
      <c r="E372" s="132" t="s">
        <v>1508</v>
      </c>
      <c r="F372" s="136" t="s">
        <v>1509</v>
      </c>
      <c r="G372" s="150" t="s">
        <v>1510</v>
      </c>
      <c r="H372" s="158">
        <v>1</v>
      </c>
      <c r="I372" s="158" t="s">
        <v>1467</v>
      </c>
      <c r="J372" s="165"/>
      <c r="K372" s="182">
        <v>1</v>
      </c>
      <c r="L372" s="196"/>
      <c r="M372" s="436"/>
      <c r="N372" s="331" t="str">
        <f t="shared" si="76"/>
        <v>-</v>
      </c>
      <c r="O372" s="320" t="str">
        <f t="shared" si="72"/>
        <v>-</v>
      </c>
      <c r="P372" s="320">
        <f t="shared" si="77"/>
        <v>1</v>
      </c>
      <c r="Q372" s="320">
        <f t="shared" si="73"/>
        <v>1</v>
      </c>
      <c r="R372" s="320" t="str">
        <f t="shared" si="78"/>
        <v>-</v>
      </c>
      <c r="S372" s="320" t="str">
        <f t="shared" si="74"/>
        <v>-</v>
      </c>
      <c r="T372" s="320" t="str">
        <f t="shared" si="79"/>
        <v>-</v>
      </c>
      <c r="U372" s="325" t="str">
        <f t="shared" si="75"/>
        <v>-</v>
      </c>
      <c r="V372" s="312">
        <f t="shared" si="67"/>
        <v>1</v>
      </c>
      <c r="W372" s="186" t="s">
        <v>2564</v>
      </c>
      <c r="X372" s="174" t="s">
        <v>1504</v>
      </c>
      <c r="Y372" s="176" t="s">
        <v>1818</v>
      </c>
      <c r="Z372" s="520"/>
      <c r="AA372" s="389">
        <v>1</v>
      </c>
      <c r="AB372" s="522"/>
      <c r="AC372" s="307"/>
      <c r="AD372" s="352" t="s">
        <v>2434</v>
      </c>
    </row>
    <row r="373" spans="2:30" ht="72" hidden="1" x14ac:dyDescent="0.25">
      <c r="B373" s="336" t="s">
        <v>2241</v>
      </c>
      <c r="C373" s="129" t="s">
        <v>33</v>
      </c>
      <c r="D373" s="126" t="s">
        <v>1501</v>
      </c>
      <c r="E373" s="132" t="s">
        <v>1511</v>
      </c>
      <c r="F373" s="136" t="s">
        <v>1512</v>
      </c>
      <c r="G373" s="150" t="s">
        <v>1513</v>
      </c>
      <c r="H373" s="158">
        <v>1</v>
      </c>
      <c r="I373" s="158" t="s">
        <v>1467</v>
      </c>
      <c r="J373" s="165"/>
      <c r="K373" s="182">
        <v>1</v>
      </c>
      <c r="L373" s="196"/>
      <c r="M373" s="436"/>
      <c r="N373" s="331" t="str">
        <f t="shared" si="76"/>
        <v>-</v>
      </c>
      <c r="O373" s="320" t="str">
        <f t="shared" si="72"/>
        <v>-</v>
      </c>
      <c r="P373" s="320">
        <f t="shared" si="77"/>
        <v>1</v>
      </c>
      <c r="Q373" s="320">
        <f t="shared" si="73"/>
        <v>1</v>
      </c>
      <c r="R373" s="320" t="str">
        <f t="shared" si="78"/>
        <v>-</v>
      </c>
      <c r="S373" s="320" t="str">
        <f t="shared" si="74"/>
        <v>-</v>
      </c>
      <c r="T373" s="320" t="str">
        <f t="shared" si="79"/>
        <v>-</v>
      </c>
      <c r="U373" s="325" t="str">
        <f t="shared" si="75"/>
        <v>-</v>
      </c>
      <c r="V373" s="312">
        <f t="shared" si="67"/>
        <v>1</v>
      </c>
      <c r="W373" s="186" t="s">
        <v>2565</v>
      </c>
      <c r="X373" s="174" t="s">
        <v>1504</v>
      </c>
      <c r="Y373" s="176" t="s">
        <v>1818</v>
      </c>
      <c r="Z373" s="520"/>
      <c r="AA373" s="389">
        <v>1</v>
      </c>
      <c r="AB373" s="522"/>
      <c r="AC373" s="307"/>
      <c r="AD373" s="352" t="s">
        <v>2434</v>
      </c>
    </row>
    <row r="374" spans="2:30" ht="180" hidden="1" x14ac:dyDescent="0.25">
      <c r="B374" s="336" t="s">
        <v>2241</v>
      </c>
      <c r="C374" s="129" t="s">
        <v>33</v>
      </c>
      <c r="D374" s="126" t="s">
        <v>1501</v>
      </c>
      <c r="E374" s="132" t="s">
        <v>1514</v>
      </c>
      <c r="F374" s="136" t="s">
        <v>1515</v>
      </c>
      <c r="G374" s="150" t="s">
        <v>1516</v>
      </c>
      <c r="H374" s="158">
        <v>1</v>
      </c>
      <c r="I374" s="158" t="s">
        <v>1467</v>
      </c>
      <c r="J374" s="165"/>
      <c r="K374" s="182">
        <v>1</v>
      </c>
      <c r="L374" s="196"/>
      <c r="M374" s="436"/>
      <c r="N374" s="331" t="str">
        <f t="shared" si="76"/>
        <v>-</v>
      </c>
      <c r="O374" s="320" t="str">
        <f t="shared" si="72"/>
        <v>-</v>
      </c>
      <c r="P374" s="320">
        <f t="shared" si="77"/>
        <v>1</v>
      </c>
      <c r="Q374" s="320">
        <f t="shared" si="73"/>
        <v>1</v>
      </c>
      <c r="R374" s="320" t="str">
        <f t="shared" si="78"/>
        <v>-</v>
      </c>
      <c r="S374" s="320" t="str">
        <f t="shared" si="74"/>
        <v>-</v>
      </c>
      <c r="T374" s="320" t="str">
        <f t="shared" si="79"/>
        <v>-</v>
      </c>
      <c r="U374" s="325" t="str">
        <f t="shared" si="75"/>
        <v>-</v>
      </c>
      <c r="V374" s="312">
        <f t="shared" si="67"/>
        <v>1</v>
      </c>
      <c r="W374" s="186" t="s">
        <v>2566</v>
      </c>
      <c r="X374" s="174" t="s">
        <v>1504</v>
      </c>
      <c r="Y374" s="176" t="s">
        <v>1818</v>
      </c>
      <c r="Z374" s="520"/>
      <c r="AA374" s="389">
        <v>1</v>
      </c>
      <c r="AB374" s="522"/>
      <c r="AC374" s="307"/>
      <c r="AD374" s="352" t="s">
        <v>2434</v>
      </c>
    </row>
    <row r="375" spans="2:30" ht="234" hidden="1" x14ac:dyDescent="0.25">
      <c r="B375" s="336" t="s">
        <v>2241</v>
      </c>
      <c r="C375" s="129" t="s">
        <v>33</v>
      </c>
      <c r="D375" s="126" t="s">
        <v>1501</v>
      </c>
      <c r="E375" s="132" t="s">
        <v>1517</v>
      </c>
      <c r="F375" s="136" t="s">
        <v>1518</v>
      </c>
      <c r="G375" s="150" t="s">
        <v>1519</v>
      </c>
      <c r="H375" s="158">
        <v>1</v>
      </c>
      <c r="I375" s="158" t="s">
        <v>1467</v>
      </c>
      <c r="J375" s="165">
        <v>1</v>
      </c>
      <c r="K375" s="182"/>
      <c r="L375" s="196"/>
      <c r="M375" s="436"/>
      <c r="N375" s="331">
        <f t="shared" si="76"/>
        <v>1</v>
      </c>
      <c r="O375" s="320">
        <f t="shared" si="72"/>
        <v>1</v>
      </c>
      <c r="P375" s="320" t="str">
        <f t="shared" si="77"/>
        <v>-</v>
      </c>
      <c r="Q375" s="320" t="str">
        <f t="shared" si="73"/>
        <v>-</v>
      </c>
      <c r="R375" s="320" t="str">
        <f t="shared" si="78"/>
        <v>-</v>
      </c>
      <c r="S375" s="320" t="str">
        <f t="shared" si="74"/>
        <v>-</v>
      </c>
      <c r="T375" s="320" t="str">
        <f t="shared" si="79"/>
        <v>-</v>
      </c>
      <c r="U375" s="325" t="str">
        <f t="shared" si="75"/>
        <v>-</v>
      </c>
      <c r="V375" s="312">
        <f t="shared" si="67"/>
        <v>1</v>
      </c>
      <c r="W375" s="186" t="s">
        <v>2567</v>
      </c>
      <c r="X375" s="174" t="s">
        <v>1504</v>
      </c>
      <c r="Y375" s="176" t="s">
        <v>1818</v>
      </c>
      <c r="Z375" s="388">
        <v>1</v>
      </c>
      <c r="AA375" s="521"/>
      <c r="AB375" s="522"/>
      <c r="AC375" s="307"/>
      <c r="AD375" s="352" t="s">
        <v>2434</v>
      </c>
    </row>
    <row r="376" spans="2:30" ht="90" hidden="1" x14ac:dyDescent="0.25">
      <c r="B376" s="336" t="s">
        <v>2241</v>
      </c>
      <c r="C376" s="129" t="s">
        <v>33</v>
      </c>
      <c r="D376" s="126" t="s">
        <v>1501</v>
      </c>
      <c r="E376" s="132" t="s">
        <v>41</v>
      </c>
      <c r="F376" s="136" t="s">
        <v>1520</v>
      </c>
      <c r="G376" s="150" t="s">
        <v>1521</v>
      </c>
      <c r="H376" s="158">
        <v>1</v>
      </c>
      <c r="I376" s="158" t="s">
        <v>1467</v>
      </c>
      <c r="J376" s="165"/>
      <c r="K376" s="182"/>
      <c r="L376" s="196">
        <v>1</v>
      </c>
      <c r="M376" s="436"/>
      <c r="N376" s="331" t="str">
        <f t="shared" si="76"/>
        <v>-</v>
      </c>
      <c r="O376" s="320" t="str">
        <f t="shared" si="72"/>
        <v>-</v>
      </c>
      <c r="P376" s="320" t="str">
        <f t="shared" si="77"/>
        <v>-</v>
      </c>
      <c r="Q376" s="320" t="str">
        <f t="shared" si="73"/>
        <v>-</v>
      </c>
      <c r="R376" s="320">
        <f t="shared" si="78"/>
        <v>1</v>
      </c>
      <c r="S376" s="320">
        <f t="shared" si="74"/>
        <v>1</v>
      </c>
      <c r="T376" s="320" t="str">
        <f t="shared" si="79"/>
        <v>-</v>
      </c>
      <c r="U376" s="325" t="str">
        <f t="shared" si="75"/>
        <v>-</v>
      </c>
      <c r="V376" s="312">
        <f t="shared" si="67"/>
        <v>1</v>
      </c>
      <c r="W376" s="186" t="s">
        <v>2739</v>
      </c>
      <c r="X376" s="174" t="s">
        <v>1504</v>
      </c>
      <c r="Y376" s="176" t="s">
        <v>1818</v>
      </c>
      <c r="Z376" s="520"/>
      <c r="AA376" s="521"/>
      <c r="AB376" s="390">
        <v>1</v>
      </c>
      <c r="AC376" s="307"/>
      <c r="AD376" s="352" t="s">
        <v>2434</v>
      </c>
    </row>
    <row r="377" spans="2:30" ht="90" hidden="1" x14ac:dyDescent="0.25">
      <c r="B377" s="336" t="s">
        <v>2241</v>
      </c>
      <c r="C377" s="129" t="s">
        <v>33</v>
      </c>
      <c r="D377" s="126" t="s">
        <v>1501</v>
      </c>
      <c r="E377" s="132" t="s">
        <v>41</v>
      </c>
      <c r="F377" s="136" t="s">
        <v>1522</v>
      </c>
      <c r="G377" s="150" t="s">
        <v>1523</v>
      </c>
      <c r="H377" s="158">
        <v>1</v>
      </c>
      <c r="I377" s="158" t="s">
        <v>1467</v>
      </c>
      <c r="J377" s="165"/>
      <c r="K377" s="182"/>
      <c r="L377" s="196">
        <v>1</v>
      </c>
      <c r="M377" s="436"/>
      <c r="N377" s="331" t="str">
        <f t="shared" si="76"/>
        <v>-</v>
      </c>
      <c r="O377" s="320" t="str">
        <f t="shared" si="72"/>
        <v>-</v>
      </c>
      <c r="P377" s="320" t="str">
        <f t="shared" si="77"/>
        <v>-</v>
      </c>
      <c r="Q377" s="320" t="str">
        <f t="shared" si="73"/>
        <v>-</v>
      </c>
      <c r="R377" s="320">
        <f t="shared" si="78"/>
        <v>1</v>
      </c>
      <c r="S377" s="320">
        <f t="shared" si="74"/>
        <v>1</v>
      </c>
      <c r="T377" s="320" t="str">
        <f t="shared" si="79"/>
        <v>-</v>
      </c>
      <c r="U377" s="325" t="str">
        <f t="shared" si="75"/>
        <v>-</v>
      </c>
      <c r="V377" s="312">
        <f t="shared" si="67"/>
        <v>1</v>
      </c>
      <c r="W377" s="186" t="s">
        <v>2740</v>
      </c>
      <c r="X377" s="174" t="s">
        <v>1504</v>
      </c>
      <c r="Y377" s="176" t="s">
        <v>1818</v>
      </c>
      <c r="Z377" s="520"/>
      <c r="AA377" s="521"/>
      <c r="AB377" s="390">
        <v>1</v>
      </c>
      <c r="AC377" s="307"/>
      <c r="AD377" s="352" t="s">
        <v>2434</v>
      </c>
    </row>
    <row r="378" spans="2:30" ht="180" hidden="1" x14ac:dyDescent="0.25">
      <c r="B378" s="336" t="s">
        <v>2241</v>
      </c>
      <c r="C378" s="129" t="s">
        <v>33</v>
      </c>
      <c r="D378" s="126" t="s">
        <v>1501</v>
      </c>
      <c r="E378" s="132" t="s">
        <v>41</v>
      </c>
      <c r="F378" s="136" t="s">
        <v>1524</v>
      </c>
      <c r="G378" s="150" t="s">
        <v>1525</v>
      </c>
      <c r="H378" s="158">
        <v>1</v>
      </c>
      <c r="I378" s="158" t="s">
        <v>1467</v>
      </c>
      <c r="J378" s="165"/>
      <c r="K378" s="182"/>
      <c r="L378" s="196"/>
      <c r="M378" s="436">
        <v>1</v>
      </c>
      <c r="N378" s="331" t="str">
        <f t="shared" si="76"/>
        <v>-</v>
      </c>
      <c r="O378" s="320" t="str">
        <f t="shared" si="72"/>
        <v>-</v>
      </c>
      <c r="P378" s="320" t="str">
        <f t="shared" si="77"/>
        <v>-</v>
      </c>
      <c r="Q378" s="320" t="str">
        <f t="shared" si="73"/>
        <v>-</v>
      </c>
      <c r="R378" s="320" t="str">
        <f t="shared" si="78"/>
        <v>-</v>
      </c>
      <c r="S378" s="320" t="str">
        <f t="shared" si="74"/>
        <v>-</v>
      </c>
      <c r="T378" s="320">
        <f t="shared" si="79"/>
        <v>1</v>
      </c>
      <c r="U378" s="325">
        <f t="shared" si="75"/>
        <v>1</v>
      </c>
      <c r="V378" s="312">
        <f t="shared" si="67"/>
        <v>1</v>
      </c>
      <c r="W378" s="186" t="s">
        <v>2876</v>
      </c>
      <c r="X378" s="174" t="s">
        <v>1504</v>
      </c>
      <c r="Y378" s="176" t="s">
        <v>1818</v>
      </c>
      <c r="Z378" s="520"/>
      <c r="AA378" s="521"/>
      <c r="AB378" s="522"/>
      <c r="AC378" s="307">
        <v>1</v>
      </c>
      <c r="AD378" s="352" t="s">
        <v>2434</v>
      </c>
    </row>
    <row r="379" spans="2:30" ht="108" hidden="1" x14ac:dyDescent="0.25">
      <c r="B379" s="336" t="s">
        <v>2268</v>
      </c>
      <c r="C379" s="129" t="s">
        <v>39</v>
      </c>
      <c r="D379" s="126" t="s">
        <v>1526</v>
      </c>
      <c r="E379" s="132" t="s">
        <v>1527</v>
      </c>
      <c r="F379" s="136" t="s">
        <v>1528</v>
      </c>
      <c r="G379" s="150" t="s">
        <v>1529</v>
      </c>
      <c r="H379" s="158">
        <v>1</v>
      </c>
      <c r="I379" s="158" t="s">
        <v>1467</v>
      </c>
      <c r="J379" s="165"/>
      <c r="K379" s="182">
        <v>1</v>
      </c>
      <c r="L379" s="196"/>
      <c r="M379" s="436"/>
      <c r="N379" s="331" t="str">
        <f t="shared" si="76"/>
        <v>-</v>
      </c>
      <c r="O379" s="320" t="str">
        <f t="shared" si="72"/>
        <v>-</v>
      </c>
      <c r="P379" s="320">
        <f t="shared" si="77"/>
        <v>1</v>
      </c>
      <c r="Q379" s="320">
        <f t="shared" si="73"/>
        <v>1</v>
      </c>
      <c r="R379" s="320" t="str">
        <f t="shared" si="78"/>
        <v>-</v>
      </c>
      <c r="S379" s="320" t="str">
        <f t="shared" si="74"/>
        <v>-</v>
      </c>
      <c r="T379" s="320" t="str">
        <f t="shared" si="79"/>
        <v>-</v>
      </c>
      <c r="U379" s="325" t="str">
        <f t="shared" si="75"/>
        <v>-</v>
      </c>
      <c r="V379" s="312">
        <f t="shared" si="67"/>
        <v>1</v>
      </c>
      <c r="W379" s="186" t="s">
        <v>2568</v>
      </c>
      <c r="X379" s="174" t="s">
        <v>1504</v>
      </c>
      <c r="Y379" s="176" t="s">
        <v>1818</v>
      </c>
      <c r="Z379" s="388"/>
      <c r="AA379" s="389">
        <v>1</v>
      </c>
      <c r="AB379" s="390"/>
      <c r="AC379" s="307"/>
      <c r="AD379" s="352" t="s">
        <v>2434</v>
      </c>
    </row>
    <row r="380" spans="2:30" ht="409.5" hidden="1" x14ac:dyDescent="0.25">
      <c r="B380" s="336" t="s">
        <v>2268</v>
      </c>
      <c r="C380" s="129" t="s">
        <v>39</v>
      </c>
      <c r="D380" s="126" t="s">
        <v>1526</v>
      </c>
      <c r="E380" s="132" t="s">
        <v>41</v>
      </c>
      <c r="F380" s="136" t="s">
        <v>1530</v>
      </c>
      <c r="G380" s="150" t="s">
        <v>1531</v>
      </c>
      <c r="H380" s="158">
        <v>4</v>
      </c>
      <c r="I380" s="158" t="s">
        <v>1467</v>
      </c>
      <c r="J380" s="165">
        <v>1</v>
      </c>
      <c r="K380" s="182">
        <v>1</v>
      </c>
      <c r="L380" s="196">
        <v>1</v>
      </c>
      <c r="M380" s="436">
        <v>1</v>
      </c>
      <c r="N380" s="331">
        <f t="shared" si="76"/>
        <v>1</v>
      </c>
      <c r="O380" s="320">
        <f t="shared" si="72"/>
        <v>1</v>
      </c>
      <c r="P380" s="320">
        <f t="shared" si="77"/>
        <v>1</v>
      </c>
      <c r="Q380" s="320">
        <f t="shared" si="73"/>
        <v>1</v>
      </c>
      <c r="R380" s="320">
        <f t="shared" si="78"/>
        <v>1</v>
      </c>
      <c r="S380" s="320">
        <f t="shared" si="74"/>
        <v>1</v>
      </c>
      <c r="T380" s="320">
        <f t="shared" si="79"/>
        <v>1</v>
      </c>
      <c r="U380" s="325">
        <f t="shared" si="75"/>
        <v>1</v>
      </c>
      <c r="V380" s="312">
        <f t="shared" si="67"/>
        <v>1</v>
      </c>
      <c r="W380" s="186" t="s">
        <v>2877</v>
      </c>
      <c r="X380" s="174" t="s">
        <v>1504</v>
      </c>
      <c r="Y380" s="176" t="s">
        <v>1818</v>
      </c>
      <c r="Z380" s="388">
        <v>1</v>
      </c>
      <c r="AA380" s="389">
        <v>1</v>
      </c>
      <c r="AB380" s="390">
        <v>1</v>
      </c>
      <c r="AC380" s="307">
        <v>1</v>
      </c>
      <c r="AD380" s="352" t="s">
        <v>2434</v>
      </c>
    </row>
    <row r="381" spans="2:30" ht="409.5" hidden="1" x14ac:dyDescent="0.25">
      <c r="B381" s="336" t="s">
        <v>2268</v>
      </c>
      <c r="C381" s="129" t="s">
        <v>39</v>
      </c>
      <c r="D381" s="126" t="s">
        <v>1526</v>
      </c>
      <c r="E381" s="132" t="s">
        <v>41</v>
      </c>
      <c r="F381" s="136" t="s">
        <v>1532</v>
      </c>
      <c r="G381" s="150" t="s">
        <v>1533</v>
      </c>
      <c r="H381" s="158">
        <v>2</v>
      </c>
      <c r="I381" s="158" t="s">
        <v>1467</v>
      </c>
      <c r="J381" s="165">
        <v>1</v>
      </c>
      <c r="K381" s="182">
        <v>1</v>
      </c>
      <c r="L381" s="196"/>
      <c r="M381" s="436"/>
      <c r="N381" s="331">
        <f t="shared" si="76"/>
        <v>1</v>
      </c>
      <c r="O381" s="320">
        <f t="shared" si="72"/>
        <v>1</v>
      </c>
      <c r="P381" s="320">
        <f t="shared" si="77"/>
        <v>1</v>
      </c>
      <c r="Q381" s="320">
        <f t="shared" si="73"/>
        <v>1</v>
      </c>
      <c r="R381" s="320" t="str">
        <f t="shared" si="78"/>
        <v>-</v>
      </c>
      <c r="S381" s="320" t="str">
        <f t="shared" si="74"/>
        <v>-</v>
      </c>
      <c r="T381" s="320" t="str">
        <f t="shared" si="79"/>
        <v>-</v>
      </c>
      <c r="U381" s="325" t="str">
        <f t="shared" si="75"/>
        <v>-</v>
      </c>
      <c r="V381" s="312">
        <f t="shared" si="67"/>
        <v>1</v>
      </c>
      <c r="W381" s="186" t="s">
        <v>2569</v>
      </c>
      <c r="X381" s="174" t="s">
        <v>1504</v>
      </c>
      <c r="Y381" s="176" t="s">
        <v>1818</v>
      </c>
      <c r="Z381" s="388">
        <v>1</v>
      </c>
      <c r="AA381" s="389">
        <v>1</v>
      </c>
      <c r="AB381" s="390"/>
      <c r="AC381" s="307"/>
      <c r="AD381" s="352" t="s">
        <v>2434</v>
      </c>
    </row>
    <row r="382" spans="2:30" ht="126" hidden="1" x14ac:dyDescent="0.25">
      <c r="B382" s="336" t="s">
        <v>2268</v>
      </c>
      <c r="C382" s="129" t="s">
        <v>39</v>
      </c>
      <c r="D382" s="126" t="s">
        <v>1526</v>
      </c>
      <c r="E382" s="132" t="s">
        <v>1534</v>
      </c>
      <c r="F382" s="136" t="s">
        <v>1535</v>
      </c>
      <c r="G382" s="150" t="s">
        <v>1536</v>
      </c>
      <c r="H382" s="158">
        <v>1</v>
      </c>
      <c r="I382" s="158" t="s">
        <v>1467</v>
      </c>
      <c r="J382" s="165"/>
      <c r="K382" s="182">
        <v>1</v>
      </c>
      <c r="L382" s="196"/>
      <c r="M382" s="436"/>
      <c r="N382" s="331" t="str">
        <f t="shared" si="76"/>
        <v>-</v>
      </c>
      <c r="O382" s="320" t="str">
        <f t="shared" si="72"/>
        <v>-</v>
      </c>
      <c r="P382" s="320">
        <f t="shared" si="77"/>
        <v>1</v>
      </c>
      <c r="Q382" s="320">
        <f t="shared" si="73"/>
        <v>1</v>
      </c>
      <c r="R382" s="320" t="str">
        <f t="shared" si="78"/>
        <v>-</v>
      </c>
      <c r="S382" s="320" t="str">
        <f t="shared" si="74"/>
        <v>-</v>
      </c>
      <c r="T382" s="320" t="str">
        <f t="shared" si="79"/>
        <v>-</v>
      </c>
      <c r="U382" s="325" t="str">
        <f t="shared" si="75"/>
        <v>-</v>
      </c>
      <c r="V382" s="312">
        <f t="shared" si="67"/>
        <v>1</v>
      </c>
      <c r="W382" s="186" t="s">
        <v>2570</v>
      </c>
      <c r="X382" s="174" t="s">
        <v>1504</v>
      </c>
      <c r="Y382" s="176" t="s">
        <v>1818</v>
      </c>
      <c r="Z382" s="388"/>
      <c r="AA382" s="389">
        <v>1</v>
      </c>
      <c r="AB382" s="390"/>
      <c r="AC382" s="307"/>
      <c r="AD382" s="352" t="s">
        <v>2434</v>
      </c>
    </row>
    <row r="383" spans="2:30" ht="108" hidden="1" x14ac:dyDescent="0.25">
      <c r="B383" s="336" t="s">
        <v>2268</v>
      </c>
      <c r="C383" s="129" t="s">
        <v>39</v>
      </c>
      <c r="D383" s="126" t="s">
        <v>1526</v>
      </c>
      <c r="E383" s="132" t="s">
        <v>1537</v>
      </c>
      <c r="F383" s="136" t="s">
        <v>1538</v>
      </c>
      <c r="G383" s="150" t="s">
        <v>1539</v>
      </c>
      <c r="H383" s="158">
        <v>1</v>
      </c>
      <c r="I383" s="158" t="s">
        <v>1467</v>
      </c>
      <c r="J383" s="165"/>
      <c r="K383" s="182"/>
      <c r="L383" s="196">
        <v>1</v>
      </c>
      <c r="M383" s="436"/>
      <c r="N383" s="331" t="str">
        <f t="shared" si="76"/>
        <v>-</v>
      </c>
      <c r="O383" s="320" t="str">
        <f t="shared" si="72"/>
        <v>-</v>
      </c>
      <c r="P383" s="320" t="str">
        <f t="shared" si="77"/>
        <v>-</v>
      </c>
      <c r="Q383" s="320" t="str">
        <f t="shared" si="73"/>
        <v>-</v>
      </c>
      <c r="R383" s="320">
        <f t="shared" si="78"/>
        <v>1</v>
      </c>
      <c r="S383" s="320">
        <f t="shared" si="74"/>
        <v>1</v>
      </c>
      <c r="T383" s="320" t="str">
        <f t="shared" si="79"/>
        <v>-</v>
      </c>
      <c r="U383" s="325" t="str">
        <f t="shared" si="75"/>
        <v>-</v>
      </c>
      <c r="V383" s="312">
        <f t="shared" si="67"/>
        <v>1</v>
      </c>
      <c r="W383" s="186" t="s">
        <v>2741</v>
      </c>
      <c r="X383" s="174" t="s">
        <v>1504</v>
      </c>
      <c r="Y383" s="176" t="s">
        <v>1818</v>
      </c>
      <c r="Z383" s="388"/>
      <c r="AA383" s="389"/>
      <c r="AB383" s="390">
        <v>1</v>
      </c>
      <c r="AC383" s="307"/>
      <c r="AD383" s="352" t="s">
        <v>2434</v>
      </c>
    </row>
    <row r="384" spans="2:30" ht="90" hidden="1" x14ac:dyDescent="0.25">
      <c r="B384" s="336" t="s">
        <v>2268</v>
      </c>
      <c r="C384" s="129" t="s">
        <v>39</v>
      </c>
      <c r="D384" s="126" t="s">
        <v>1526</v>
      </c>
      <c r="E384" s="132" t="s">
        <v>1537</v>
      </c>
      <c r="F384" s="136" t="s">
        <v>1540</v>
      </c>
      <c r="G384" s="150" t="s">
        <v>1541</v>
      </c>
      <c r="H384" s="158">
        <v>1</v>
      </c>
      <c r="I384" s="158" t="s">
        <v>1467</v>
      </c>
      <c r="J384" s="165"/>
      <c r="K384" s="182"/>
      <c r="L384" s="196">
        <v>1</v>
      </c>
      <c r="M384" s="436"/>
      <c r="N384" s="331" t="str">
        <f t="shared" si="76"/>
        <v>-</v>
      </c>
      <c r="O384" s="320" t="str">
        <f t="shared" si="72"/>
        <v>-</v>
      </c>
      <c r="P384" s="320" t="str">
        <f t="shared" si="77"/>
        <v>-</v>
      </c>
      <c r="Q384" s="320" t="str">
        <f t="shared" si="73"/>
        <v>-</v>
      </c>
      <c r="R384" s="320">
        <f t="shared" si="78"/>
        <v>1</v>
      </c>
      <c r="S384" s="320">
        <f t="shared" si="74"/>
        <v>1</v>
      </c>
      <c r="T384" s="320" t="str">
        <f t="shared" si="79"/>
        <v>-</v>
      </c>
      <c r="U384" s="325" t="str">
        <f t="shared" si="75"/>
        <v>-</v>
      </c>
      <c r="V384" s="312">
        <f t="shared" si="67"/>
        <v>1</v>
      </c>
      <c r="W384" s="186" t="s">
        <v>2742</v>
      </c>
      <c r="X384" s="174" t="s">
        <v>1504</v>
      </c>
      <c r="Y384" s="176" t="s">
        <v>1818</v>
      </c>
      <c r="Z384" s="388"/>
      <c r="AA384" s="389"/>
      <c r="AB384" s="390">
        <v>1</v>
      </c>
      <c r="AC384" s="307"/>
      <c r="AD384" s="352" t="s">
        <v>2434</v>
      </c>
    </row>
    <row r="385" spans="2:30" ht="108" hidden="1" x14ac:dyDescent="0.25">
      <c r="B385" s="336" t="s">
        <v>2268</v>
      </c>
      <c r="C385" s="129" t="s">
        <v>39</v>
      </c>
      <c r="D385" s="126" t="s">
        <v>1526</v>
      </c>
      <c r="E385" s="132" t="s">
        <v>41</v>
      </c>
      <c r="F385" s="136" t="s">
        <v>1542</v>
      </c>
      <c r="G385" s="150" t="s">
        <v>1543</v>
      </c>
      <c r="H385" s="158">
        <v>1</v>
      </c>
      <c r="I385" s="158" t="s">
        <v>1467</v>
      </c>
      <c r="J385" s="165"/>
      <c r="K385" s="182">
        <v>1</v>
      </c>
      <c r="L385" s="196"/>
      <c r="M385" s="436"/>
      <c r="N385" s="331" t="str">
        <f t="shared" si="76"/>
        <v>-</v>
      </c>
      <c r="O385" s="320" t="str">
        <f t="shared" si="72"/>
        <v>-</v>
      </c>
      <c r="P385" s="320">
        <f t="shared" si="77"/>
        <v>1</v>
      </c>
      <c r="Q385" s="320">
        <f t="shared" si="73"/>
        <v>1</v>
      </c>
      <c r="R385" s="320" t="str">
        <f t="shared" si="78"/>
        <v>-</v>
      </c>
      <c r="S385" s="320" t="str">
        <f t="shared" si="74"/>
        <v>-</v>
      </c>
      <c r="T385" s="320" t="str">
        <f t="shared" si="79"/>
        <v>-</v>
      </c>
      <c r="U385" s="325" t="str">
        <f t="shared" si="75"/>
        <v>-</v>
      </c>
      <c r="V385" s="312">
        <f t="shared" si="67"/>
        <v>1</v>
      </c>
      <c r="W385" s="186" t="s">
        <v>2571</v>
      </c>
      <c r="X385" s="174" t="s">
        <v>1504</v>
      </c>
      <c r="Y385" s="176" t="s">
        <v>1818</v>
      </c>
      <c r="Z385" s="388"/>
      <c r="AA385" s="389">
        <v>1</v>
      </c>
      <c r="AB385" s="390"/>
      <c r="AC385" s="307"/>
      <c r="AD385" s="352" t="s">
        <v>2434</v>
      </c>
    </row>
    <row r="386" spans="2:30" ht="90" hidden="1" x14ac:dyDescent="0.25">
      <c r="B386" s="336" t="s">
        <v>2268</v>
      </c>
      <c r="C386" s="129" t="s">
        <v>39</v>
      </c>
      <c r="D386" s="126" t="s">
        <v>1526</v>
      </c>
      <c r="E386" s="132" t="s">
        <v>41</v>
      </c>
      <c r="F386" s="136" t="s">
        <v>1544</v>
      </c>
      <c r="G386" s="150" t="s">
        <v>1545</v>
      </c>
      <c r="H386" s="158">
        <v>1</v>
      </c>
      <c r="I386" s="158" t="s">
        <v>1467</v>
      </c>
      <c r="J386" s="165"/>
      <c r="K386" s="182"/>
      <c r="L386" s="196">
        <v>1</v>
      </c>
      <c r="M386" s="436"/>
      <c r="N386" s="331" t="str">
        <f t="shared" si="76"/>
        <v>-</v>
      </c>
      <c r="O386" s="320" t="str">
        <f t="shared" si="72"/>
        <v>-</v>
      </c>
      <c r="P386" s="320" t="str">
        <f t="shared" si="77"/>
        <v>-</v>
      </c>
      <c r="Q386" s="320" t="str">
        <f t="shared" si="73"/>
        <v>-</v>
      </c>
      <c r="R386" s="320">
        <f t="shared" si="78"/>
        <v>1</v>
      </c>
      <c r="S386" s="320">
        <f t="shared" si="74"/>
        <v>1</v>
      </c>
      <c r="T386" s="320" t="str">
        <f t="shared" si="79"/>
        <v>-</v>
      </c>
      <c r="U386" s="325" t="str">
        <f t="shared" si="75"/>
        <v>-</v>
      </c>
      <c r="V386" s="312">
        <f t="shared" si="67"/>
        <v>1</v>
      </c>
      <c r="W386" s="186" t="s">
        <v>2743</v>
      </c>
      <c r="X386" s="174" t="s">
        <v>1504</v>
      </c>
      <c r="Y386" s="176" t="s">
        <v>1818</v>
      </c>
      <c r="Z386" s="388"/>
      <c r="AA386" s="389"/>
      <c r="AB386" s="390">
        <v>1</v>
      </c>
      <c r="AC386" s="307"/>
      <c r="AD386" s="352" t="s">
        <v>2434</v>
      </c>
    </row>
    <row r="387" spans="2:30" ht="90" hidden="1" x14ac:dyDescent="0.25">
      <c r="B387" s="336" t="s">
        <v>2268</v>
      </c>
      <c r="C387" s="129" t="s">
        <v>39</v>
      </c>
      <c r="D387" s="126" t="s">
        <v>1526</v>
      </c>
      <c r="E387" s="132" t="s">
        <v>1546</v>
      </c>
      <c r="F387" s="136" t="s">
        <v>1547</v>
      </c>
      <c r="G387" s="150" t="s">
        <v>1548</v>
      </c>
      <c r="H387" s="158">
        <v>1</v>
      </c>
      <c r="I387" s="158" t="s">
        <v>1467</v>
      </c>
      <c r="J387" s="165"/>
      <c r="K387" s="182"/>
      <c r="L387" s="196">
        <v>1</v>
      </c>
      <c r="M387" s="436"/>
      <c r="N387" s="331" t="str">
        <f t="shared" si="76"/>
        <v>-</v>
      </c>
      <c r="O387" s="320" t="str">
        <f t="shared" si="72"/>
        <v>-</v>
      </c>
      <c r="P387" s="320" t="str">
        <f t="shared" si="77"/>
        <v>-</v>
      </c>
      <c r="Q387" s="320" t="str">
        <f t="shared" si="73"/>
        <v>-</v>
      </c>
      <c r="R387" s="320">
        <f t="shared" si="78"/>
        <v>1</v>
      </c>
      <c r="S387" s="320">
        <f t="shared" si="74"/>
        <v>1</v>
      </c>
      <c r="T387" s="320" t="str">
        <f t="shared" si="79"/>
        <v>-</v>
      </c>
      <c r="U387" s="325" t="str">
        <f t="shared" si="75"/>
        <v>-</v>
      </c>
      <c r="V387" s="312">
        <f t="shared" si="67"/>
        <v>1</v>
      </c>
      <c r="W387" s="186" t="s">
        <v>2744</v>
      </c>
      <c r="X387" s="174" t="s">
        <v>1504</v>
      </c>
      <c r="Y387" s="176" t="s">
        <v>1818</v>
      </c>
      <c r="Z387" s="388"/>
      <c r="AA387" s="389"/>
      <c r="AB387" s="390">
        <v>1</v>
      </c>
      <c r="AC387" s="307"/>
      <c r="AD387" s="352" t="s">
        <v>2434</v>
      </c>
    </row>
    <row r="388" spans="2:30" ht="72" hidden="1" x14ac:dyDescent="0.25">
      <c r="B388" s="336" t="s">
        <v>2268</v>
      </c>
      <c r="C388" s="129" t="s">
        <v>39</v>
      </c>
      <c r="D388" s="126" t="s">
        <v>1526</v>
      </c>
      <c r="E388" s="132" t="s">
        <v>41</v>
      </c>
      <c r="F388" s="136" t="s">
        <v>1549</v>
      </c>
      <c r="G388" s="150" t="s">
        <v>1550</v>
      </c>
      <c r="H388" s="158">
        <v>1</v>
      </c>
      <c r="I388" s="158" t="s">
        <v>1467</v>
      </c>
      <c r="J388" s="165"/>
      <c r="K388" s="182"/>
      <c r="L388" s="196">
        <v>1</v>
      </c>
      <c r="M388" s="436"/>
      <c r="N388" s="331" t="str">
        <f t="shared" si="76"/>
        <v>-</v>
      </c>
      <c r="O388" s="320" t="str">
        <f t="shared" si="72"/>
        <v>-</v>
      </c>
      <c r="P388" s="320" t="str">
        <f t="shared" si="77"/>
        <v>-</v>
      </c>
      <c r="Q388" s="320" t="str">
        <f t="shared" si="73"/>
        <v>-</v>
      </c>
      <c r="R388" s="320">
        <f t="shared" si="78"/>
        <v>1</v>
      </c>
      <c r="S388" s="320">
        <f t="shared" si="74"/>
        <v>1</v>
      </c>
      <c r="T388" s="320" t="str">
        <f t="shared" si="79"/>
        <v>-</v>
      </c>
      <c r="U388" s="325" t="str">
        <f t="shared" si="75"/>
        <v>-</v>
      </c>
      <c r="V388" s="312">
        <f t="shared" si="67"/>
        <v>1</v>
      </c>
      <c r="W388" s="186" t="s">
        <v>2745</v>
      </c>
      <c r="X388" s="174" t="s">
        <v>1504</v>
      </c>
      <c r="Y388" s="176" t="s">
        <v>1818</v>
      </c>
      <c r="Z388" s="388"/>
      <c r="AA388" s="389"/>
      <c r="AB388" s="390">
        <v>1</v>
      </c>
      <c r="AC388" s="307"/>
      <c r="AD388" s="352" t="s">
        <v>2434</v>
      </c>
    </row>
    <row r="389" spans="2:30" ht="144" hidden="1" x14ac:dyDescent="0.25">
      <c r="B389" s="336" t="s">
        <v>2268</v>
      </c>
      <c r="C389" s="129" t="s">
        <v>39</v>
      </c>
      <c r="D389" s="126" t="s">
        <v>1526</v>
      </c>
      <c r="E389" s="132" t="s">
        <v>41</v>
      </c>
      <c r="F389" s="136" t="s">
        <v>1551</v>
      </c>
      <c r="G389" s="150" t="s">
        <v>1552</v>
      </c>
      <c r="H389" s="158">
        <v>1</v>
      </c>
      <c r="I389" s="158" t="s">
        <v>1467</v>
      </c>
      <c r="J389" s="165"/>
      <c r="K389" s="182"/>
      <c r="L389" s="196"/>
      <c r="M389" s="436">
        <v>1</v>
      </c>
      <c r="N389" s="331" t="str">
        <f t="shared" si="76"/>
        <v>-</v>
      </c>
      <c r="O389" s="320" t="str">
        <f t="shared" si="72"/>
        <v>-</v>
      </c>
      <c r="P389" s="320" t="str">
        <f t="shared" si="77"/>
        <v>-</v>
      </c>
      <c r="Q389" s="320" t="str">
        <f t="shared" si="73"/>
        <v>-</v>
      </c>
      <c r="R389" s="320" t="str">
        <f t="shared" si="78"/>
        <v>-</v>
      </c>
      <c r="S389" s="320" t="str">
        <f t="shared" si="74"/>
        <v>-</v>
      </c>
      <c r="T389" s="320">
        <f t="shared" si="79"/>
        <v>1</v>
      </c>
      <c r="U389" s="325">
        <f t="shared" si="75"/>
        <v>1</v>
      </c>
      <c r="V389" s="312">
        <f t="shared" si="67"/>
        <v>1</v>
      </c>
      <c r="W389" s="186" t="s">
        <v>2878</v>
      </c>
      <c r="X389" s="174" t="s">
        <v>1504</v>
      </c>
      <c r="Y389" s="176" t="s">
        <v>1818</v>
      </c>
      <c r="Z389" s="388"/>
      <c r="AA389" s="389"/>
      <c r="AB389" s="390"/>
      <c r="AC389" s="307">
        <v>1</v>
      </c>
      <c r="AD389" s="352" t="s">
        <v>2434</v>
      </c>
    </row>
    <row r="390" spans="2:30" ht="409.5" hidden="1" x14ac:dyDescent="0.25">
      <c r="B390" s="336" t="s">
        <v>2268</v>
      </c>
      <c r="C390" s="129" t="s">
        <v>56</v>
      </c>
      <c r="D390" s="126" t="s">
        <v>1553</v>
      </c>
      <c r="E390" s="132" t="s">
        <v>1554</v>
      </c>
      <c r="F390" s="136" t="s">
        <v>1555</v>
      </c>
      <c r="G390" s="150" t="s">
        <v>1556</v>
      </c>
      <c r="H390" s="158">
        <v>4</v>
      </c>
      <c r="I390" s="158" t="s">
        <v>1467</v>
      </c>
      <c r="J390" s="165">
        <v>1</v>
      </c>
      <c r="K390" s="182">
        <v>1</v>
      </c>
      <c r="L390" s="196">
        <v>1</v>
      </c>
      <c r="M390" s="436">
        <v>1</v>
      </c>
      <c r="N390" s="331">
        <f t="shared" si="76"/>
        <v>1</v>
      </c>
      <c r="O390" s="320">
        <f t="shared" si="72"/>
        <v>1</v>
      </c>
      <c r="P390" s="320">
        <f t="shared" si="77"/>
        <v>1</v>
      </c>
      <c r="Q390" s="320">
        <f t="shared" si="73"/>
        <v>1</v>
      </c>
      <c r="R390" s="320">
        <f t="shared" si="78"/>
        <v>1</v>
      </c>
      <c r="S390" s="320">
        <f t="shared" si="74"/>
        <v>1</v>
      </c>
      <c r="T390" s="320">
        <f t="shared" si="79"/>
        <v>1</v>
      </c>
      <c r="U390" s="325">
        <f t="shared" si="75"/>
        <v>1</v>
      </c>
      <c r="V390" s="312">
        <f t="shared" si="67"/>
        <v>1</v>
      </c>
      <c r="W390" s="186" t="s">
        <v>2879</v>
      </c>
      <c r="X390" s="174" t="s">
        <v>1557</v>
      </c>
      <c r="Y390" s="174" t="s">
        <v>1818</v>
      </c>
      <c r="Z390" s="388">
        <v>1</v>
      </c>
      <c r="AA390" s="389">
        <v>1</v>
      </c>
      <c r="AB390" s="390">
        <v>1</v>
      </c>
      <c r="AC390" s="307">
        <v>1</v>
      </c>
      <c r="AD390" s="352" t="s">
        <v>2434</v>
      </c>
    </row>
    <row r="391" spans="2:30" ht="126" hidden="1" x14ac:dyDescent="0.25">
      <c r="B391" s="336" t="s">
        <v>2268</v>
      </c>
      <c r="C391" s="129" t="s">
        <v>56</v>
      </c>
      <c r="D391" s="126" t="s">
        <v>1553</v>
      </c>
      <c r="E391" s="132" t="s">
        <v>1554</v>
      </c>
      <c r="F391" s="136" t="s">
        <v>1558</v>
      </c>
      <c r="G391" s="150" t="s">
        <v>1559</v>
      </c>
      <c r="H391" s="158">
        <v>1</v>
      </c>
      <c r="I391" s="158" t="s">
        <v>1467</v>
      </c>
      <c r="J391" s="165"/>
      <c r="K391" s="182"/>
      <c r="L391" s="196">
        <v>1</v>
      </c>
      <c r="M391" s="436"/>
      <c r="N391" s="331" t="str">
        <f t="shared" si="76"/>
        <v>-</v>
      </c>
      <c r="O391" s="320" t="str">
        <f t="shared" si="72"/>
        <v>-</v>
      </c>
      <c r="P391" s="320" t="str">
        <f t="shared" si="77"/>
        <v>-</v>
      </c>
      <c r="Q391" s="320" t="str">
        <f t="shared" si="73"/>
        <v>-</v>
      </c>
      <c r="R391" s="320">
        <f t="shared" si="78"/>
        <v>1</v>
      </c>
      <c r="S391" s="320">
        <f t="shared" si="74"/>
        <v>1</v>
      </c>
      <c r="T391" s="320" t="str">
        <f t="shared" si="79"/>
        <v>-</v>
      </c>
      <c r="U391" s="325" t="str">
        <f t="shared" si="75"/>
        <v>-</v>
      </c>
      <c r="V391" s="312">
        <f t="shared" si="67"/>
        <v>1</v>
      </c>
      <c r="W391" s="189" t="s">
        <v>2746</v>
      </c>
      <c r="X391" s="174" t="s">
        <v>1557</v>
      </c>
      <c r="Y391" s="174" t="s">
        <v>1818</v>
      </c>
      <c r="Z391" s="388"/>
      <c r="AA391" s="389"/>
      <c r="AB391" s="390">
        <v>1</v>
      </c>
      <c r="AC391" s="307"/>
      <c r="AD391" s="352" t="s">
        <v>2434</v>
      </c>
    </row>
    <row r="392" spans="2:30" ht="409.5" hidden="1" x14ac:dyDescent="0.25">
      <c r="B392" s="336" t="s">
        <v>2268</v>
      </c>
      <c r="C392" s="129" t="s">
        <v>56</v>
      </c>
      <c r="D392" s="126" t="s">
        <v>1553</v>
      </c>
      <c r="E392" s="132" t="s">
        <v>41</v>
      </c>
      <c r="F392" s="136" t="s">
        <v>1560</v>
      </c>
      <c r="G392" s="150" t="s">
        <v>1561</v>
      </c>
      <c r="H392" s="362">
        <v>8</v>
      </c>
      <c r="I392" s="158" t="s">
        <v>1467</v>
      </c>
      <c r="J392" s="165">
        <v>3</v>
      </c>
      <c r="K392" s="182">
        <v>3</v>
      </c>
      <c r="L392" s="196">
        <v>1</v>
      </c>
      <c r="M392" s="436">
        <v>1</v>
      </c>
      <c r="N392" s="331">
        <f t="shared" si="76"/>
        <v>1</v>
      </c>
      <c r="O392" s="320">
        <f t="shared" si="72"/>
        <v>1</v>
      </c>
      <c r="P392" s="320">
        <f t="shared" si="77"/>
        <v>1</v>
      </c>
      <c r="Q392" s="320">
        <f t="shared" si="73"/>
        <v>1</v>
      </c>
      <c r="R392" s="320">
        <f t="shared" si="78"/>
        <v>1</v>
      </c>
      <c r="S392" s="320">
        <f t="shared" si="74"/>
        <v>1</v>
      </c>
      <c r="T392" s="320">
        <f t="shared" si="79"/>
        <v>1</v>
      </c>
      <c r="U392" s="325">
        <f t="shared" si="75"/>
        <v>1</v>
      </c>
      <c r="V392" s="312">
        <f t="shared" si="67"/>
        <v>1</v>
      </c>
      <c r="W392" s="189" t="s">
        <v>2880</v>
      </c>
      <c r="X392" s="174" t="s">
        <v>1557</v>
      </c>
      <c r="Y392" s="174" t="s">
        <v>1818</v>
      </c>
      <c r="Z392" s="388">
        <v>3</v>
      </c>
      <c r="AA392" s="389">
        <v>3</v>
      </c>
      <c r="AB392" s="390">
        <v>1</v>
      </c>
      <c r="AC392" s="307">
        <v>1</v>
      </c>
      <c r="AD392" s="352" t="s">
        <v>2434</v>
      </c>
    </row>
    <row r="393" spans="2:30" ht="72" hidden="1" x14ac:dyDescent="0.25">
      <c r="B393" s="336" t="s">
        <v>2268</v>
      </c>
      <c r="C393" s="129" t="s">
        <v>56</v>
      </c>
      <c r="D393" s="126" t="s">
        <v>1553</v>
      </c>
      <c r="E393" s="132" t="s">
        <v>1562</v>
      </c>
      <c r="F393" s="136" t="s">
        <v>1563</v>
      </c>
      <c r="G393" s="150" t="s">
        <v>1564</v>
      </c>
      <c r="H393" s="158">
        <v>1</v>
      </c>
      <c r="I393" s="158" t="s">
        <v>1467</v>
      </c>
      <c r="J393" s="165"/>
      <c r="K393" s="182">
        <v>1</v>
      </c>
      <c r="L393" s="196"/>
      <c r="M393" s="436"/>
      <c r="N393" s="331" t="str">
        <f t="shared" si="76"/>
        <v>-</v>
      </c>
      <c r="O393" s="320" t="str">
        <f t="shared" si="72"/>
        <v>-</v>
      </c>
      <c r="P393" s="320">
        <f t="shared" si="77"/>
        <v>1</v>
      </c>
      <c r="Q393" s="320">
        <f t="shared" si="73"/>
        <v>1</v>
      </c>
      <c r="R393" s="320" t="str">
        <f t="shared" si="78"/>
        <v>-</v>
      </c>
      <c r="S393" s="320" t="str">
        <f t="shared" si="74"/>
        <v>-</v>
      </c>
      <c r="T393" s="320" t="str">
        <f t="shared" si="79"/>
        <v>-</v>
      </c>
      <c r="U393" s="325" t="str">
        <f t="shared" si="75"/>
        <v>-</v>
      </c>
      <c r="V393" s="312">
        <f t="shared" si="67"/>
        <v>1</v>
      </c>
      <c r="W393" s="189" t="s">
        <v>2572</v>
      </c>
      <c r="X393" s="174" t="s">
        <v>1557</v>
      </c>
      <c r="Y393" s="174" t="s">
        <v>1818</v>
      </c>
      <c r="Z393" s="388"/>
      <c r="AA393" s="389">
        <v>1</v>
      </c>
      <c r="AB393" s="390"/>
      <c r="AC393" s="307"/>
      <c r="AD393" s="352" t="s">
        <v>2434</v>
      </c>
    </row>
    <row r="394" spans="2:30" ht="409.5" hidden="1" x14ac:dyDescent="0.25">
      <c r="B394" s="336" t="s">
        <v>2268</v>
      </c>
      <c r="C394" s="129" t="s">
        <v>56</v>
      </c>
      <c r="D394" s="126" t="s">
        <v>1553</v>
      </c>
      <c r="E394" s="132" t="s">
        <v>1554</v>
      </c>
      <c r="F394" s="136" t="s">
        <v>1565</v>
      </c>
      <c r="G394" s="150" t="s">
        <v>1566</v>
      </c>
      <c r="H394" s="158">
        <v>4</v>
      </c>
      <c r="I394" s="158" t="s">
        <v>1467</v>
      </c>
      <c r="J394" s="165">
        <v>1</v>
      </c>
      <c r="K394" s="182">
        <v>1</v>
      </c>
      <c r="L394" s="196">
        <v>1</v>
      </c>
      <c r="M394" s="436">
        <v>1</v>
      </c>
      <c r="N394" s="331">
        <f t="shared" si="76"/>
        <v>1</v>
      </c>
      <c r="O394" s="320">
        <f t="shared" si="72"/>
        <v>1</v>
      </c>
      <c r="P394" s="320">
        <f t="shared" si="77"/>
        <v>1</v>
      </c>
      <c r="Q394" s="320">
        <f t="shared" si="73"/>
        <v>1</v>
      </c>
      <c r="R394" s="320">
        <f t="shared" si="78"/>
        <v>1</v>
      </c>
      <c r="S394" s="320">
        <f t="shared" si="74"/>
        <v>1</v>
      </c>
      <c r="T394" s="320">
        <f t="shared" si="79"/>
        <v>1</v>
      </c>
      <c r="U394" s="325">
        <f t="shared" si="75"/>
        <v>1</v>
      </c>
      <c r="V394" s="312">
        <f t="shared" si="67"/>
        <v>1</v>
      </c>
      <c r="W394" s="186" t="s">
        <v>2881</v>
      </c>
      <c r="X394" s="174" t="s">
        <v>1557</v>
      </c>
      <c r="Y394" s="174" t="s">
        <v>1818</v>
      </c>
      <c r="Z394" s="388">
        <v>1</v>
      </c>
      <c r="AA394" s="389">
        <v>1</v>
      </c>
      <c r="AB394" s="390">
        <v>1</v>
      </c>
      <c r="AC394" s="307">
        <v>1</v>
      </c>
      <c r="AD394" s="352" t="s">
        <v>2434</v>
      </c>
    </row>
    <row r="395" spans="2:30" ht="126" hidden="1" x14ac:dyDescent="0.25">
      <c r="B395" s="336" t="s">
        <v>2268</v>
      </c>
      <c r="C395" s="128" t="s">
        <v>76</v>
      </c>
      <c r="D395" s="126" t="s">
        <v>1553</v>
      </c>
      <c r="E395" s="132" t="s">
        <v>1554</v>
      </c>
      <c r="F395" s="136" t="s">
        <v>1567</v>
      </c>
      <c r="G395" s="150" t="s">
        <v>1568</v>
      </c>
      <c r="H395" s="158">
        <v>1</v>
      </c>
      <c r="I395" s="158" t="s">
        <v>1467</v>
      </c>
      <c r="J395" s="165">
        <v>1</v>
      </c>
      <c r="K395" s="182"/>
      <c r="L395" s="196"/>
      <c r="M395" s="436"/>
      <c r="N395" s="331">
        <f t="shared" si="76"/>
        <v>1</v>
      </c>
      <c r="O395" s="320">
        <f t="shared" si="72"/>
        <v>1</v>
      </c>
      <c r="P395" s="320" t="str">
        <f t="shared" si="77"/>
        <v>-</v>
      </c>
      <c r="Q395" s="320" t="str">
        <f t="shared" si="73"/>
        <v>-</v>
      </c>
      <c r="R395" s="320" t="str">
        <f t="shared" si="78"/>
        <v>-</v>
      </c>
      <c r="S395" s="320" t="str">
        <f t="shared" si="74"/>
        <v>-</v>
      </c>
      <c r="T395" s="320" t="str">
        <f t="shared" si="79"/>
        <v>-</v>
      </c>
      <c r="U395" s="325" t="str">
        <f t="shared" si="75"/>
        <v>-</v>
      </c>
      <c r="V395" s="312">
        <f t="shared" si="67"/>
        <v>1</v>
      </c>
      <c r="W395" s="189" t="s">
        <v>2573</v>
      </c>
      <c r="X395" s="174" t="s">
        <v>1569</v>
      </c>
      <c r="Y395" s="174" t="s">
        <v>1818</v>
      </c>
      <c r="Z395" s="388">
        <v>1</v>
      </c>
      <c r="AA395" s="389"/>
      <c r="AB395" s="390"/>
      <c r="AC395" s="307"/>
      <c r="AD395" s="352" t="s">
        <v>2434</v>
      </c>
    </row>
    <row r="396" spans="2:30" ht="234" hidden="1" x14ac:dyDescent="0.25">
      <c r="B396" s="336" t="s">
        <v>2276</v>
      </c>
      <c r="C396" s="129" t="s">
        <v>84</v>
      </c>
      <c r="D396" s="126" t="s">
        <v>1570</v>
      </c>
      <c r="E396" s="132" t="s">
        <v>1571</v>
      </c>
      <c r="F396" s="136" t="s">
        <v>1572</v>
      </c>
      <c r="G396" s="150" t="s">
        <v>1573</v>
      </c>
      <c r="H396" s="158">
        <v>9</v>
      </c>
      <c r="I396" s="158" t="s">
        <v>1467</v>
      </c>
      <c r="J396" s="165"/>
      <c r="K396" s="182">
        <v>3</v>
      </c>
      <c r="L396" s="196">
        <v>6</v>
      </c>
      <c r="M396" s="436"/>
      <c r="N396" s="331" t="str">
        <f t="shared" si="76"/>
        <v>-</v>
      </c>
      <c r="O396" s="320" t="str">
        <f t="shared" si="72"/>
        <v>-</v>
      </c>
      <c r="P396" s="320">
        <f t="shared" si="77"/>
        <v>0.33333333333333331</v>
      </c>
      <c r="Q396" s="320">
        <f t="shared" si="73"/>
        <v>0.33333333333333331</v>
      </c>
      <c r="R396" s="320" t="str">
        <f t="shared" si="78"/>
        <v>-</v>
      </c>
      <c r="S396" s="320" t="str">
        <f t="shared" si="74"/>
        <v>-</v>
      </c>
      <c r="T396" s="320" t="str">
        <f t="shared" si="79"/>
        <v>-</v>
      </c>
      <c r="U396" s="325" t="str">
        <f t="shared" si="75"/>
        <v>-</v>
      </c>
      <c r="V396" s="312">
        <f t="shared" si="67"/>
        <v>1</v>
      </c>
      <c r="W396" s="189" t="s">
        <v>2747</v>
      </c>
      <c r="X396" s="174" t="s">
        <v>1557</v>
      </c>
      <c r="Y396" s="176" t="s">
        <v>1818</v>
      </c>
      <c r="Z396" s="388"/>
      <c r="AA396" s="389">
        <v>9</v>
      </c>
      <c r="AB396" s="390"/>
      <c r="AC396" s="307"/>
      <c r="AD396" s="352" t="s">
        <v>2434</v>
      </c>
    </row>
    <row r="397" spans="2:30" ht="126" hidden="1" x14ac:dyDescent="0.25">
      <c r="B397" s="336" t="s">
        <v>2276</v>
      </c>
      <c r="C397" s="129" t="s">
        <v>84</v>
      </c>
      <c r="D397" s="126" t="s">
        <v>1570</v>
      </c>
      <c r="E397" s="132" t="s">
        <v>1574</v>
      </c>
      <c r="F397" s="136" t="s">
        <v>1575</v>
      </c>
      <c r="G397" s="150" t="s">
        <v>1576</v>
      </c>
      <c r="H397" s="158">
        <v>1</v>
      </c>
      <c r="I397" s="158" t="s">
        <v>1467</v>
      </c>
      <c r="J397" s="165"/>
      <c r="K397" s="193"/>
      <c r="L397" s="196">
        <v>1</v>
      </c>
      <c r="M397" s="436"/>
      <c r="N397" s="331" t="str">
        <f t="shared" si="76"/>
        <v>-</v>
      </c>
      <c r="O397" s="320" t="str">
        <f t="shared" si="72"/>
        <v>-</v>
      </c>
      <c r="P397" s="320" t="str">
        <f t="shared" si="77"/>
        <v>-</v>
      </c>
      <c r="Q397" s="320" t="str">
        <f t="shared" si="73"/>
        <v>-</v>
      </c>
      <c r="R397" s="320">
        <f t="shared" si="78"/>
        <v>1</v>
      </c>
      <c r="S397" s="320">
        <f t="shared" si="74"/>
        <v>1</v>
      </c>
      <c r="T397" s="320" t="str">
        <f t="shared" si="79"/>
        <v>-</v>
      </c>
      <c r="U397" s="325" t="str">
        <f t="shared" si="75"/>
        <v>-</v>
      </c>
      <c r="V397" s="312">
        <f t="shared" si="67"/>
        <v>1</v>
      </c>
      <c r="W397" s="189" t="s">
        <v>2748</v>
      </c>
      <c r="X397" s="174" t="s">
        <v>1557</v>
      </c>
      <c r="Y397" s="176" t="s">
        <v>1818</v>
      </c>
      <c r="Z397" s="388"/>
      <c r="AA397" s="389"/>
      <c r="AB397" s="390">
        <v>1</v>
      </c>
      <c r="AC397" s="307"/>
      <c r="AD397" s="352" t="s">
        <v>2434</v>
      </c>
    </row>
    <row r="398" spans="2:30" ht="162" hidden="1" x14ac:dyDescent="0.25">
      <c r="B398" s="336" t="s">
        <v>2276</v>
      </c>
      <c r="C398" s="129" t="s">
        <v>84</v>
      </c>
      <c r="D398" s="126" t="s">
        <v>1570</v>
      </c>
      <c r="E398" s="132" t="s">
        <v>1577</v>
      </c>
      <c r="F398" s="136" t="s">
        <v>1578</v>
      </c>
      <c r="G398" s="150" t="s">
        <v>1579</v>
      </c>
      <c r="H398" s="158">
        <v>1</v>
      </c>
      <c r="I398" s="158" t="s">
        <v>1467</v>
      </c>
      <c r="J398" s="165">
        <v>1</v>
      </c>
      <c r="K398" s="182"/>
      <c r="L398" s="196"/>
      <c r="M398" s="436"/>
      <c r="N398" s="331">
        <f t="shared" si="76"/>
        <v>1</v>
      </c>
      <c r="O398" s="320">
        <f t="shared" si="72"/>
        <v>1</v>
      </c>
      <c r="P398" s="320" t="str">
        <f t="shared" si="77"/>
        <v>-</v>
      </c>
      <c r="Q398" s="320" t="str">
        <f t="shared" si="73"/>
        <v>-</v>
      </c>
      <c r="R398" s="320" t="str">
        <f t="shared" si="78"/>
        <v>-</v>
      </c>
      <c r="S398" s="320" t="str">
        <f t="shared" si="74"/>
        <v>-</v>
      </c>
      <c r="T398" s="320" t="str">
        <f t="shared" si="79"/>
        <v>-</v>
      </c>
      <c r="U398" s="325" t="str">
        <f t="shared" si="75"/>
        <v>-</v>
      </c>
      <c r="V398" s="312">
        <f t="shared" si="67"/>
        <v>1</v>
      </c>
      <c r="W398" s="189" t="s">
        <v>2574</v>
      </c>
      <c r="X398" s="174" t="s">
        <v>1557</v>
      </c>
      <c r="Y398" s="176" t="s">
        <v>1818</v>
      </c>
      <c r="Z398" s="388">
        <v>1</v>
      </c>
      <c r="AA398" s="389"/>
      <c r="AB398" s="390"/>
      <c r="AC398" s="307"/>
      <c r="AD398" s="352" t="s">
        <v>2434</v>
      </c>
    </row>
    <row r="399" spans="2:30" ht="162" hidden="1" x14ac:dyDescent="0.25">
      <c r="B399" s="336" t="s">
        <v>2276</v>
      </c>
      <c r="C399" s="129" t="s">
        <v>84</v>
      </c>
      <c r="D399" s="126" t="s">
        <v>1570</v>
      </c>
      <c r="E399" s="132" t="s">
        <v>1554</v>
      </c>
      <c r="F399" s="136" t="s">
        <v>1580</v>
      </c>
      <c r="G399" s="150" t="s">
        <v>1581</v>
      </c>
      <c r="H399" s="158">
        <v>1</v>
      </c>
      <c r="I399" s="158" t="s">
        <v>1467</v>
      </c>
      <c r="J399" s="165"/>
      <c r="K399" s="182">
        <v>1</v>
      </c>
      <c r="L399" s="196"/>
      <c r="M399" s="436"/>
      <c r="N399" s="331" t="str">
        <f t="shared" si="76"/>
        <v>-</v>
      </c>
      <c r="O399" s="320" t="str">
        <f t="shared" si="72"/>
        <v>-</v>
      </c>
      <c r="P399" s="320">
        <f t="shared" si="77"/>
        <v>1</v>
      </c>
      <c r="Q399" s="320">
        <f t="shared" si="73"/>
        <v>1</v>
      </c>
      <c r="R399" s="320" t="str">
        <f t="shared" si="78"/>
        <v>-</v>
      </c>
      <c r="S399" s="320" t="str">
        <f t="shared" si="74"/>
        <v>-</v>
      </c>
      <c r="T399" s="320" t="str">
        <f t="shared" si="79"/>
        <v>-</v>
      </c>
      <c r="U399" s="325" t="str">
        <f t="shared" si="75"/>
        <v>-</v>
      </c>
      <c r="V399" s="312">
        <f t="shared" si="67"/>
        <v>1</v>
      </c>
      <c r="W399" s="189" t="s">
        <v>2575</v>
      </c>
      <c r="X399" s="174" t="s">
        <v>1557</v>
      </c>
      <c r="Y399" s="176" t="s">
        <v>1818</v>
      </c>
      <c r="Z399" s="388"/>
      <c r="AA399" s="389">
        <v>1</v>
      </c>
      <c r="AB399" s="390"/>
      <c r="AC399" s="307"/>
      <c r="AD399" s="352" t="s">
        <v>2434</v>
      </c>
    </row>
    <row r="400" spans="2:30" ht="72" hidden="1" x14ac:dyDescent="0.25">
      <c r="B400" s="336" t="s">
        <v>2276</v>
      </c>
      <c r="C400" s="129" t="s">
        <v>84</v>
      </c>
      <c r="D400" s="126" t="s">
        <v>1570</v>
      </c>
      <c r="E400" s="132" t="s">
        <v>1554</v>
      </c>
      <c r="F400" s="136" t="s">
        <v>1582</v>
      </c>
      <c r="G400" s="150" t="s">
        <v>1583</v>
      </c>
      <c r="H400" s="158">
        <v>1</v>
      </c>
      <c r="I400" s="158" t="s">
        <v>1467</v>
      </c>
      <c r="J400" s="165"/>
      <c r="K400" s="182">
        <v>1</v>
      </c>
      <c r="L400" s="196"/>
      <c r="M400" s="436"/>
      <c r="N400" s="331" t="str">
        <f t="shared" si="76"/>
        <v>-</v>
      </c>
      <c r="O400" s="320" t="str">
        <f t="shared" si="72"/>
        <v>-</v>
      </c>
      <c r="P400" s="320">
        <f t="shared" si="77"/>
        <v>1</v>
      </c>
      <c r="Q400" s="320">
        <f t="shared" si="73"/>
        <v>1</v>
      </c>
      <c r="R400" s="320" t="str">
        <f t="shared" si="78"/>
        <v>-</v>
      </c>
      <c r="S400" s="320" t="str">
        <f t="shared" si="74"/>
        <v>-</v>
      </c>
      <c r="T400" s="320" t="str">
        <f t="shared" si="79"/>
        <v>-</v>
      </c>
      <c r="U400" s="325" t="str">
        <f t="shared" si="75"/>
        <v>-</v>
      </c>
      <c r="V400" s="312">
        <f t="shared" si="67"/>
        <v>1</v>
      </c>
      <c r="W400" s="189" t="s">
        <v>2576</v>
      </c>
      <c r="X400" s="174" t="s">
        <v>1557</v>
      </c>
      <c r="Y400" s="176" t="s">
        <v>1818</v>
      </c>
      <c r="Z400" s="388"/>
      <c r="AA400" s="389">
        <v>1</v>
      </c>
      <c r="AB400" s="390"/>
      <c r="AC400" s="307"/>
      <c r="AD400" s="352" t="s">
        <v>2434</v>
      </c>
    </row>
    <row r="401" spans="2:30" ht="324" hidden="1" x14ac:dyDescent="0.25">
      <c r="B401" s="336" t="s">
        <v>2276</v>
      </c>
      <c r="C401" s="129" t="s">
        <v>84</v>
      </c>
      <c r="D401" s="126" t="s">
        <v>1570</v>
      </c>
      <c r="E401" s="132" t="s">
        <v>41</v>
      </c>
      <c r="F401" s="136" t="s">
        <v>1584</v>
      </c>
      <c r="G401" s="150" t="s">
        <v>1585</v>
      </c>
      <c r="H401" s="158">
        <v>1</v>
      </c>
      <c r="I401" s="158" t="s">
        <v>1467</v>
      </c>
      <c r="J401" s="165"/>
      <c r="K401" s="182"/>
      <c r="L401" s="196"/>
      <c r="M401" s="436">
        <v>1</v>
      </c>
      <c r="N401" s="331" t="str">
        <f t="shared" si="76"/>
        <v>-</v>
      </c>
      <c r="O401" s="320" t="str">
        <f t="shared" si="72"/>
        <v>-</v>
      </c>
      <c r="P401" s="320" t="str">
        <f t="shared" si="77"/>
        <v>-</v>
      </c>
      <c r="Q401" s="320" t="str">
        <f t="shared" si="73"/>
        <v>-</v>
      </c>
      <c r="R401" s="320" t="str">
        <f t="shared" si="78"/>
        <v>-</v>
      </c>
      <c r="S401" s="320" t="str">
        <f t="shared" si="74"/>
        <v>-</v>
      </c>
      <c r="T401" s="320">
        <f t="shared" si="79"/>
        <v>1</v>
      </c>
      <c r="U401" s="325">
        <f t="shared" si="75"/>
        <v>1</v>
      </c>
      <c r="V401" s="312">
        <f t="shared" si="67"/>
        <v>1</v>
      </c>
      <c r="W401" s="189" t="s">
        <v>2882</v>
      </c>
      <c r="X401" s="174" t="s">
        <v>1557</v>
      </c>
      <c r="Y401" s="176" t="s">
        <v>1818</v>
      </c>
      <c r="Z401" s="388"/>
      <c r="AA401" s="389"/>
      <c r="AB401" s="390"/>
      <c r="AC401" s="307">
        <v>1</v>
      </c>
      <c r="AD401" s="352" t="s">
        <v>2434</v>
      </c>
    </row>
    <row r="402" spans="2:30" ht="90" hidden="1" x14ac:dyDescent="0.25">
      <c r="B402" s="336" t="s">
        <v>2276</v>
      </c>
      <c r="C402" s="129" t="s">
        <v>84</v>
      </c>
      <c r="D402" s="126" t="s">
        <v>1570</v>
      </c>
      <c r="E402" s="132" t="s">
        <v>41</v>
      </c>
      <c r="F402" s="136" t="s">
        <v>1586</v>
      </c>
      <c r="G402" s="150" t="s">
        <v>1587</v>
      </c>
      <c r="H402" s="158">
        <v>1</v>
      </c>
      <c r="I402" s="158" t="s">
        <v>1467</v>
      </c>
      <c r="J402" s="165"/>
      <c r="K402" s="182"/>
      <c r="L402" s="196">
        <v>1</v>
      </c>
      <c r="M402" s="436"/>
      <c r="N402" s="331" t="str">
        <f t="shared" si="76"/>
        <v>-</v>
      </c>
      <c r="O402" s="320" t="str">
        <f t="shared" si="72"/>
        <v>-</v>
      </c>
      <c r="P402" s="320" t="str">
        <f t="shared" si="77"/>
        <v>-</v>
      </c>
      <c r="Q402" s="320" t="str">
        <f t="shared" si="73"/>
        <v>-</v>
      </c>
      <c r="R402" s="320">
        <f t="shared" si="78"/>
        <v>1</v>
      </c>
      <c r="S402" s="320">
        <f t="shared" si="74"/>
        <v>1</v>
      </c>
      <c r="T402" s="320" t="str">
        <f t="shared" si="79"/>
        <v>-</v>
      </c>
      <c r="U402" s="325" t="str">
        <f t="shared" si="75"/>
        <v>-</v>
      </c>
      <c r="V402" s="312">
        <f t="shared" si="67"/>
        <v>1</v>
      </c>
      <c r="W402" s="189" t="s">
        <v>2749</v>
      </c>
      <c r="X402" s="174" t="s">
        <v>1557</v>
      </c>
      <c r="Y402" s="176" t="s">
        <v>1818</v>
      </c>
      <c r="Z402" s="388"/>
      <c r="AA402" s="389"/>
      <c r="AB402" s="390">
        <v>1</v>
      </c>
      <c r="AC402" s="307"/>
      <c r="AD402" s="352" t="s">
        <v>2434</v>
      </c>
    </row>
    <row r="403" spans="2:30" ht="270" hidden="1" x14ac:dyDescent="0.25">
      <c r="B403" s="336" t="s">
        <v>2276</v>
      </c>
      <c r="C403" s="129" t="s">
        <v>84</v>
      </c>
      <c r="D403" s="126" t="s">
        <v>1570</v>
      </c>
      <c r="E403" s="132" t="s">
        <v>41</v>
      </c>
      <c r="F403" s="136" t="s">
        <v>1588</v>
      </c>
      <c r="G403" s="150" t="s">
        <v>1589</v>
      </c>
      <c r="H403" s="158">
        <v>2</v>
      </c>
      <c r="I403" s="158" t="s">
        <v>1467</v>
      </c>
      <c r="J403" s="165"/>
      <c r="K403" s="182">
        <v>1</v>
      </c>
      <c r="L403" s="196"/>
      <c r="M403" s="436">
        <v>1</v>
      </c>
      <c r="N403" s="331" t="str">
        <f t="shared" si="76"/>
        <v>-</v>
      </c>
      <c r="O403" s="320" t="str">
        <f t="shared" si="72"/>
        <v>-</v>
      </c>
      <c r="P403" s="320">
        <f t="shared" si="77"/>
        <v>1</v>
      </c>
      <c r="Q403" s="320">
        <f t="shared" si="73"/>
        <v>1</v>
      </c>
      <c r="R403" s="320" t="str">
        <f t="shared" si="78"/>
        <v>-</v>
      </c>
      <c r="S403" s="320" t="str">
        <f t="shared" si="74"/>
        <v>-</v>
      </c>
      <c r="T403" s="320">
        <f t="shared" si="79"/>
        <v>1</v>
      </c>
      <c r="U403" s="325">
        <f t="shared" si="75"/>
        <v>1</v>
      </c>
      <c r="V403" s="312">
        <f t="shared" si="67"/>
        <v>1</v>
      </c>
      <c r="W403" s="189" t="s">
        <v>2883</v>
      </c>
      <c r="X403" s="174" t="s">
        <v>1557</v>
      </c>
      <c r="Y403" s="176" t="s">
        <v>1818</v>
      </c>
      <c r="Z403" s="388"/>
      <c r="AA403" s="389">
        <v>1</v>
      </c>
      <c r="AB403" s="390"/>
      <c r="AC403" s="307">
        <v>1</v>
      </c>
      <c r="AD403" s="352" t="s">
        <v>2434</v>
      </c>
    </row>
    <row r="404" spans="2:30" ht="162" hidden="1" x14ac:dyDescent="0.25">
      <c r="B404" s="336" t="s">
        <v>2276</v>
      </c>
      <c r="C404" s="129" t="s">
        <v>98</v>
      </c>
      <c r="D404" s="126" t="s">
        <v>1590</v>
      </c>
      <c r="E404" s="132" t="s">
        <v>1591</v>
      </c>
      <c r="F404" s="136" t="s">
        <v>1592</v>
      </c>
      <c r="G404" s="150" t="s">
        <v>1593</v>
      </c>
      <c r="H404" s="158">
        <v>1</v>
      </c>
      <c r="I404" s="158" t="s">
        <v>1467</v>
      </c>
      <c r="J404" s="165"/>
      <c r="K404" s="182">
        <v>1</v>
      </c>
      <c r="L404" s="199"/>
      <c r="M404" s="436"/>
      <c r="N404" s="331" t="str">
        <f t="shared" si="76"/>
        <v>-</v>
      </c>
      <c r="O404" s="320" t="str">
        <f t="shared" si="72"/>
        <v>-</v>
      </c>
      <c r="P404" s="320">
        <f t="shared" si="77"/>
        <v>1</v>
      </c>
      <c r="Q404" s="320">
        <f t="shared" si="73"/>
        <v>1</v>
      </c>
      <c r="R404" s="320" t="str">
        <f t="shared" si="78"/>
        <v>-</v>
      </c>
      <c r="S404" s="320" t="str">
        <f t="shared" si="74"/>
        <v>-</v>
      </c>
      <c r="T404" s="320" t="str">
        <f t="shared" si="79"/>
        <v>-</v>
      </c>
      <c r="U404" s="325" t="str">
        <f t="shared" si="75"/>
        <v>-</v>
      </c>
      <c r="V404" s="312">
        <f t="shared" ref="V404:V467" si="80">SUM(J404:M404)/H404</f>
        <v>1</v>
      </c>
      <c r="W404" s="189" t="s">
        <v>2577</v>
      </c>
      <c r="X404" s="176" t="s">
        <v>1594</v>
      </c>
      <c r="Y404" s="176" t="s">
        <v>1818</v>
      </c>
      <c r="Z404" s="388"/>
      <c r="AA404" s="389">
        <v>1</v>
      </c>
      <c r="AB404" s="390"/>
      <c r="AC404" s="307"/>
      <c r="AD404" s="352" t="s">
        <v>2434</v>
      </c>
    </row>
    <row r="405" spans="2:30" ht="198" hidden="1" x14ac:dyDescent="0.25">
      <c r="B405" s="336" t="s">
        <v>2276</v>
      </c>
      <c r="C405" s="129" t="s">
        <v>98</v>
      </c>
      <c r="D405" s="126" t="s">
        <v>1590</v>
      </c>
      <c r="E405" s="132" t="s">
        <v>127</v>
      </c>
      <c r="F405" s="136" t="s">
        <v>1595</v>
      </c>
      <c r="G405" s="150" t="s">
        <v>1596</v>
      </c>
      <c r="H405" s="158">
        <v>1</v>
      </c>
      <c r="I405" s="158" t="s">
        <v>1467</v>
      </c>
      <c r="J405" s="167">
        <v>0.8</v>
      </c>
      <c r="K405" s="256">
        <v>0.2</v>
      </c>
      <c r="L405" s="199"/>
      <c r="M405" s="436"/>
      <c r="N405" s="331">
        <f t="shared" si="76"/>
        <v>1</v>
      </c>
      <c r="O405" s="320">
        <f t="shared" si="72"/>
        <v>1</v>
      </c>
      <c r="P405" s="320">
        <f t="shared" si="77"/>
        <v>1</v>
      </c>
      <c r="Q405" s="320">
        <f t="shared" si="73"/>
        <v>1</v>
      </c>
      <c r="R405" s="320" t="str">
        <f t="shared" si="78"/>
        <v>-</v>
      </c>
      <c r="S405" s="320" t="str">
        <f t="shared" si="74"/>
        <v>-</v>
      </c>
      <c r="T405" s="320" t="str">
        <f t="shared" si="79"/>
        <v>-</v>
      </c>
      <c r="U405" s="325" t="str">
        <f t="shared" si="75"/>
        <v>-</v>
      </c>
      <c r="V405" s="312">
        <f t="shared" si="80"/>
        <v>1</v>
      </c>
      <c r="W405" s="189" t="s">
        <v>2578</v>
      </c>
      <c r="X405" s="176" t="s">
        <v>1594</v>
      </c>
      <c r="Y405" s="176" t="s">
        <v>1818</v>
      </c>
      <c r="Z405" s="388">
        <v>0.8</v>
      </c>
      <c r="AA405" s="389">
        <v>0.2</v>
      </c>
      <c r="AB405" s="390"/>
      <c r="AC405" s="307"/>
      <c r="AD405" s="352" t="s">
        <v>2434</v>
      </c>
    </row>
    <row r="406" spans="2:30" ht="144" hidden="1" x14ac:dyDescent="0.25">
      <c r="B406" s="336" t="s">
        <v>2276</v>
      </c>
      <c r="C406" s="129" t="s">
        <v>98</v>
      </c>
      <c r="D406" s="126" t="s">
        <v>1590</v>
      </c>
      <c r="E406" s="132" t="s">
        <v>141</v>
      </c>
      <c r="F406" s="136" t="s">
        <v>1597</v>
      </c>
      <c r="G406" s="150" t="s">
        <v>1598</v>
      </c>
      <c r="H406" s="158">
        <v>1</v>
      </c>
      <c r="I406" s="158" t="s">
        <v>1467</v>
      </c>
      <c r="J406" s="165"/>
      <c r="K406" s="193">
        <v>1</v>
      </c>
      <c r="L406" s="199"/>
      <c r="M406" s="436"/>
      <c r="N406" s="331" t="str">
        <f t="shared" si="76"/>
        <v>-</v>
      </c>
      <c r="O406" s="320" t="str">
        <f t="shared" si="72"/>
        <v>-</v>
      </c>
      <c r="P406" s="320">
        <f t="shared" si="77"/>
        <v>1</v>
      </c>
      <c r="Q406" s="320">
        <f t="shared" si="73"/>
        <v>1</v>
      </c>
      <c r="R406" s="320" t="str">
        <f t="shared" si="78"/>
        <v>-</v>
      </c>
      <c r="S406" s="320" t="str">
        <f t="shared" si="74"/>
        <v>-</v>
      </c>
      <c r="T406" s="320" t="str">
        <f t="shared" si="79"/>
        <v>-</v>
      </c>
      <c r="U406" s="325" t="str">
        <f t="shared" si="75"/>
        <v>-</v>
      </c>
      <c r="V406" s="312">
        <f t="shared" si="80"/>
        <v>1</v>
      </c>
      <c r="W406" s="189" t="s">
        <v>2579</v>
      </c>
      <c r="X406" s="176" t="s">
        <v>1594</v>
      </c>
      <c r="Y406" s="176" t="s">
        <v>1818</v>
      </c>
      <c r="Z406" s="388"/>
      <c r="AA406" s="389">
        <v>1</v>
      </c>
      <c r="AB406" s="390"/>
      <c r="AC406" s="307"/>
      <c r="AD406" s="352" t="s">
        <v>2434</v>
      </c>
    </row>
    <row r="407" spans="2:30" ht="198" hidden="1" x14ac:dyDescent="0.25">
      <c r="B407" s="336" t="s">
        <v>2276</v>
      </c>
      <c r="C407" s="129" t="s">
        <v>98</v>
      </c>
      <c r="D407" s="126" t="s">
        <v>1590</v>
      </c>
      <c r="E407" s="132" t="s">
        <v>1599</v>
      </c>
      <c r="F407" s="136" t="s">
        <v>1600</v>
      </c>
      <c r="G407" s="150" t="s">
        <v>1601</v>
      </c>
      <c r="H407" s="158">
        <v>1</v>
      </c>
      <c r="I407" s="158" t="s">
        <v>1467</v>
      </c>
      <c r="J407" s="165"/>
      <c r="K407" s="193">
        <v>1</v>
      </c>
      <c r="L407" s="199"/>
      <c r="M407" s="436"/>
      <c r="N407" s="331" t="str">
        <f t="shared" si="76"/>
        <v>-</v>
      </c>
      <c r="O407" s="320" t="str">
        <f t="shared" si="72"/>
        <v>-</v>
      </c>
      <c r="P407" s="320">
        <f t="shared" si="77"/>
        <v>1</v>
      </c>
      <c r="Q407" s="320">
        <f t="shared" si="73"/>
        <v>1</v>
      </c>
      <c r="R407" s="320" t="str">
        <f t="shared" si="78"/>
        <v>-</v>
      </c>
      <c r="S407" s="320" t="str">
        <f t="shared" si="74"/>
        <v>-</v>
      </c>
      <c r="T407" s="320" t="str">
        <f t="shared" si="79"/>
        <v>-</v>
      </c>
      <c r="U407" s="325" t="str">
        <f t="shared" si="75"/>
        <v>-</v>
      </c>
      <c r="V407" s="312">
        <f t="shared" si="80"/>
        <v>1</v>
      </c>
      <c r="W407" s="189" t="s">
        <v>2580</v>
      </c>
      <c r="X407" s="176" t="s">
        <v>1602</v>
      </c>
      <c r="Y407" s="176" t="s">
        <v>1818</v>
      </c>
      <c r="Z407" s="388"/>
      <c r="AA407" s="389">
        <v>1</v>
      </c>
      <c r="AB407" s="390"/>
      <c r="AC407" s="307"/>
      <c r="AD407" s="352" t="s">
        <v>2434</v>
      </c>
    </row>
    <row r="408" spans="2:30" ht="90" hidden="1" x14ac:dyDescent="0.25">
      <c r="B408" s="336" t="s">
        <v>2276</v>
      </c>
      <c r="C408" s="129" t="s">
        <v>98</v>
      </c>
      <c r="D408" s="126" t="s">
        <v>1590</v>
      </c>
      <c r="E408" s="132" t="s">
        <v>1603</v>
      </c>
      <c r="F408" s="136" t="s">
        <v>1604</v>
      </c>
      <c r="G408" s="150" t="s">
        <v>1605</v>
      </c>
      <c r="H408" s="158">
        <v>1</v>
      </c>
      <c r="I408" s="158" t="s">
        <v>1467</v>
      </c>
      <c r="J408" s="165"/>
      <c r="K408" s="256"/>
      <c r="L408" s="199"/>
      <c r="M408" s="436">
        <v>1</v>
      </c>
      <c r="N408" s="331" t="str">
        <f t="shared" si="76"/>
        <v>-</v>
      </c>
      <c r="O408" s="320" t="str">
        <f t="shared" si="72"/>
        <v>-</v>
      </c>
      <c r="P408" s="320" t="str">
        <f t="shared" si="77"/>
        <v>-</v>
      </c>
      <c r="Q408" s="320" t="str">
        <f t="shared" si="73"/>
        <v>-</v>
      </c>
      <c r="R408" s="320" t="str">
        <f t="shared" si="78"/>
        <v>-</v>
      </c>
      <c r="S408" s="320" t="str">
        <f t="shared" si="74"/>
        <v>-</v>
      </c>
      <c r="T408" s="320">
        <f t="shared" si="79"/>
        <v>1</v>
      </c>
      <c r="U408" s="325">
        <f t="shared" si="75"/>
        <v>1</v>
      </c>
      <c r="V408" s="312">
        <f t="shared" si="80"/>
        <v>1</v>
      </c>
      <c r="W408" s="186" t="s">
        <v>2884</v>
      </c>
      <c r="X408" s="174" t="s">
        <v>1602</v>
      </c>
      <c r="Y408" s="176" t="s">
        <v>1818</v>
      </c>
      <c r="Z408" s="388"/>
      <c r="AA408" s="389"/>
      <c r="AB408" s="390"/>
      <c r="AC408" s="307">
        <v>1</v>
      </c>
      <c r="AD408" s="352" t="s">
        <v>2434</v>
      </c>
    </row>
    <row r="409" spans="2:30" ht="144" hidden="1" x14ac:dyDescent="0.25">
      <c r="B409" s="336" t="s">
        <v>2276</v>
      </c>
      <c r="C409" s="129" t="s">
        <v>98</v>
      </c>
      <c r="D409" s="126" t="s">
        <v>1590</v>
      </c>
      <c r="E409" s="132" t="s">
        <v>1606</v>
      </c>
      <c r="F409" s="136" t="s">
        <v>1607</v>
      </c>
      <c r="G409" s="150" t="s">
        <v>1608</v>
      </c>
      <c r="H409" s="158">
        <v>1</v>
      </c>
      <c r="I409" s="158" t="s">
        <v>1467</v>
      </c>
      <c r="J409" s="165">
        <v>1</v>
      </c>
      <c r="K409" s="256"/>
      <c r="L409" s="199"/>
      <c r="M409" s="436"/>
      <c r="N409" s="331">
        <f t="shared" si="76"/>
        <v>1</v>
      </c>
      <c r="O409" s="320">
        <f t="shared" si="72"/>
        <v>1</v>
      </c>
      <c r="P409" s="320" t="str">
        <f t="shared" si="77"/>
        <v>-</v>
      </c>
      <c r="Q409" s="320" t="str">
        <f t="shared" si="73"/>
        <v>-</v>
      </c>
      <c r="R409" s="320" t="str">
        <f t="shared" si="78"/>
        <v>-</v>
      </c>
      <c r="S409" s="320" t="str">
        <f t="shared" si="74"/>
        <v>-</v>
      </c>
      <c r="T409" s="320" t="str">
        <f t="shared" si="79"/>
        <v>-</v>
      </c>
      <c r="U409" s="325" t="str">
        <f t="shared" si="75"/>
        <v>-</v>
      </c>
      <c r="V409" s="312">
        <f t="shared" si="80"/>
        <v>1</v>
      </c>
      <c r="W409" s="186" t="s">
        <v>2581</v>
      </c>
      <c r="X409" s="176" t="s">
        <v>1602</v>
      </c>
      <c r="Y409" s="176" t="s">
        <v>1818</v>
      </c>
      <c r="Z409" s="388">
        <v>1</v>
      </c>
      <c r="AA409" s="389"/>
      <c r="AB409" s="390"/>
      <c r="AC409" s="307"/>
      <c r="AD409" s="352" t="s">
        <v>2434</v>
      </c>
    </row>
    <row r="410" spans="2:30" ht="108" hidden="1" x14ac:dyDescent="0.25">
      <c r="B410" s="336" t="s">
        <v>2276</v>
      </c>
      <c r="C410" s="129" t="s">
        <v>98</v>
      </c>
      <c r="D410" s="126" t="s">
        <v>1590</v>
      </c>
      <c r="E410" s="132" t="s">
        <v>1609</v>
      </c>
      <c r="F410" s="136" t="s">
        <v>1610</v>
      </c>
      <c r="G410" s="150" t="s">
        <v>1611</v>
      </c>
      <c r="H410" s="158">
        <v>1</v>
      </c>
      <c r="I410" s="158" t="s">
        <v>1467</v>
      </c>
      <c r="J410" s="165"/>
      <c r="K410" s="182">
        <v>1</v>
      </c>
      <c r="L410" s="199"/>
      <c r="M410" s="436"/>
      <c r="N410" s="331" t="str">
        <f t="shared" si="76"/>
        <v>-</v>
      </c>
      <c r="O410" s="320" t="str">
        <f t="shared" si="72"/>
        <v>-</v>
      </c>
      <c r="P410" s="320">
        <f t="shared" si="77"/>
        <v>1</v>
      </c>
      <c r="Q410" s="320">
        <f t="shared" si="73"/>
        <v>1</v>
      </c>
      <c r="R410" s="320" t="str">
        <f t="shared" si="78"/>
        <v>-</v>
      </c>
      <c r="S410" s="320" t="str">
        <f t="shared" si="74"/>
        <v>-</v>
      </c>
      <c r="T410" s="320" t="str">
        <f t="shared" si="79"/>
        <v>-</v>
      </c>
      <c r="U410" s="325" t="str">
        <f t="shared" si="75"/>
        <v>-</v>
      </c>
      <c r="V410" s="312">
        <f t="shared" si="80"/>
        <v>1</v>
      </c>
      <c r="W410" s="189" t="s">
        <v>2582</v>
      </c>
      <c r="X410" s="176" t="s">
        <v>1612</v>
      </c>
      <c r="Y410" s="176" t="s">
        <v>1818</v>
      </c>
      <c r="Z410" s="388"/>
      <c r="AA410" s="389">
        <v>1</v>
      </c>
      <c r="AB410" s="390"/>
      <c r="AC410" s="307"/>
      <c r="AD410" s="352" t="s">
        <v>2434</v>
      </c>
    </row>
    <row r="411" spans="2:30" ht="90" hidden="1" x14ac:dyDescent="0.25">
      <c r="B411" s="336" t="s">
        <v>2276</v>
      </c>
      <c r="C411" s="129" t="s">
        <v>147</v>
      </c>
      <c r="D411" s="126" t="s">
        <v>1613</v>
      </c>
      <c r="E411" s="132" t="s">
        <v>1125</v>
      </c>
      <c r="F411" s="136" t="s">
        <v>1614</v>
      </c>
      <c r="G411" s="150" t="s">
        <v>1615</v>
      </c>
      <c r="H411" s="158">
        <v>1</v>
      </c>
      <c r="I411" s="158" t="s">
        <v>1467</v>
      </c>
      <c r="J411" s="165"/>
      <c r="K411" s="182"/>
      <c r="L411" s="196">
        <v>1</v>
      </c>
      <c r="M411" s="436"/>
      <c r="N411" s="331" t="str">
        <f t="shared" si="76"/>
        <v>-</v>
      </c>
      <c r="O411" s="320" t="str">
        <f t="shared" si="72"/>
        <v>-</v>
      </c>
      <c r="P411" s="320" t="str">
        <f t="shared" si="77"/>
        <v>-</v>
      </c>
      <c r="Q411" s="320" t="str">
        <f t="shared" si="73"/>
        <v>-</v>
      </c>
      <c r="R411" s="320">
        <f t="shared" si="78"/>
        <v>1</v>
      </c>
      <c r="S411" s="320">
        <f t="shared" si="74"/>
        <v>1</v>
      </c>
      <c r="T411" s="320" t="str">
        <f t="shared" si="79"/>
        <v>-</v>
      </c>
      <c r="U411" s="325" t="str">
        <f t="shared" si="75"/>
        <v>-</v>
      </c>
      <c r="V411" s="312">
        <f t="shared" si="80"/>
        <v>1</v>
      </c>
      <c r="W411" s="186" t="s">
        <v>2750</v>
      </c>
      <c r="X411" s="176" t="s">
        <v>1612</v>
      </c>
      <c r="Y411" s="176" t="s">
        <v>1818</v>
      </c>
      <c r="Z411" s="388"/>
      <c r="AA411" s="389"/>
      <c r="AB411" s="390">
        <v>1</v>
      </c>
      <c r="AC411" s="307"/>
      <c r="AD411" s="352" t="s">
        <v>2434</v>
      </c>
    </row>
    <row r="412" spans="2:30" ht="108" hidden="1" x14ac:dyDescent="0.25">
      <c r="B412" s="336" t="s">
        <v>2276</v>
      </c>
      <c r="C412" s="129" t="s">
        <v>147</v>
      </c>
      <c r="D412" s="126" t="s">
        <v>1613</v>
      </c>
      <c r="E412" s="132" t="s">
        <v>1616</v>
      </c>
      <c r="F412" s="136" t="s">
        <v>1617</v>
      </c>
      <c r="G412" s="150" t="s">
        <v>1618</v>
      </c>
      <c r="H412" s="158">
        <v>1</v>
      </c>
      <c r="I412" s="158" t="s">
        <v>1467</v>
      </c>
      <c r="J412" s="165"/>
      <c r="K412" s="182">
        <v>1</v>
      </c>
      <c r="L412" s="199"/>
      <c r="M412" s="436"/>
      <c r="N412" s="331" t="str">
        <f t="shared" si="76"/>
        <v>-</v>
      </c>
      <c r="O412" s="320" t="str">
        <f t="shared" si="72"/>
        <v>-</v>
      </c>
      <c r="P412" s="320">
        <f t="shared" si="77"/>
        <v>1</v>
      </c>
      <c r="Q412" s="320">
        <f t="shared" si="73"/>
        <v>1</v>
      </c>
      <c r="R412" s="320" t="str">
        <f t="shared" si="78"/>
        <v>-</v>
      </c>
      <c r="S412" s="320" t="str">
        <f t="shared" si="74"/>
        <v>-</v>
      </c>
      <c r="T412" s="320" t="str">
        <f t="shared" si="79"/>
        <v>-</v>
      </c>
      <c r="U412" s="325" t="str">
        <f t="shared" si="75"/>
        <v>-</v>
      </c>
      <c r="V412" s="312">
        <f t="shared" si="80"/>
        <v>1</v>
      </c>
      <c r="W412" s="189" t="s">
        <v>2583</v>
      </c>
      <c r="X412" s="176" t="s">
        <v>1612</v>
      </c>
      <c r="Y412" s="176" t="s">
        <v>1818</v>
      </c>
      <c r="Z412" s="388"/>
      <c r="AA412" s="389">
        <v>1</v>
      </c>
      <c r="AB412" s="390"/>
      <c r="AC412" s="307"/>
      <c r="AD412" s="352" t="s">
        <v>2434</v>
      </c>
    </row>
    <row r="413" spans="2:30" ht="409.5" hidden="1" x14ac:dyDescent="0.25">
      <c r="B413" s="336" t="s">
        <v>2276</v>
      </c>
      <c r="C413" s="129" t="s">
        <v>147</v>
      </c>
      <c r="D413" s="126" t="s">
        <v>1613</v>
      </c>
      <c r="E413" s="132" t="s">
        <v>1619</v>
      </c>
      <c r="F413" s="136" t="s">
        <v>1620</v>
      </c>
      <c r="G413" s="150" t="s">
        <v>1621</v>
      </c>
      <c r="H413" s="158">
        <v>3</v>
      </c>
      <c r="I413" s="158" t="s">
        <v>1467</v>
      </c>
      <c r="J413" s="165"/>
      <c r="K413" s="182">
        <v>1</v>
      </c>
      <c r="L413" s="196">
        <v>1</v>
      </c>
      <c r="M413" s="436">
        <v>1</v>
      </c>
      <c r="N413" s="331" t="str">
        <f t="shared" si="76"/>
        <v>-</v>
      </c>
      <c r="O413" s="320" t="str">
        <f t="shared" si="72"/>
        <v>-</v>
      </c>
      <c r="P413" s="320">
        <f t="shared" si="77"/>
        <v>1</v>
      </c>
      <c r="Q413" s="320">
        <f t="shared" si="73"/>
        <v>1</v>
      </c>
      <c r="R413" s="320">
        <f t="shared" si="78"/>
        <v>1</v>
      </c>
      <c r="S413" s="320">
        <f t="shared" si="74"/>
        <v>1</v>
      </c>
      <c r="T413" s="320">
        <f t="shared" si="79"/>
        <v>1</v>
      </c>
      <c r="U413" s="325">
        <f t="shared" si="75"/>
        <v>1</v>
      </c>
      <c r="V413" s="312">
        <f t="shared" si="80"/>
        <v>1</v>
      </c>
      <c r="W413" s="189" t="s">
        <v>2885</v>
      </c>
      <c r="X413" s="176" t="s">
        <v>1612</v>
      </c>
      <c r="Y413" s="176" t="s">
        <v>1818</v>
      </c>
      <c r="Z413" s="388"/>
      <c r="AA413" s="389">
        <v>1</v>
      </c>
      <c r="AB413" s="390">
        <v>1</v>
      </c>
      <c r="AC413" s="307">
        <v>1</v>
      </c>
      <c r="AD413" s="352" t="s">
        <v>2434</v>
      </c>
    </row>
    <row r="414" spans="2:30" ht="216" hidden="1" x14ac:dyDescent="0.25">
      <c r="B414" s="336" t="s">
        <v>2276</v>
      </c>
      <c r="C414" s="129" t="s">
        <v>147</v>
      </c>
      <c r="D414" s="126" t="s">
        <v>1613</v>
      </c>
      <c r="E414" s="132" t="s">
        <v>1622</v>
      </c>
      <c r="F414" s="136" t="s">
        <v>1623</v>
      </c>
      <c r="G414" s="150" t="s">
        <v>1624</v>
      </c>
      <c r="H414" s="158">
        <v>1</v>
      </c>
      <c r="I414" s="158" t="s">
        <v>1467</v>
      </c>
      <c r="J414" s="165"/>
      <c r="K414" s="182"/>
      <c r="L414" s="199"/>
      <c r="M414" s="436">
        <v>1</v>
      </c>
      <c r="N414" s="331" t="str">
        <f t="shared" si="76"/>
        <v>-</v>
      </c>
      <c r="O414" s="320" t="str">
        <f t="shared" si="72"/>
        <v>-</v>
      </c>
      <c r="P414" s="320" t="str">
        <f t="shared" si="77"/>
        <v>-</v>
      </c>
      <c r="Q414" s="320" t="str">
        <f t="shared" si="73"/>
        <v>-</v>
      </c>
      <c r="R414" s="320" t="str">
        <f t="shared" si="78"/>
        <v>-</v>
      </c>
      <c r="S414" s="320" t="str">
        <f t="shared" si="74"/>
        <v>-</v>
      </c>
      <c r="T414" s="320">
        <f t="shared" si="79"/>
        <v>1</v>
      </c>
      <c r="U414" s="325">
        <f t="shared" si="75"/>
        <v>1</v>
      </c>
      <c r="V414" s="312">
        <f t="shared" si="80"/>
        <v>1</v>
      </c>
      <c r="W414" s="186" t="s">
        <v>2886</v>
      </c>
      <c r="X414" s="176" t="s">
        <v>1612</v>
      </c>
      <c r="Y414" s="176" t="s">
        <v>1818</v>
      </c>
      <c r="Z414" s="388"/>
      <c r="AA414" s="389"/>
      <c r="AB414" s="390"/>
      <c r="AC414" s="307">
        <v>1</v>
      </c>
      <c r="AD414" s="352" t="s">
        <v>2434</v>
      </c>
    </row>
    <row r="415" spans="2:30" ht="144" hidden="1" x14ac:dyDescent="0.25">
      <c r="B415" s="336" t="s">
        <v>2276</v>
      </c>
      <c r="C415" s="129" t="s">
        <v>147</v>
      </c>
      <c r="D415" s="126" t="s">
        <v>1613</v>
      </c>
      <c r="E415" s="132" t="s">
        <v>1625</v>
      </c>
      <c r="F415" s="136" t="s">
        <v>1626</v>
      </c>
      <c r="G415" s="150" t="s">
        <v>1627</v>
      </c>
      <c r="H415" s="158">
        <v>1</v>
      </c>
      <c r="I415" s="158" t="s">
        <v>1467</v>
      </c>
      <c r="J415" s="165"/>
      <c r="K415" s="182">
        <v>1</v>
      </c>
      <c r="L415" s="199"/>
      <c r="M415" s="436"/>
      <c r="N415" s="331" t="str">
        <f t="shared" si="76"/>
        <v>-</v>
      </c>
      <c r="O415" s="320" t="str">
        <f t="shared" si="72"/>
        <v>-</v>
      </c>
      <c r="P415" s="320">
        <f t="shared" si="77"/>
        <v>1</v>
      </c>
      <c r="Q415" s="320">
        <f t="shared" si="73"/>
        <v>1</v>
      </c>
      <c r="R415" s="320" t="str">
        <f t="shared" si="78"/>
        <v>-</v>
      </c>
      <c r="S415" s="320" t="str">
        <f t="shared" si="74"/>
        <v>-</v>
      </c>
      <c r="T415" s="320" t="str">
        <f t="shared" si="79"/>
        <v>-</v>
      </c>
      <c r="U415" s="325" t="str">
        <f t="shared" si="75"/>
        <v>-</v>
      </c>
      <c r="V415" s="312">
        <f t="shared" si="80"/>
        <v>1</v>
      </c>
      <c r="W415" s="189" t="s">
        <v>2584</v>
      </c>
      <c r="X415" s="176" t="s">
        <v>1612</v>
      </c>
      <c r="Y415" s="176" t="s">
        <v>1818</v>
      </c>
      <c r="Z415" s="388"/>
      <c r="AA415" s="389">
        <v>1</v>
      </c>
      <c r="AB415" s="390"/>
      <c r="AC415" s="307"/>
      <c r="AD415" s="352" t="s">
        <v>2434</v>
      </c>
    </row>
    <row r="416" spans="2:30" ht="108" hidden="1" x14ac:dyDescent="0.25">
      <c r="B416" s="336" t="s">
        <v>2276</v>
      </c>
      <c r="C416" s="129" t="s">
        <v>147</v>
      </c>
      <c r="D416" s="126" t="s">
        <v>1613</v>
      </c>
      <c r="E416" s="132" t="s">
        <v>1628</v>
      </c>
      <c r="F416" s="136" t="s">
        <v>1629</v>
      </c>
      <c r="G416" s="150" t="s">
        <v>1630</v>
      </c>
      <c r="H416" s="158">
        <v>1</v>
      </c>
      <c r="I416" s="158" t="s">
        <v>1467</v>
      </c>
      <c r="J416" s="165"/>
      <c r="K416" s="182"/>
      <c r="L416" s="196">
        <v>1</v>
      </c>
      <c r="M416" s="436"/>
      <c r="N416" s="331" t="str">
        <f t="shared" si="76"/>
        <v>-</v>
      </c>
      <c r="O416" s="320" t="str">
        <f t="shared" si="72"/>
        <v>-</v>
      </c>
      <c r="P416" s="320" t="str">
        <f t="shared" si="77"/>
        <v>-</v>
      </c>
      <c r="Q416" s="320" t="str">
        <f t="shared" si="73"/>
        <v>-</v>
      </c>
      <c r="R416" s="320">
        <f t="shared" si="78"/>
        <v>1</v>
      </c>
      <c r="S416" s="320">
        <f t="shared" si="74"/>
        <v>1</v>
      </c>
      <c r="T416" s="320" t="str">
        <f t="shared" si="79"/>
        <v>-</v>
      </c>
      <c r="U416" s="325" t="str">
        <f t="shared" si="75"/>
        <v>-</v>
      </c>
      <c r="V416" s="312">
        <f t="shared" si="80"/>
        <v>1</v>
      </c>
      <c r="W416" s="186" t="s">
        <v>2751</v>
      </c>
      <c r="X416" s="176" t="s">
        <v>1612</v>
      </c>
      <c r="Y416" s="176" t="s">
        <v>1818</v>
      </c>
      <c r="Z416" s="388"/>
      <c r="AA416" s="389"/>
      <c r="AB416" s="390">
        <v>1</v>
      </c>
      <c r="AC416" s="307"/>
      <c r="AD416" s="352" t="s">
        <v>2434</v>
      </c>
    </row>
    <row r="417" spans="2:30" ht="288" hidden="1" x14ac:dyDescent="0.25">
      <c r="B417" s="336" t="s">
        <v>2276</v>
      </c>
      <c r="C417" s="129" t="s">
        <v>147</v>
      </c>
      <c r="D417" s="126" t="s">
        <v>1613</v>
      </c>
      <c r="E417" s="132" t="s">
        <v>1631</v>
      </c>
      <c r="F417" s="136" t="s">
        <v>1632</v>
      </c>
      <c r="G417" s="150" t="s">
        <v>1633</v>
      </c>
      <c r="H417" s="158">
        <v>1</v>
      </c>
      <c r="I417" s="158" t="s">
        <v>1467</v>
      </c>
      <c r="J417" s="165"/>
      <c r="K417" s="182">
        <v>0</v>
      </c>
      <c r="L417" s="255">
        <v>0.5</v>
      </c>
      <c r="M417" s="441">
        <v>0.5</v>
      </c>
      <c r="N417" s="331" t="str">
        <f t="shared" si="76"/>
        <v>-</v>
      </c>
      <c r="O417" s="320" t="str">
        <f t="shared" si="72"/>
        <v>-</v>
      </c>
      <c r="P417" s="320">
        <f t="shared" si="77"/>
        <v>0</v>
      </c>
      <c r="Q417" s="320">
        <f t="shared" si="73"/>
        <v>0</v>
      </c>
      <c r="R417" s="320" t="str">
        <f t="shared" si="78"/>
        <v>-</v>
      </c>
      <c r="S417" s="320" t="str">
        <f t="shared" si="74"/>
        <v>-</v>
      </c>
      <c r="T417" s="320" t="str">
        <f t="shared" si="79"/>
        <v>-</v>
      </c>
      <c r="U417" s="325" t="str">
        <f t="shared" si="75"/>
        <v>-</v>
      </c>
      <c r="V417" s="312">
        <f t="shared" si="80"/>
        <v>1</v>
      </c>
      <c r="W417" s="189" t="s">
        <v>2887</v>
      </c>
      <c r="X417" s="176" t="s">
        <v>1612</v>
      </c>
      <c r="Y417" s="176" t="s">
        <v>1818</v>
      </c>
      <c r="Z417" s="388"/>
      <c r="AA417" s="389">
        <v>1</v>
      </c>
      <c r="AB417" s="390"/>
      <c r="AC417" s="307"/>
      <c r="AD417" s="352" t="s">
        <v>2434</v>
      </c>
    </row>
    <row r="418" spans="2:30" ht="162" hidden="1" x14ac:dyDescent="0.25">
      <c r="B418" s="336" t="s">
        <v>2276</v>
      </c>
      <c r="C418" s="129" t="s">
        <v>147</v>
      </c>
      <c r="D418" s="126" t="s">
        <v>1613</v>
      </c>
      <c r="E418" s="132" t="s">
        <v>1634</v>
      </c>
      <c r="F418" s="136" t="s">
        <v>1635</v>
      </c>
      <c r="G418" s="150" t="s">
        <v>1636</v>
      </c>
      <c r="H418" s="158">
        <v>1</v>
      </c>
      <c r="I418" s="158" t="s">
        <v>1467</v>
      </c>
      <c r="J418" s="165"/>
      <c r="K418" s="182">
        <v>1</v>
      </c>
      <c r="L418" s="199"/>
      <c r="M418" s="436"/>
      <c r="N418" s="331" t="str">
        <f t="shared" si="76"/>
        <v>-</v>
      </c>
      <c r="O418" s="320" t="str">
        <f t="shared" si="72"/>
        <v>-</v>
      </c>
      <c r="P418" s="320">
        <f t="shared" si="77"/>
        <v>1</v>
      </c>
      <c r="Q418" s="320">
        <f t="shared" si="73"/>
        <v>1</v>
      </c>
      <c r="R418" s="320" t="str">
        <f t="shared" si="78"/>
        <v>-</v>
      </c>
      <c r="S418" s="320" t="str">
        <f t="shared" si="74"/>
        <v>-</v>
      </c>
      <c r="T418" s="320" t="str">
        <f t="shared" si="79"/>
        <v>-</v>
      </c>
      <c r="U418" s="325" t="str">
        <f t="shared" si="75"/>
        <v>-</v>
      </c>
      <c r="V418" s="312">
        <f t="shared" si="80"/>
        <v>1</v>
      </c>
      <c r="W418" s="189" t="s">
        <v>2585</v>
      </c>
      <c r="X418" s="176" t="s">
        <v>1612</v>
      </c>
      <c r="Y418" s="176" t="s">
        <v>1818</v>
      </c>
      <c r="Z418" s="388"/>
      <c r="AA418" s="389">
        <v>1</v>
      </c>
      <c r="AB418" s="390"/>
      <c r="AC418" s="307"/>
      <c r="AD418" s="352" t="s">
        <v>2434</v>
      </c>
    </row>
    <row r="419" spans="2:30" ht="198" hidden="1" x14ac:dyDescent="0.25">
      <c r="B419" s="336" t="s">
        <v>2276</v>
      </c>
      <c r="C419" s="129" t="s">
        <v>147</v>
      </c>
      <c r="D419" s="126" t="s">
        <v>1613</v>
      </c>
      <c r="E419" s="132" t="s">
        <v>41</v>
      </c>
      <c r="F419" s="136" t="s">
        <v>1637</v>
      </c>
      <c r="G419" s="150" t="s">
        <v>1638</v>
      </c>
      <c r="H419" s="158">
        <v>2</v>
      </c>
      <c r="I419" s="158" t="s">
        <v>1467</v>
      </c>
      <c r="J419" s="165">
        <v>1</v>
      </c>
      <c r="K419" s="182">
        <v>1</v>
      </c>
      <c r="L419" s="199"/>
      <c r="M419" s="436"/>
      <c r="N419" s="331">
        <f t="shared" si="76"/>
        <v>1</v>
      </c>
      <c r="O419" s="320">
        <f t="shared" si="72"/>
        <v>1</v>
      </c>
      <c r="P419" s="320">
        <f t="shared" si="77"/>
        <v>1</v>
      </c>
      <c r="Q419" s="320">
        <f t="shared" si="73"/>
        <v>1</v>
      </c>
      <c r="R419" s="320" t="str">
        <f t="shared" si="78"/>
        <v>-</v>
      </c>
      <c r="S419" s="320" t="str">
        <f t="shared" si="74"/>
        <v>-</v>
      </c>
      <c r="T419" s="320" t="str">
        <f t="shared" si="79"/>
        <v>-</v>
      </c>
      <c r="U419" s="325" t="str">
        <f t="shared" si="75"/>
        <v>-</v>
      </c>
      <c r="V419" s="312">
        <f t="shared" si="80"/>
        <v>1</v>
      </c>
      <c r="W419" s="186" t="s">
        <v>2586</v>
      </c>
      <c r="X419" s="176" t="s">
        <v>1612</v>
      </c>
      <c r="Y419" s="176" t="s">
        <v>1818</v>
      </c>
      <c r="Z419" s="388">
        <v>1</v>
      </c>
      <c r="AA419" s="389">
        <v>1</v>
      </c>
      <c r="AB419" s="390"/>
      <c r="AC419" s="307"/>
      <c r="AD419" s="352" t="s">
        <v>2434</v>
      </c>
    </row>
    <row r="420" spans="2:30" ht="270" hidden="1" x14ac:dyDescent="0.25">
      <c r="B420" s="336" t="s">
        <v>2276</v>
      </c>
      <c r="C420" s="129" t="s">
        <v>147</v>
      </c>
      <c r="D420" s="126" t="s">
        <v>1613</v>
      </c>
      <c r="E420" s="132" t="s">
        <v>41</v>
      </c>
      <c r="F420" s="136" t="s">
        <v>1639</v>
      </c>
      <c r="G420" s="150" t="s">
        <v>1638</v>
      </c>
      <c r="H420" s="158">
        <v>2</v>
      </c>
      <c r="I420" s="158" t="s">
        <v>1467</v>
      </c>
      <c r="J420" s="165"/>
      <c r="K420" s="256"/>
      <c r="L420" s="196">
        <v>1</v>
      </c>
      <c r="M420" s="436">
        <v>1</v>
      </c>
      <c r="N420" s="331" t="str">
        <f t="shared" si="76"/>
        <v>-</v>
      </c>
      <c r="O420" s="320" t="str">
        <f t="shared" ref="O420:O481" si="81">IF(N420="","",IF(N420="-","-",IF(N420&gt;=100%,100%,N420)))</f>
        <v>-</v>
      </c>
      <c r="P420" s="320" t="str">
        <f t="shared" si="77"/>
        <v>-</v>
      </c>
      <c r="Q420" s="320" t="str">
        <f t="shared" ref="Q420:Q481" si="82">IF(P420="","",IF(P420="-","-",IF(P420&gt;=100%,100%,P420)))</f>
        <v>-</v>
      </c>
      <c r="R420" s="320">
        <f t="shared" si="78"/>
        <v>1</v>
      </c>
      <c r="S420" s="320">
        <f t="shared" ref="S420:S481" si="83">IF(R420="","",IF(R420="-","-",IF(R420&gt;=100%,100%,R420)))</f>
        <v>1</v>
      </c>
      <c r="T420" s="320">
        <f t="shared" si="79"/>
        <v>1</v>
      </c>
      <c r="U420" s="325">
        <f t="shared" ref="U420:U481" si="84">IF(T420="","",IF(T420="-","-",IF(T420&gt;=100%,100%,T420)))</f>
        <v>1</v>
      </c>
      <c r="V420" s="312">
        <f t="shared" si="80"/>
        <v>1</v>
      </c>
      <c r="W420" s="186" t="s">
        <v>2888</v>
      </c>
      <c r="X420" s="176" t="s">
        <v>1612</v>
      </c>
      <c r="Y420" s="176" t="s">
        <v>1818</v>
      </c>
      <c r="Z420" s="388"/>
      <c r="AA420" s="389"/>
      <c r="AB420" s="390">
        <v>1</v>
      </c>
      <c r="AC420" s="307">
        <v>1</v>
      </c>
      <c r="AD420" s="352" t="s">
        <v>2434</v>
      </c>
    </row>
    <row r="421" spans="2:30" ht="90" hidden="1" x14ac:dyDescent="0.25">
      <c r="B421" s="336" t="s">
        <v>2276</v>
      </c>
      <c r="C421" s="129" t="s">
        <v>152</v>
      </c>
      <c r="D421" s="126" t="s">
        <v>1640</v>
      </c>
      <c r="E421" s="132" t="s">
        <v>1641</v>
      </c>
      <c r="F421" s="136" t="s">
        <v>1642</v>
      </c>
      <c r="G421" s="150" t="s">
        <v>1643</v>
      </c>
      <c r="H421" s="158">
        <v>1</v>
      </c>
      <c r="I421" s="158" t="s">
        <v>1467</v>
      </c>
      <c r="J421" s="165"/>
      <c r="K421" s="182">
        <v>1</v>
      </c>
      <c r="L421" s="196"/>
      <c r="M421" s="436"/>
      <c r="N421" s="331" t="str">
        <f t="shared" si="76"/>
        <v>-</v>
      </c>
      <c r="O421" s="320" t="str">
        <f t="shared" si="81"/>
        <v>-</v>
      </c>
      <c r="P421" s="320">
        <f t="shared" si="77"/>
        <v>1</v>
      </c>
      <c r="Q421" s="320">
        <f t="shared" si="82"/>
        <v>1</v>
      </c>
      <c r="R421" s="320" t="str">
        <f t="shared" si="78"/>
        <v>-</v>
      </c>
      <c r="S421" s="320" t="str">
        <f t="shared" si="83"/>
        <v>-</v>
      </c>
      <c r="T421" s="320" t="str">
        <f t="shared" si="79"/>
        <v>-</v>
      </c>
      <c r="U421" s="325" t="str">
        <f t="shared" si="84"/>
        <v>-</v>
      </c>
      <c r="V421" s="312">
        <f t="shared" si="80"/>
        <v>1</v>
      </c>
      <c r="W421" s="189" t="s">
        <v>2587</v>
      </c>
      <c r="X421" s="174" t="s">
        <v>1569</v>
      </c>
      <c r="Y421" s="176" t="s">
        <v>1818</v>
      </c>
      <c r="Z421" s="388"/>
      <c r="AA421" s="389">
        <v>1</v>
      </c>
      <c r="AB421" s="390"/>
      <c r="AC421" s="307"/>
      <c r="AD421" s="352" t="s">
        <v>2434</v>
      </c>
    </row>
    <row r="422" spans="2:30" ht="108" hidden="1" x14ac:dyDescent="0.25">
      <c r="B422" s="336" t="s">
        <v>2276</v>
      </c>
      <c r="C422" s="129" t="s">
        <v>152</v>
      </c>
      <c r="D422" s="126" t="s">
        <v>1640</v>
      </c>
      <c r="E422" s="132" t="s">
        <v>41</v>
      </c>
      <c r="F422" s="136" t="s">
        <v>1644</v>
      </c>
      <c r="G422" s="150" t="s">
        <v>1645</v>
      </c>
      <c r="H422" s="158">
        <v>1</v>
      </c>
      <c r="I422" s="158" t="s">
        <v>1467</v>
      </c>
      <c r="J422" s="165"/>
      <c r="K422" s="182">
        <v>1</v>
      </c>
      <c r="L422" s="196"/>
      <c r="M422" s="436"/>
      <c r="N422" s="331" t="str">
        <f t="shared" si="76"/>
        <v>-</v>
      </c>
      <c r="O422" s="320" t="str">
        <f t="shared" si="81"/>
        <v>-</v>
      </c>
      <c r="P422" s="320">
        <f t="shared" si="77"/>
        <v>1</v>
      </c>
      <c r="Q422" s="320">
        <f t="shared" si="82"/>
        <v>1</v>
      </c>
      <c r="R422" s="320" t="str">
        <f t="shared" si="78"/>
        <v>-</v>
      </c>
      <c r="S422" s="320" t="str">
        <f t="shared" si="83"/>
        <v>-</v>
      </c>
      <c r="T422" s="320" t="str">
        <f t="shared" si="79"/>
        <v>-</v>
      </c>
      <c r="U422" s="325" t="str">
        <f t="shared" si="84"/>
        <v>-</v>
      </c>
      <c r="V422" s="312">
        <f t="shared" si="80"/>
        <v>1</v>
      </c>
      <c r="W422" s="189" t="s">
        <v>2588</v>
      </c>
      <c r="X422" s="174" t="s">
        <v>1569</v>
      </c>
      <c r="Y422" s="176" t="s">
        <v>1818</v>
      </c>
      <c r="Z422" s="388"/>
      <c r="AA422" s="389">
        <v>1</v>
      </c>
      <c r="AB422" s="390"/>
      <c r="AC422" s="307"/>
      <c r="AD422" s="352" t="s">
        <v>2434</v>
      </c>
    </row>
    <row r="423" spans="2:30" ht="72" hidden="1" x14ac:dyDescent="0.25">
      <c r="B423" s="336" t="s">
        <v>2276</v>
      </c>
      <c r="C423" s="129" t="s">
        <v>152</v>
      </c>
      <c r="D423" s="126" t="s">
        <v>1640</v>
      </c>
      <c r="E423" s="132" t="s">
        <v>41</v>
      </c>
      <c r="F423" s="136" t="s">
        <v>1646</v>
      </c>
      <c r="G423" s="150" t="s">
        <v>1647</v>
      </c>
      <c r="H423" s="158">
        <v>1</v>
      </c>
      <c r="I423" s="158" t="s">
        <v>1467</v>
      </c>
      <c r="J423" s="165"/>
      <c r="K423" s="182"/>
      <c r="L423" s="196">
        <v>1</v>
      </c>
      <c r="M423" s="436"/>
      <c r="N423" s="331" t="str">
        <f t="shared" si="76"/>
        <v>-</v>
      </c>
      <c r="O423" s="320" t="str">
        <f t="shared" si="81"/>
        <v>-</v>
      </c>
      <c r="P423" s="320" t="str">
        <f t="shared" si="77"/>
        <v>-</v>
      </c>
      <c r="Q423" s="320" t="str">
        <f t="shared" si="82"/>
        <v>-</v>
      </c>
      <c r="R423" s="320">
        <f t="shared" si="78"/>
        <v>1</v>
      </c>
      <c r="S423" s="320">
        <f t="shared" si="83"/>
        <v>1</v>
      </c>
      <c r="T423" s="320" t="str">
        <f t="shared" si="79"/>
        <v>-</v>
      </c>
      <c r="U423" s="325" t="str">
        <f t="shared" si="84"/>
        <v>-</v>
      </c>
      <c r="V423" s="312">
        <f t="shared" si="80"/>
        <v>1</v>
      </c>
      <c r="W423" s="186" t="s">
        <v>2752</v>
      </c>
      <c r="X423" s="174" t="s">
        <v>1569</v>
      </c>
      <c r="Y423" s="176" t="s">
        <v>1818</v>
      </c>
      <c r="Z423" s="388"/>
      <c r="AA423" s="389"/>
      <c r="AB423" s="390">
        <v>1</v>
      </c>
      <c r="AC423" s="307"/>
      <c r="AD423" s="352" t="s">
        <v>2434</v>
      </c>
    </row>
    <row r="424" spans="2:30" ht="54" hidden="1" x14ac:dyDescent="0.25">
      <c r="B424" s="336" t="s">
        <v>2276</v>
      </c>
      <c r="C424" s="129" t="s">
        <v>152</v>
      </c>
      <c r="D424" s="126" t="s">
        <v>1640</v>
      </c>
      <c r="E424" s="132" t="s">
        <v>41</v>
      </c>
      <c r="F424" s="136" t="s">
        <v>157</v>
      </c>
      <c r="G424" s="150" t="s">
        <v>1648</v>
      </c>
      <c r="H424" s="158">
        <v>1</v>
      </c>
      <c r="I424" s="158" t="s">
        <v>1467</v>
      </c>
      <c r="J424" s="165"/>
      <c r="K424" s="182"/>
      <c r="L424" s="196">
        <v>1</v>
      </c>
      <c r="M424" s="436"/>
      <c r="N424" s="331" t="str">
        <f t="shared" ref="N424:N481" si="85">IF(ISERROR(J424/Z424),"-",J424/Z424)</f>
        <v>-</v>
      </c>
      <c r="O424" s="320" t="str">
        <f t="shared" si="81"/>
        <v>-</v>
      </c>
      <c r="P424" s="320" t="str">
        <f t="shared" ref="P424:P481" si="86">IF(ISERROR(K424/AA424),"-",K424/AA424)</f>
        <v>-</v>
      </c>
      <c r="Q424" s="320" t="str">
        <f t="shared" si="82"/>
        <v>-</v>
      </c>
      <c r="R424" s="320">
        <f t="shared" ref="R424:R481" si="87">IF(ISERROR(L424/AB424),"-",L424/AB424)</f>
        <v>1</v>
      </c>
      <c r="S424" s="320">
        <f t="shared" si="83"/>
        <v>1</v>
      </c>
      <c r="T424" s="320" t="str">
        <f t="shared" ref="T424:T481" si="88">IF(ISERROR(M424/AC424),"-",M424/AC424)</f>
        <v>-</v>
      </c>
      <c r="U424" s="325" t="str">
        <f t="shared" si="84"/>
        <v>-</v>
      </c>
      <c r="V424" s="312">
        <f t="shared" si="80"/>
        <v>1</v>
      </c>
      <c r="W424" s="406" t="s">
        <v>2753</v>
      </c>
      <c r="X424" s="174" t="s">
        <v>1569</v>
      </c>
      <c r="Y424" s="176" t="s">
        <v>1818</v>
      </c>
      <c r="Z424" s="388"/>
      <c r="AA424" s="389"/>
      <c r="AB424" s="390">
        <v>1</v>
      </c>
      <c r="AC424" s="307"/>
      <c r="AD424" s="352" t="s">
        <v>2434</v>
      </c>
    </row>
    <row r="425" spans="2:30" ht="324" hidden="1" x14ac:dyDescent="0.25">
      <c r="B425" s="336" t="s">
        <v>2276</v>
      </c>
      <c r="C425" s="129" t="s">
        <v>152</v>
      </c>
      <c r="D425" s="126" t="s">
        <v>1640</v>
      </c>
      <c r="E425" s="132" t="s">
        <v>19</v>
      </c>
      <c r="F425" s="136" t="s">
        <v>1649</v>
      </c>
      <c r="G425" s="150" t="s">
        <v>1650</v>
      </c>
      <c r="H425" s="158">
        <v>4</v>
      </c>
      <c r="I425" s="158" t="s">
        <v>1467</v>
      </c>
      <c r="J425" s="165">
        <v>1</v>
      </c>
      <c r="K425" s="182">
        <v>1</v>
      </c>
      <c r="L425" s="196">
        <v>1</v>
      </c>
      <c r="M425" s="436">
        <v>1</v>
      </c>
      <c r="N425" s="331">
        <f t="shared" si="85"/>
        <v>1</v>
      </c>
      <c r="O425" s="320">
        <f t="shared" si="81"/>
        <v>1</v>
      </c>
      <c r="P425" s="320">
        <f t="shared" si="86"/>
        <v>1</v>
      </c>
      <c r="Q425" s="320">
        <f t="shared" si="82"/>
        <v>1</v>
      </c>
      <c r="R425" s="320">
        <f t="shared" si="87"/>
        <v>1</v>
      </c>
      <c r="S425" s="320">
        <f t="shared" si="83"/>
        <v>1</v>
      </c>
      <c r="T425" s="320">
        <f t="shared" si="88"/>
        <v>1</v>
      </c>
      <c r="U425" s="325">
        <f t="shared" si="84"/>
        <v>1</v>
      </c>
      <c r="V425" s="312">
        <f t="shared" si="80"/>
        <v>1</v>
      </c>
      <c r="W425" s="406" t="s">
        <v>2889</v>
      </c>
      <c r="X425" s="174" t="s">
        <v>1569</v>
      </c>
      <c r="Y425" s="176" t="s">
        <v>1818</v>
      </c>
      <c r="Z425" s="388">
        <v>1</v>
      </c>
      <c r="AA425" s="389">
        <v>1</v>
      </c>
      <c r="AB425" s="390">
        <v>1</v>
      </c>
      <c r="AC425" s="307">
        <v>1</v>
      </c>
      <c r="AD425" s="352" t="s">
        <v>2434</v>
      </c>
    </row>
    <row r="426" spans="2:30" ht="108" hidden="1" x14ac:dyDescent="0.25">
      <c r="B426" s="336" t="s">
        <v>2276</v>
      </c>
      <c r="C426" s="129" t="s">
        <v>158</v>
      </c>
      <c r="D426" s="126" t="s">
        <v>1651</v>
      </c>
      <c r="E426" s="132" t="s">
        <v>1652</v>
      </c>
      <c r="F426" s="136" t="s">
        <v>1653</v>
      </c>
      <c r="G426" s="150" t="s">
        <v>1654</v>
      </c>
      <c r="H426" s="158">
        <v>1</v>
      </c>
      <c r="I426" s="158" t="s">
        <v>1467</v>
      </c>
      <c r="J426" s="165"/>
      <c r="K426" s="182">
        <v>1</v>
      </c>
      <c r="L426" s="196"/>
      <c r="M426" s="436"/>
      <c r="N426" s="331" t="str">
        <f t="shared" si="85"/>
        <v>-</v>
      </c>
      <c r="O426" s="320" t="str">
        <f t="shared" si="81"/>
        <v>-</v>
      </c>
      <c r="P426" s="320">
        <f t="shared" si="86"/>
        <v>1</v>
      </c>
      <c r="Q426" s="320">
        <f t="shared" si="82"/>
        <v>1</v>
      </c>
      <c r="R426" s="320" t="str">
        <f t="shared" si="87"/>
        <v>-</v>
      </c>
      <c r="S426" s="320" t="str">
        <f t="shared" si="83"/>
        <v>-</v>
      </c>
      <c r="T426" s="320" t="str">
        <f t="shared" si="88"/>
        <v>-</v>
      </c>
      <c r="U426" s="325" t="str">
        <f t="shared" si="84"/>
        <v>-</v>
      </c>
      <c r="V426" s="312">
        <f t="shared" si="80"/>
        <v>1</v>
      </c>
      <c r="W426" s="189" t="s">
        <v>2589</v>
      </c>
      <c r="X426" s="174" t="s">
        <v>1655</v>
      </c>
      <c r="Y426" s="176" t="s">
        <v>1818</v>
      </c>
      <c r="Z426" s="388"/>
      <c r="AA426" s="389">
        <v>1</v>
      </c>
      <c r="AB426" s="390"/>
      <c r="AC426" s="307"/>
      <c r="AD426" s="352" t="s">
        <v>2434</v>
      </c>
    </row>
    <row r="427" spans="2:30" ht="252" hidden="1" x14ac:dyDescent="0.25">
      <c r="B427" s="336" t="s">
        <v>2276</v>
      </c>
      <c r="C427" s="129" t="s">
        <v>158</v>
      </c>
      <c r="D427" s="126" t="s">
        <v>1651</v>
      </c>
      <c r="E427" s="132" t="s">
        <v>1656</v>
      </c>
      <c r="F427" s="136" t="s">
        <v>1657</v>
      </c>
      <c r="G427" s="150" t="s">
        <v>1658</v>
      </c>
      <c r="H427" s="158">
        <v>1</v>
      </c>
      <c r="I427" s="158" t="s">
        <v>1467</v>
      </c>
      <c r="J427" s="165"/>
      <c r="K427" s="182"/>
      <c r="L427" s="196">
        <v>1</v>
      </c>
      <c r="M427" s="436"/>
      <c r="N427" s="331" t="str">
        <f t="shared" si="85"/>
        <v>-</v>
      </c>
      <c r="O427" s="320" t="str">
        <f t="shared" si="81"/>
        <v>-</v>
      </c>
      <c r="P427" s="320" t="str">
        <f t="shared" si="86"/>
        <v>-</v>
      </c>
      <c r="Q427" s="320" t="str">
        <f t="shared" si="82"/>
        <v>-</v>
      </c>
      <c r="R427" s="320">
        <f t="shared" si="87"/>
        <v>1</v>
      </c>
      <c r="S427" s="320">
        <f t="shared" si="83"/>
        <v>1</v>
      </c>
      <c r="T427" s="320" t="str">
        <f t="shared" si="88"/>
        <v>-</v>
      </c>
      <c r="U427" s="325" t="str">
        <f t="shared" si="84"/>
        <v>-</v>
      </c>
      <c r="V427" s="312">
        <f t="shared" si="80"/>
        <v>1</v>
      </c>
      <c r="W427" s="186" t="s">
        <v>2754</v>
      </c>
      <c r="X427" s="174" t="s">
        <v>1659</v>
      </c>
      <c r="Y427" s="176" t="s">
        <v>1818</v>
      </c>
      <c r="Z427" s="388"/>
      <c r="AA427" s="389"/>
      <c r="AB427" s="390">
        <v>1</v>
      </c>
      <c r="AC427" s="307"/>
      <c r="AD427" s="352" t="s">
        <v>2434</v>
      </c>
    </row>
    <row r="428" spans="2:30" ht="72" hidden="1" x14ac:dyDescent="0.25">
      <c r="B428" s="336" t="s">
        <v>2276</v>
      </c>
      <c r="C428" s="129" t="s">
        <v>158</v>
      </c>
      <c r="D428" s="126" t="s">
        <v>1651</v>
      </c>
      <c r="E428" s="132" t="s">
        <v>1660</v>
      </c>
      <c r="F428" s="136" t="s">
        <v>1661</v>
      </c>
      <c r="G428" s="150" t="s">
        <v>1662</v>
      </c>
      <c r="H428" s="158">
        <v>1</v>
      </c>
      <c r="I428" s="158" t="s">
        <v>1467</v>
      </c>
      <c r="J428" s="165"/>
      <c r="K428" s="182">
        <v>1</v>
      </c>
      <c r="L428" s="196"/>
      <c r="M428" s="436"/>
      <c r="N428" s="331" t="str">
        <f t="shared" si="85"/>
        <v>-</v>
      </c>
      <c r="O428" s="320" t="str">
        <f t="shared" si="81"/>
        <v>-</v>
      </c>
      <c r="P428" s="320">
        <f t="shared" si="86"/>
        <v>1</v>
      </c>
      <c r="Q428" s="320">
        <f t="shared" si="82"/>
        <v>1</v>
      </c>
      <c r="R428" s="320" t="str">
        <f t="shared" si="87"/>
        <v>-</v>
      </c>
      <c r="S428" s="320" t="str">
        <f t="shared" si="83"/>
        <v>-</v>
      </c>
      <c r="T428" s="320" t="str">
        <f t="shared" si="88"/>
        <v>-</v>
      </c>
      <c r="U428" s="325" t="str">
        <f t="shared" si="84"/>
        <v>-</v>
      </c>
      <c r="V428" s="312">
        <f t="shared" si="80"/>
        <v>1</v>
      </c>
      <c r="W428" s="189" t="s">
        <v>2590</v>
      </c>
      <c r="X428" s="174" t="s">
        <v>1663</v>
      </c>
      <c r="Y428" s="176" t="s">
        <v>1818</v>
      </c>
      <c r="Z428" s="388"/>
      <c r="AA428" s="389">
        <v>1</v>
      </c>
      <c r="AB428" s="390"/>
      <c r="AC428" s="307"/>
      <c r="AD428" s="352" t="s">
        <v>2434</v>
      </c>
    </row>
    <row r="429" spans="2:30" ht="126" hidden="1" x14ac:dyDescent="0.25">
      <c r="B429" s="336" t="s">
        <v>2276</v>
      </c>
      <c r="C429" s="129" t="s">
        <v>158</v>
      </c>
      <c r="D429" s="126" t="s">
        <v>1651</v>
      </c>
      <c r="E429" s="132" t="s">
        <v>1664</v>
      </c>
      <c r="F429" s="136" t="s">
        <v>1665</v>
      </c>
      <c r="G429" s="150" t="s">
        <v>1666</v>
      </c>
      <c r="H429" s="158">
        <v>1</v>
      </c>
      <c r="I429" s="158" t="s">
        <v>1467</v>
      </c>
      <c r="J429" s="165"/>
      <c r="K429" s="182"/>
      <c r="L429" s="196">
        <v>1</v>
      </c>
      <c r="M429" s="436"/>
      <c r="N429" s="331" t="str">
        <f t="shared" si="85"/>
        <v>-</v>
      </c>
      <c r="O429" s="320" t="str">
        <f t="shared" si="81"/>
        <v>-</v>
      </c>
      <c r="P429" s="320" t="str">
        <f t="shared" si="86"/>
        <v>-</v>
      </c>
      <c r="Q429" s="320" t="str">
        <f t="shared" si="82"/>
        <v>-</v>
      </c>
      <c r="R429" s="320">
        <f t="shared" si="87"/>
        <v>1</v>
      </c>
      <c r="S429" s="320">
        <f t="shared" si="83"/>
        <v>1</v>
      </c>
      <c r="T429" s="320" t="str">
        <f t="shared" si="88"/>
        <v>-</v>
      </c>
      <c r="U429" s="325" t="str">
        <f t="shared" si="84"/>
        <v>-</v>
      </c>
      <c r="V429" s="312">
        <f t="shared" si="80"/>
        <v>1</v>
      </c>
      <c r="W429" s="186" t="s">
        <v>2755</v>
      </c>
      <c r="X429" s="174" t="s">
        <v>1663</v>
      </c>
      <c r="Y429" s="176" t="s">
        <v>1818</v>
      </c>
      <c r="Z429" s="388"/>
      <c r="AA429" s="389"/>
      <c r="AB429" s="390">
        <v>1</v>
      </c>
      <c r="AC429" s="307"/>
      <c r="AD429" s="352" t="s">
        <v>2434</v>
      </c>
    </row>
    <row r="430" spans="2:30" ht="162" hidden="1" x14ac:dyDescent="0.25">
      <c r="B430" s="336" t="s">
        <v>2276</v>
      </c>
      <c r="C430" s="129" t="s">
        <v>158</v>
      </c>
      <c r="D430" s="126" t="s">
        <v>1651</v>
      </c>
      <c r="E430" s="132" t="s">
        <v>1667</v>
      </c>
      <c r="F430" s="136" t="s">
        <v>1668</v>
      </c>
      <c r="G430" s="150" t="s">
        <v>1669</v>
      </c>
      <c r="H430" s="158">
        <v>1</v>
      </c>
      <c r="I430" s="158" t="s">
        <v>1467</v>
      </c>
      <c r="J430" s="165"/>
      <c r="K430" s="182">
        <v>0</v>
      </c>
      <c r="L430" s="196">
        <v>1</v>
      </c>
      <c r="M430" s="441"/>
      <c r="N430" s="331" t="str">
        <f t="shared" si="85"/>
        <v>-</v>
      </c>
      <c r="O430" s="320" t="str">
        <f t="shared" si="81"/>
        <v>-</v>
      </c>
      <c r="P430" s="320">
        <f t="shared" si="86"/>
        <v>0</v>
      </c>
      <c r="Q430" s="320">
        <f t="shared" si="82"/>
        <v>0</v>
      </c>
      <c r="R430" s="320" t="str">
        <f t="shared" si="87"/>
        <v>-</v>
      </c>
      <c r="S430" s="320" t="str">
        <f t="shared" si="83"/>
        <v>-</v>
      </c>
      <c r="T430" s="320" t="str">
        <f t="shared" si="88"/>
        <v>-</v>
      </c>
      <c r="U430" s="325" t="str">
        <f t="shared" si="84"/>
        <v>-</v>
      </c>
      <c r="V430" s="312">
        <f t="shared" si="80"/>
        <v>1</v>
      </c>
      <c r="W430" s="189" t="s">
        <v>2756</v>
      </c>
      <c r="X430" s="354" t="s">
        <v>1663</v>
      </c>
      <c r="Y430" s="354" t="s">
        <v>1818</v>
      </c>
      <c r="Z430" s="554"/>
      <c r="AA430" s="389">
        <v>1</v>
      </c>
      <c r="AB430" s="308"/>
      <c r="AC430" s="563"/>
      <c r="AD430" s="352" t="s">
        <v>2434</v>
      </c>
    </row>
    <row r="431" spans="2:30" ht="90" hidden="1" x14ac:dyDescent="0.25">
      <c r="B431" s="336" t="s">
        <v>2276</v>
      </c>
      <c r="C431" s="129" t="s">
        <v>158</v>
      </c>
      <c r="D431" s="126" t="s">
        <v>1651</v>
      </c>
      <c r="E431" s="132" t="s">
        <v>1670</v>
      </c>
      <c r="F431" s="136" t="s">
        <v>1671</v>
      </c>
      <c r="G431" s="150" t="s">
        <v>1672</v>
      </c>
      <c r="H431" s="158">
        <v>1</v>
      </c>
      <c r="I431" s="158" t="s">
        <v>1467</v>
      </c>
      <c r="J431" s="165"/>
      <c r="K431" s="182">
        <v>1</v>
      </c>
      <c r="L431" s="196"/>
      <c r="M431" s="436"/>
      <c r="N431" s="331" t="str">
        <f t="shared" si="85"/>
        <v>-</v>
      </c>
      <c r="O431" s="320" t="str">
        <f t="shared" si="81"/>
        <v>-</v>
      </c>
      <c r="P431" s="320">
        <f t="shared" si="86"/>
        <v>1</v>
      </c>
      <c r="Q431" s="320">
        <f t="shared" si="82"/>
        <v>1</v>
      </c>
      <c r="R431" s="320" t="str">
        <f t="shared" si="87"/>
        <v>-</v>
      </c>
      <c r="S431" s="320" t="str">
        <f t="shared" si="83"/>
        <v>-</v>
      </c>
      <c r="T431" s="320" t="str">
        <f t="shared" si="88"/>
        <v>-</v>
      </c>
      <c r="U431" s="325" t="str">
        <f t="shared" si="84"/>
        <v>-</v>
      </c>
      <c r="V431" s="312">
        <f t="shared" si="80"/>
        <v>1</v>
      </c>
      <c r="W431" s="189" t="s">
        <v>2591</v>
      </c>
      <c r="X431" s="174" t="s">
        <v>1663</v>
      </c>
      <c r="Y431" s="176" t="s">
        <v>1818</v>
      </c>
      <c r="Z431" s="388"/>
      <c r="AA431" s="389">
        <v>1</v>
      </c>
      <c r="AB431" s="390"/>
      <c r="AC431" s="307"/>
      <c r="AD431" s="352" t="s">
        <v>2434</v>
      </c>
    </row>
    <row r="432" spans="2:30" ht="409.5" hidden="1" x14ac:dyDescent="0.25">
      <c r="B432" s="336" t="s">
        <v>2276</v>
      </c>
      <c r="C432" s="129" t="s">
        <v>158</v>
      </c>
      <c r="D432" s="126" t="s">
        <v>1651</v>
      </c>
      <c r="E432" s="132" t="s">
        <v>1673</v>
      </c>
      <c r="F432" s="136" t="s">
        <v>1674</v>
      </c>
      <c r="G432" s="150" t="s">
        <v>1675</v>
      </c>
      <c r="H432" s="158">
        <v>2</v>
      </c>
      <c r="I432" s="158" t="s">
        <v>1467</v>
      </c>
      <c r="J432" s="165"/>
      <c r="K432" s="182">
        <v>1</v>
      </c>
      <c r="L432" s="196"/>
      <c r="M432" s="436">
        <v>1</v>
      </c>
      <c r="N432" s="331" t="str">
        <f t="shared" si="85"/>
        <v>-</v>
      </c>
      <c r="O432" s="320" t="str">
        <f t="shared" si="81"/>
        <v>-</v>
      </c>
      <c r="P432" s="320">
        <f t="shared" si="86"/>
        <v>1</v>
      </c>
      <c r="Q432" s="320">
        <f t="shared" si="82"/>
        <v>1</v>
      </c>
      <c r="R432" s="320" t="str">
        <f t="shared" si="87"/>
        <v>-</v>
      </c>
      <c r="S432" s="320" t="str">
        <f t="shared" si="83"/>
        <v>-</v>
      </c>
      <c r="T432" s="320">
        <f t="shared" si="88"/>
        <v>1</v>
      </c>
      <c r="U432" s="325">
        <f t="shared" si="84"/>
        <v>1</v>
      </c>
      <c r="V432" s="312">
        <f t="shared" si="80"/>
        <v>1</v>
      </c>
      <c r="W432" s="189" t="s">
        <v>2890</v>
      </c>
      <c r="X432" s="174" t="s">
        <v>1663</v>
      </c>
      <c r="Y432" s="176" t="s">
        <v>1818</v>
      </c>
      <c r="Z432" s="388"/>
      <c r="AA432" s="389">
        <v>1</v>
      </c>
      <c r="AB432" s="390"/>
      <c r="AC432" s="307">
        <v>1</v>
      </c>
      <c r="AD432" s="352" t="s">
        <v>2434</v>
      </c>
    </row>
    <row r="433" spans="2:30" ht="234" hidden="1" x14ac:dyDescent="0.25">
      <c r="B433" s="336" t="s">
        <v>2276</v>
      </c>
      <c r="C433" s="129" t="s">
        <v>158</v>
      </c>
      <c r="D433" s="126" t="s">
        <v>1651</v>
      </c>
      <c r="E433" s="132" t="s">
        <v>41</v>
      </c>
      <c r="F433" s="136" t="s">
        <v>1676</v>
      </c>
      <c r="G433" s="150" t="s">
        <v>1677</v>
      </c>
      <c r="H433" s="158">
        <v>1</v>
      </c>
      <c r="I433" s="158" t="s">
        <v>1467</v>
      </c>
      <c r="J433" s="165"/>
      <c r="K433" s="182"/>
      <c r="L433" s="196">
        <v>1</v>
      </c>
      <c r="M433" s="436"/>
      <c r="N433" s="331" t="str">
        <f t="shared" si="85"/>
        <v>-</v>
      </c>
      <c r="O433" s="320" t="str">
        <f t="shared" si="81"/>
        <v>-</v>
      </c>
      <c r="P433" s="320" t="str">
        <f t="shared" si="86"/>
        <v>-</v>
      </c>
      <c r="Q433" s="320" t="str">
        <f t="shared" si="82"/>
        <v>-</v>
      </c>
      <c r="R433" s="320">
        <f t="shared" si="87"/>
        <v>1</v>
      </c>
      <c r="S433" s="320">
        <f t="shared" si="83"/>
        <v>1</v>
      </c>
      <c r="T433" s="320" t="str">
        <f t="shared" si="88"/>
        <v>-</v>
      </c>
      <c r="U433" s="325" t="str">
        <f t="shared" si="84"/>
        <v>-</v>
      </c>
      <c r="V433" s="312">
        <f t="shared" si="80"/>
        <v>1</v>
      </c>
      <c r="W433" s="186" t="s">
        <v>2757</v>
      </c>
      <c r="X433" s="174" t="s">
        <v>1663</v>
      </c>
      <c r="Y433" s="176" t="s">
        <v>1818</v>
      </c>
      <c r="Z433" s="388"/>
      <c r="AA433" s="389"/>
      <c r="AB433" s="390">
        <v>1</v>
      </c>
      <c r="AC433" s="307"/>
      <c r="AD433" s="352" t="s">
        <v>2434</v>
      </c>
    </row>
    <row r="434" spans="2:30" ht="306" hidden="1" x14ac:dyDescent="0.25">
      <c r="B434" s="336" t="s">
        <v>2276</v>
      </c>
      <c r="C434" s="129" t="s">
        <v>175</v>
      </c>
      <c r="D434" s="126" t="s">
        <v>1678</v>
      </c>
      <c r="E434" s="132" t="s">
        <v>1679</v>
      </c>
      <c r="F434" s="136" t="s">
        <v>1680</v>
      </c>
      <c r="G434" s="150" t="s">
        <v>1681</v>
      </c>
      <c r="H434" s="158">
        <v>1</v>
      </c>
      <c r="I434" s="158" t="s">
        <v>1467</v>
      </c>
      <c r="J434" s="165"/>
      <c r="K434" s="182">
        <v>1</v>
      </c>
      <c r="L434" s="196"/>
      <c r="M434" s="436"/>
      <c r="N434" s="331" t="str">
        <f t="shared" si="85"/>
        <v>-</v>
      </c>
      <c r="O434" s="320" t="str">
        <f t="shared" si="81"/>
        <v>-</v>
      </c>
      <c r="P434" s="320">
        <f t="shared" si="86"/>
        <v>1</v>
      </c>
      <c r="Q434" s="320">
        <f t="shared" si="82"/>
        <v>1</v>
      </c>
      <c r="R434" s="320" t="str">
        <f t="shared" si="87"/>
        <v>-</v>
      </c>
      <c r="S434" s="320" t="str">
        <f t="shared" si="83"/>
        <v>-</v>
      </c>
      <c r="T434" s="320" t="str">
        <f t="shared" si="88"/>
        <v>-</v>
      </c>
      <c r="U434" s="325" t="str">
        <f t="shared" si="84"/>
        <v>-</v>
      </c>
      <c r="V434" s="312">
        <f t="shared" si="80"/>
        <v>1</v>
      </c>
      <c r="W434" s="189" t="s">
        <v>2592</v>
      </c>
      <c r="X434" s="176" t="s">
        <v>1594</v>
      </c>
      <c r="Y434" s="174" t="s">
        <v>1818</v>
      </c>
      <c r="Z434" s="388"/>
      <c r="AA434" s="389">
        <v>1</v>
      </c>
      <c r="AB434" s="390"/>
      <c r="AC434" s="307"/>
      <c r="AD434" s="352" t="s">
        <v>2434</v>
      </c>
    </row>
    <row r="435" spans="2:30" ht="108" hidden="1" x14ac:dyDescent="0.25">
      <c r="B435" s="336" t="s">
        <v>2276</v>
      </c>
      <c r="C435" s="129" t="s">
        <v>175</v>
      </c>
      <c r="D435" s="126" t="s">
        <v>1678</v>
      </c>
      <c r="E435" s="132" t="s">
        <v>1554</v>
      </c>
      <c r="F435" s="136" t="s">
        <v>1682</v>
      </c>
      <c r="G435" s="413" t="s">
        <v>2820</v>
      </c>
      <c r="H435" s="158">
        <v>1</v>
      </c>
      <c r="I435" s="158" t="s">
        <v>1467</v>
      </c>
      <c r="J435" s="165"/>
      <c r="K435" s="182"/>
      <c r="L435" s="196"/>
      <c r="M435" s="436">
        <v>1</v>
      </c>
      <c r="N435" s="331" t="str">
        <f t="shared" si="85"/>
        <v>-</v>
      </c>
      <c r="O435" s="320" t="str">
        <f t="shared" si="81"/>
        <v>-</v>
      </c>
      <c r="P435" s="320" t="str">
        <f t="shared" si="86"/>
        <v>-</v>
      </c>
      <c r="Q435" s="320" t="str">
        <f t="shared" si="82"/>
        <v>-</v>
      </c>
      <c r="R435" s="320" t="str">
        <f t="shared" si="87"/>
        <v>-</v>
      </c>
      <c r="S435" s="320" t="str">
        <f t="shared" si="83"/>
        <v>-</v>
      </c>
      <c r="T435" s="320">
        <f t="shared" si="88"/>
        <v>1</v>
      </c>
      <c r="U435" s="325">
        <f t="shared" si="84"/>
        <v>1</v>
      </c>
      <c r="V435" s="312">
        <f t="shared" si="80"/>
        <v>1</v>
      </c>
      <c r="W435" s="186" t="s">
        <v>2891</v>
      </c>
      <c r="X435" s="176" t="s">
        <v>1612</v>
      </c>
      <c r="Y435" s="174" t="s">
        <v>1818</v>
      </c>
      <c r="Z435" s="388"/>
      <c r="AA435" s="389"/>
      <c r="AB435" s="390"/>
      <c r="AC435" s="307">
        <v>1</v>
      </c>
      <c r="AD435" s="352" t="s">
        <v>2434</v>
      </c>
    </row>
    <row r="436" spans="2:30" ht="144" hidden="1" x14ac:dyDescent="0.25">
      <c r="B436" s="336" t="s">
        <v>2276</v>
      </c>
      <c r="C436" s="128" t="s">
        <v>187</v>
      </c>
      <c r="D436" s="126" t="s">
        <v>1683</v>
      </c>
      <c r="E436" s="132" t="s">
        <v>1684</v>
      </c>
      <c r="F436" s="136" t="s">
        <v>1685</v>
      </c>
      <c r="G436" s="150" t="s">
        <v>1686</v>
      </c>
      <c r="H436" s="158">
        <v>1</v>
      </c>
      <c r="I436" s="158" t="s">
        <v>1467</v>
      </c>
      <c r="J436" s="165"/>
      <c r="K436" s="193"/>
      <c r="L436" s="196">
        <v>1</v>
      </c>
      <c r="M436" s="436"/>
      <c r="N436" s="331" t="str">
        <f t="shared" si="85"/>
        <v>-</v>
      </c>
      <c r="O436" s="320" t="str">
        <f t="shared" si="81"/>
        <v>-</v>
      </c>
      <c r="P436" s="320" t="str">
        <f t="shared" si="86"/>
        <v>-</v>
      </c>
      <c r="Q436" s="320" t="str">
        <f t="shared" si="82"/>
        <v>-</v>
      </c>
      <c r="R436" s="320">
        <f t="shared" si="87"/>
        <v>1</v>
      </c>
      <c r="S436" s="320">
        <f t="shared" si="83"/>
        <v>1</v>
      </c>
      <c r="T436" s="320" t="str">
        <f t="shared" si="88"/>
        <v>-</v>
      </c>
      <c r="U436" s="325" t="str">
        <f t="shared" si="84"/>
        <v>-</v>
      </c>
      <c r="V436" s="312">
        <f t="shared" si="80"/>
        <v>1</v>
      </c>
      <c r="W436" s="186" t="s">
        <v>2758</v>
      </c>
      <c r="X436" s="174" t="s">
        <v>1687</v>
      </c>
      <c r="Y436" s="176" t="s">
        <v>1818</v>
      </c>
      <c r="Z436" s="388"/>
      <c r="AA436" s="389"/>
      <c r="AB436" s="390">
        <v>1</v>
      </c>
      <c r="AC436" s="307"/>
      <c r="AD436" s="352" t="s">
        <v>2434</v>
      </c>
    </row>
    <row r="437" spans="2:30" ht="72" hidden="1" x14ac:dyDescent="0.25">
      <c r="B437" s="336" t="s">
        <v>2276</v>
      </c>
      <c r="C437" s="128" t="s">
        <v>187</v>
      </c>
      <c r="D437" s="126" t="s">
        <v>1683</v>
      </c>
      <c r="E437" s="132" t="s">
        <v>1688</v>
      </c>
      <c r="F437" s="136" t="s">
        <v>1689</v>
      </c>
      <c r="G437" s="150" t="s">
        <v>1690</v>
      </c>
      <c r="H437" s="158">
        <v>1</v>
      </c>
      <c r="I437" s="158" t="s">
        <v>1467</v>
      </c>
      <c r="J437" s="165"/>
      <c r="K437" s="395"/>
      <c r="L437" s="407">
        <v>1</v>
      </c>
      <c r="M437" s="455"/>
      <c r="N437" s="331" t="str">
        <f t="shared" si="85"/>
        <v>-</v>
      </c>
      <c r="O437" s="320" t="str">
        <f t="shared" si="81"/>
        <v>-</v>
      </c>
      <c r="P437" s="320" t="str">
        <f t="shared" si="86"/>
        <v>-</v>
      </c>
      <c r="Q437" s="320" t="str">
        <f t="shared" si="82"/>
        <v>-</v>
      </c>
      <c r="R437" s="320">
        <f t="shared" si="87"/>
        <v>1</v>
      </c>
      <c r="S437" s="320">
        <f t="shared" si="83"/>
        <v>1</v>
      </c>
      <c r="T437" s="320" t="str">
        <f t="shared" si="88"/>
        <v>-</v>
      </c>
      <c r="U437" s="325" t="str">
        <f t="shared" si="84"/>
        <v>-</v>
      </c>
      <c r="V437" s="312">
        <f t="shared" si="80"/>
        <v>1</v>
      </c>
      <c r="W437" s="406" t="s">
        <v>2759</v>
      </c>
      <c r="X437" s="174" t="s">
        <v>1504</v>
      </c>
      <c r="Y437" s="174" t="s">
        <v>1818</v>
      </c>
      <c r="Z437" s="388"/>
      <c r="AA437" s="389"/>
      <c r="AB437" s="390">
        <v>1</v>
      </c>
      <c r="AC437" s="307"/>
      <c r="AD437" s="352" t="s">
        <v>2434</v>
      </c>
    </row>
    <row r="438" spans="2:30" ht="144" hidden="1" x14ac:dyDescent="0.25">
      <c r="B438" s="336" t="s">
        <v>2276</v>
      </c>
      <c r="C438" s="128" t="s">
        <v>187</v>
      </c>
      <c r="D438" s="126" t="s">
        <v>1683</v>
      </c>
      <c r="E438" s="132" t="s">
        <v>41</v>
      </c>
      <c r="F438" s="136" t="s">
        <v>1691</v>
      </c>
      <c r="G438" s="150" t="s">
        <v>1692</v>
      </c>
      <c r="H438" s="158">
        <v>1</v>
      </c>
      <c r="I438" s="158" t="s">
        <v>1467</v>
      </c>
      <c r="J438" s="165"/>
      <c r="K438" s="182"/>
      <c r="L438" s="196">
        <v>1</v>
      </c>
      <c r="M438" s="436"/>
      <c r="N438" s="331" t="str">
        <f t="shared" si="85"/>
        <v>-</v>
      </c>
      <c r="O438" s="320" t="str">
        <f t="shared" si="81"/>
        <v>-</v>
      </c>
      <c r="P438" s="320" t="str">
        <f t="shared" si="86"/>
        <v>-</v>
      </c>
      <c r="Q438" s="320" t="str">
        <f t="shared" si="82"/>
        <v>-</v>
      </c>
      <c r="R438" s="320">
        <f t="shared" si="87"/>
        <v>1</v>
      </c>
      <c r="S438" s="320">
        <f t="shared" si="83"/>
        <v>1</v>
      </c>
      <c r="T438" s="320" t="str">
        <f t="shared" si="88"/>
        <v>-</v>
      </c>
      <c r="U438" s="325" t="str">
        <f t="shared" si="84"/>
        <v>-</v>
      </c>
      <c r="V438" s="312">
        <f t="shared" si="80"/>
        <v>1</v>
      </c>
      <c r="W438" s="186" t="s">
        <v>2760</v>
      </c>
      <c r="X438" s="176" t="s">
        <v>1612</v>
      </c>
      <c r="Y438" s="174" t="s">
        <v>1818</v>
      </c>
      <c r="Z438" s="388"/>
      <c r="AA438" s="389"/>
      <c r="AB438" s="390">
        <v>1</v>
      </c>
      <c r="AC438" s="307"/>
      <c r="AD438" s="352" t="s">
        <v>2434</v>
      </c>
    </row>
    <row r="439" spans="2:30" ht="126" hidden="1" x14ac:dyDescent="0.25">
      <c r="B439" s="336" t="s">
        <v>2276</v>
      </c>
      <c r="C439" s="129" t="s">
        <v>200</v>
      </c>
      <c r="D439" s="126" t="s">
        <v>1553</v>
      </c>
      <c r="E439" s="132" t="s">
        <v>1553</v>
      </c>
      <c r="F439" s="136" t="s">
        <v>1693</v>
      </c>
      <c r="G439" s="150" t="s">
        <v>1694</v>
      </c>
      <c r="H439" s="158">
        <v>2</v>
      </c>
      <c r="I439" s="158" t="s">
        <v>1467</v>
      </c>
      <c r="J439" s="165"/>
      <c r="K439" s="182">
        <v>1</v>
      </c>
      <c r="L439" s="196"/>
      <c r="M439" s="436">
        <v>1</v>
      </c>
      <c r="N439" s="331" t="str">
        <f t="shared" si="85"/>
        <v>-</v>
      </c>
      <c r="O439" s="320" t="str">
        <f t="shared" si="81"/>
        <v>-</v>
      </c>
      <c r="P439" s="320">
        <f t="shared" si="86"/>
        <v>1</v>
      </c>
      <c r="Q439" s="320">
        <f t="shared" si="82"/>
        <v>1</v>
      </c>
      <c r="R439" s="320" t="str">
        <f t="shared" si="87"/>
        <v>-</v>
      </c>
      <c r="S439" s="320" t="str">
        <f t="shared" si="83"/>
        <v>-</v>
      </c>
      <c r="T439" s="320">
        <f t="shared" si="88"/>
        <v>1</v>
      </c>
      <c r="U439" s="325">
        <f t="shared" si="84"/>
        <v>1</v>
      </c>
      <c r="V439" s="312">
        <f t="shared" si="80"/>
        <v>1</v>
      </c>
      <c r="W439" s="189" t="s">
        <v>2892</v>
      </c>
      <c r="X439" s="174" t="s">
        <v>1569</v>
      </c>
      <c r="Y439" s="176" t="s">
        <v>1818</v>
      </c>
      <c r="Z439" s="388"/>
      <c r="AA439" s="389">
        <v>1</v>
      </c>
      <c r="AB439" s="390"/>
      <c r="AC439" s="307">
        <v>1</v>
      </c>
      <c r="AD439" s="352" t="s">
        <v>2434</v>
      </c>
    </row>
    <row r="440" spans="2:30" ht="198" hidden="1" x14ac:dyDescent="0.25">
      <c r="B440" s="336" t="s">
        <v>2352</v>
      </c>
      <c r="C440" s="129" t="s">
        <v>213</v>
      </c>
      <c r="D440" s="126" t="s">
        <v>1695</v>
      </c>
      <c r="E440" s="132" t="s">
        <v>41</v>
      </c>
      <c r="F440" s="136" t="s">
        <v>1696</v>
      </c>
      <c r="G440" s="150" t="s">
        <v>1697</v>
      </c>
      <c r="H440" s="158">
        <v>1</v>
      </c>
      <c r="I440" s="158" t="s">
        <v>1467</v>
      </c>
      <c r="J440" s="165"/>
      <c r="K440" s="182"/>
      <c r="L440" s="196"/>
      <c r="M440" s="436">
        <v>1</v>
      </c>
      <c r="N440" s="331" t="str">
        <f t="shared" si="85"/>
        <v>-</v>
      </c>
      <c r="O440" s="320" t="str">
        <f t="shared" si="81"/>
        <v>-</v>
      </c>
      <c r="P440" s="320" t="str">
        <f t="shared" si="86"/>
        <v>-</v>
      </c>
      <c r="Q440" s="320" t="str">
        <f t="shared" si="82"/>
        <v>-</v>
      </c>
      <c r="R440" s="320" t="str">
        <f t="shared" si="87"/>
        <v>-</v>
      </c>
      <c r="S440" s="320" t="str">
        <f t="shared" si="83"/>
        <v>-</v>
      </c>
      <c r="T440" s="320">
        <f t="shared" si="88"/>
        <v>1</v>
      </c>
      <c r="U440" s="325">
        <f t="shared" si="84"/>
        <v>1</v>
      </c>
      <c r="V440" s="312">
        <f t="shared" si="80"/>
        <v>1</v>
      </c>
      <c r="W440" s="186" t="s">
        <v>2893</v>
      </c>
      <c r="X440" s="174" t="s">
        <v>1504</v>
      </c>
      <c r="Y440" s="176" t="s">
        <v>1818</v>
      </c>
      <c r="Z440" s="388"/>
      <c r="AA440" s="389"/>
      <c r="AB440" s="390"/>
      <c r="AC440" s="307">
        <v>1</v>
      </c>
      <c r="AD440" s="352" t="s">
        <v>2434</v>
      </c>
    </row>
    <row r="441" spans="2:30" ht="409.5" hidden="1" x14ac:dyDescent="0.25">
      <c r="B441" s="336" t="s">
        <v>2352</v>
      </c>
      <c r="C441" s="129" t="s">
        <v>213</v>
      </c>
      <c r="D441" s="126" t="s">
        <v>1695</v>
      </c>
      <c r="E441" s="132" t="s">
        <v>41</v>
      </c>
      <c r="F441" s="136" t="s">
        <v>1530</v>
      </c>
      <c r="G441" s="150" t="s">
        <v>1698</v>
      </c>
      <c r="H441" s="158">
        <v>4</v>
      </c>
      <c r="I441" s="158" t="s">
        <v>1467</v>
      </c>
      <c r="J441" s="165">
        <v>1</v>
      </c>
      <c r="K441" s="182">
        <v>1</v>
      </c>
      <c r="L441" s="196">
        <v>1</v>
      </c>
      <c r="M441" s="436">
        <v>1</v>
      </c>
      <c r="N441" s="331">
        <f t="shared" si="85"/>
        <v>1</v>
      </c>
      <c r="O441" s="320">
        <f t="shared" si="81"/>
        <v>1</v>
      </c>
      <c r="P441" s="320">
        <f t="shared" si="86"/>
        <v>1</v>
      </c>
      <c r="Q441" s="320">
        <f t="shared" si="82"/>
        <v>1</v>
      </c>
      <c r="R441" s="320">
        <f t="shared" si="87"/>
        <v>1</v>
      </c>
      <c r="S441" s="320">
        <f t="shared" si="83"/>
        <v>1</v>
      </c>
      <c r="T441" s="320">
        <f t="shared" si="88"/>
        <v>1</v>
      </c>
      <c r="U441" s="325">
        <f t="shared" si="84"/>
        <v>1</v>
      </c>
      <c r="V441" s="312">
        <f t="shared" si="80"/>
        <v>1</v>
      </c>
      <c r="W441" s="186" t="s">
        <v>2877</v>
      </c>
      <c r="X441" s="174" t="s">
        <v>1504</v>
      </c>
      <c r="Y441" s="176" t="s">
        <v>1818</v>
      </c>
      <c r="Z441" s="388">
        <v>1</v>
      </c>
      <c r="AA441" s="389">
        <v>1</v>
      </c>
      <c r="AB441" s="390">
        <v>1</v>
      </c>
      <c r="AC441" s="307">
        <v>1</v>
      </c>
      <c r="AD441" s="352" t="s">
        <v>2434</v>
      </c>
    </row>
    <row r="442" spans="2:30" ht="90" hidden="1" x14ac:dyDescent="0.25">
      <c r="B442" s="336" t="s">
        <v>2352</v>
      </c>
      <c r="C442" s="129" t="s">
        <v>213</v>
      </c>
      <c r="D442" s="126" t="s">
        <v>1695</v>
      </c>
      <c r="E442" s="132" t="s">
        <v>41</v>
      </c>
      <c r="F442" s="136" t="s">
        <v>1699</v>
      </c>
      <c r="G442" s="150" t="s">
        <v>1700</v>
      </c>
      <c r="H442" s="158">
        <v>1</v>
      </c>
      <c r="I442" s="158" t="s">
        <v>1467</v>
      </c>
      <c r="J442" s="165"/>
      <c r="K442" s="182"/>
      <c r="L442" s="196">
        <v>1</v>
      </c>
      <c r="M442" s="436"/>
      <c r="N442" s="331" t="str">
        <f t="shared" si="85"/>
        <v>-</v>
      </c>
      <c r="O442" s="320" t="str">
        <f t="shared" si="81"/>
        <v>-</v>
      </c>
      <c r="P442" s="320" t="str">
        <f t="shared" si="86"/>
        <v>-</v>
      </c>
      <c r="Q442" s="320" t="str">
        <f t="shared" si="82"/>
        <v>-</v>
      </c>
      <c r="R442" s="320">
        <f t="shared" si="87"/>
        <v>1</v>
      </c>
      <c r="S442" s="320">
        <f t="shared" si="83"/>
        <v>1</v>
      </c>
      <c r="T442" s="320" t="str">
        <f t="shared" si="88"/>
        <v>-</v>
      </c>
      <c r="U442" s="325" t="str">
        <f t="shared" si="84"/>
        <v>-</v>
      </c>
      <c r="V442" s="312">
        <f t="shared" si="80"/>
        <v>1</v>
      </c>
      <c r="W442" s="186" t="s">
        <v>2761</v>
      </c>
      <c r="X442" s="174" t="s">
        <v>1504</v>
      </c>
      <c r="Y442" s="174" t="s">
        <v>1818</v>
      </c>
      <c r="Z442" s="388"/>
      <c r="AA442" s="389"/>
      <c r="AB442" s="390">
        <v>1</v>
      </c>
      <c r="AC442" s="307"/>
      <c r="AD442" s="352" t="s">
        <v>2434</v>
      </c>
    </row>
    <row r="443" spans="2:30" ht="108" hidden="1" x14ac:dyDescent="0.25">
      <c r="B443" s="336" t="s">
        <v>2352</v>
      </c>
      <c r="C443" s="129" t="s">
        <v>213</v>
      </c>
      <c r="D443" s="126" t="s">
        <v>1695</v>
      </c>
      <c r="E443" s="132" t="s">
        <v>41</v>
      </c>
      <c r="F443" s="136" t="s">
        <v>1701</v>
      </c>
      <c r="G443" s="150" t="s">
        <v>1702</v>
      </c>
      <c r="H443" s="158">
        <v>1</v>
      </c>
      <c r="I443" s="158" t="s">
        <v>1467</v>
      </c>
      <c r="J443" s="165"/>
      <c r="K443" s="182"/>
      <c r="L443" s="196">
        <v>1</v>
      </c>
      <c r="M443" s="436"/>
      <c r="N443" s="331" t="str">
        <f t="shared" si="85"/>
        <v>-</v>
      </c>
      <c r="O443" s="320" t="str">
        <f t="shared" si="81"/>
        <v>-</v>
      </c>
      <c r="P443" s="320" t="str">
        <f t="shared" si="86"/>
        <v>-</v>
      </c>
      <c r="Q443" s="320" t="str">
        <f t="shared" si="82"/>
        <v>-</v>
      </c>
      <c r="R443" s="320">
        <f t="shared" si="87"/>
        <v>1</v>
      </c>
      <c r="S443" s="320">
        <f t="shared" si="83"/>
        <v>1</v>
      </c>
      <c r="T443" s="320" t="str">
        <f t="shared" si="88"/>
        <v>-</v>
      </c>
      <c r="U443" s="325" t="str">
        <f t="shared" si="84"/>
        <v>-</v>
      </c>
      <c r="V443" s="312">
        <f t="shared" si="80"/>
        <v>1</v>
      </c>
      <c r="W443" s="186" t="s">
        <v>2762</v>
      </c>
      <c r="X443" s="174" t="s">
        <v>1504</v>
      </c>
      <c r="Y443" s="174" t="s">
        <v>1818</v>
      </c>
      <c r="Z443" s="388"/>
      <c r="AA443" s="389"/>
      <c r="AB443" s="390">
        <v>1</v>
      </c>
      <c r="AC443" s="307"/>
      <c r="AD443" s="352" t="s">
        <v>2434</v>
      </c>
    </row>
    <row r="444" spans="2:30" ht="180" hidden="1" x14ac:dyDescent="0.25">
      <c r="B444" s="336" t="s">
        <v>2352</v>
      </c>
      <c r="C444" s="129" t="s">
        <v>213</v>
      </c>
      <c r="D444" s="126" t="s">
        <v>1695</v>
      </c>
      <c r="E444" s="132" t="s">
        <v>41</v>
      </c>
      <c r="F444" s="136" t="s">
        <v>1703</v>
      </c>
      <c r="G444" s="150" t="s">
        <v>1704</v>
      </c>
      <c r="H444" s="158">
        <v>1</v>
      </c>
      <c r="I444" s="158" t="s">
        <v>1467</v>
      </c>
      <c r="J444" s="165"/>
      <c r="K444" s="182"/>
      <c r="L444" s="196">
        <v>1</v>
      </c>
      <c r="M444" s="436"/>
      <c r="N444" s="331" t="str">
        <f t="shared" si="85"/>
        <v>-</v>
      </c>
      <c r="O444" s="320" t="str">
        <f t="shared" si="81"/>
        <v>-</v>
      </c>
      <c r="P444" s="320" t="str">
        <f t="shared" si="86"/>
        <v>-</v>
      </c>
      <c r="Q444" s="320" t="str">
        <f t="shared" si="82"/>
        <v>-</v>
      </c>
      <c r="R444" s="320">
        <f t="shared" si="87"/>
        <v>1</v>
      </c>
      <c r="S444" s="320">
        <f t="shared" si="83"/>
        <v>1</v>
      </c>
      <c r="T444" s="320" t="str">
        <f t="shared" si="88"/>
        <v>-</v>
      </c>
      <c r="U444" s="325" t="str">
        <f t="shared" si="84"/>
        <v>-</v>
      </c>
      <c r="V444" s="312">
        <f t="shared" si="80"/>
        <v>1</v>
      </c>
      <c r="W444" s="186" t="s">
        <v>2763</v>
      </c>
      <c r="X444" s="174" t="s">
        <v>1504</v>
      </c>
      <c r="Y444" s="174" t="s">
        <v>1818</v>
      </c>
      <c r="Z444" s="388"/>
      <c r="AA444" s="389"/>
      <c r="AB444" s="390">
        <v>1</v>
      </c>
      <c r="AC444" s="307"/>
      <c r="AD444" s="352" t="s">
        <v>2434</v>
      </c>
    </row>
    <row r="445" spans="2:30" ht="162" hidden="1" x14ac:dyDescent="0.25">
      <c r="B445" s="336" t="s">
        <v>2435</v>
      </c>
      <c r="C445" s="129" t="s">
        <v>226</v>
      </c>
      <c r="D445" s="126" t="s">
        <v>1705</v>
      </c>
      <c r="E445" s="132" t="s">
        <v>1706</v>
      </c>
      <c r="F445" s="136" t="s">
        <v>1707</v>
      </c>
      <c r="G445" s="150" t="s">
        <v>1708</v>
      </c>
      <c r="H445" s="158">
        <v>1</v>
      </c>
      <c r="I445" s="158" t="s">
        <v>1467</v>
      </c>
      <c r="J445" s="165">
        <v>1</v>
      </c>
      <c r="K445" s="182"/>
      <c r="L445" s="196"/>
      <c r="M445" s="436"/>
      <c r="N445" s="331">
        <f t="shared" si="85"/>
        <v>1</v>
      </c>
      <c r="O445" s="320">
        <f t="shared" si="81"/>
        <v>1</v>
      </c>
      <c r="P445" s="320" t="str">
        <f t="shared" si="86"/>
        <v>-</v>
      </c>
      <c r="Q445" s="320" t="str">
        <f t="shared" si="82"/>
        <v>-</v>
      </c>
      <c r="R445" s="320" t="str">
        <f t="shared" si="87"/>
        <v>-</v>
      </c>
      <c r="S445" s="320" t="str">
        <f t="shared" si="83"/>
        <v>-</v>
      </c>
      <c r="T445" s="320" t="str">
        <f t="shared" si="88"/>
        <v>-</v>
      </c>
      <c r="U445" s="325" t="str">
        <f t="shared" si="84"/>
        <v>-</v>
      </c>
      <c r="V445" s="312">
        <f t="shared" si="80"/>
        <v>1</v>
      </c>
      <c r="W445" s="186" t="s">
        <v>2593</v>
      </c>
      <c r="X445" s="174" t="s">
        <v>1709</v>
      </c>
      <c r="Y445" s="174" t="s">
        <v>1818</v>
      </c>
      <c r="Z445" s="388">
        <v>1</v>
      </c>
      <c r="AA445" s="389"/>
      <c r="AB445" s="390"/>
      <c r="AC445" s="307"/>
      <c r="AD445" s="352" t="s">
        <v>2434</v>
      </c>
    </row>
    <row r="446" spans="2:30" ht="90" hidden="1" x14ac:dyDescent="0.25">
      <c r="B446" s="336" t="s">
        <v>2435</v>
      </c>
      <c r="C446" s="129" t="s">
        <v>226</v>
      </c>
      <c r="D446" s="126" t="s">
        <v>1710</v>
      </c>
      <c r="E446" s="132" t="s">
        <v>1711</v>
      </c>
      <c r="F446" s="136" t="s">
        <v>1712</v>
      </c>
      <c r="G446" s="150" t="s">
        <v>1713</v>
      </c>
      <c r="H446" s="158">
        <v>1</v>
      </c>
      <c r="I446" s="158" t="s">
        <v>1467</v>
      </c>
      <c r="J446" s="165"/>
      <c r="K446" s="182">
        <v>1</v>
      </c>
      <c r="L446" s="196"/>
      <c r="M446" s="436"/>
      <c r="N446" s="331" t="str">
        <f t="shared" si="85"/>
        <v>-</v>
      </c>
      <c r="O446" s="320" t="str">
        <f t="shared" si="81"/>
        <v>-</v>
      </c>
      <c r="P446" s="320">
        <f t="shared" si="86"/>
        <v>1</v>
      </c>
      <c r="Q446" s="320">
        <f t="shared" si="82"/>
        <v>1</v>
      </c>
      <c r="R446" s="320" t="str">
        <f t="shared" si="87"/>
        <v>-</v>
      </c>
      <c r="S446" s="320" t="str">
        <f t="shared" si="83"/>
        <v>-</v>
      </c>
      <c r="T446" s="320" t="str">
        <f t="shared" si="88"/>
        <v>-</v>
      </c>
      <c r="U446" s="325" t="str">
        <f t="shared" si="84"/>
        <v>-</v>
      </c>
      <c r="V446" s="312">
        <f t="shared" si="80"/>
        <v>1</v>
      </c>
      <c r="W446" s="189" t="s">
        <v>2594</v>
      </c>
      <c r="X446" s="174" t="s">
        <v>1709</v>
      </c>
      <c r="Y446" s="174" t="s">
        <v>1818</v>
      </c>
      <c r="Z446" s="388"/>
      <c r="AA446" s="389">
        <v>1</v>
      </c>
      <c r="AB446" s="390"/>
      <c r="AC446" s="307"/>
      <c r="AD446" s="352" t="s">
        <v>2434</v>
      </c>
    </row>
    <row r="447" spans="2:30" ht="108" hidden="1" x14ac:dyDescent="0.25">
      <c r="B447" s="336" t="s">
        <v>2435</v>
      </c>
      <c r="C447" s="129" t="s">
        <v>226</v>
      </c>
      <c r="D447" s="126" t="s">
        <v>1714</v>
      </c>
      <c r="E447" s="132" t="s">
        <v>1715</v>
      </c>
      <c r="F447" s="136" t="s">
        <v>1716</v>
      </c>
      <c r="G447" s="150" t="s">
        <v>1717</v>
      </c>
      <c r="H447" s="158">
        <v>2</v>
      </c>
      <c r="I447" s="158" t="s">
        <v>1467</v>
      </c>
      <c r="J447" s="165"/>
      <c r="K447" s="182">
        <v>2</v>
      </c>
      <c r="L447" s="196"/>
      <c r="M447" s="436"/>
      <c r="N447" s="331" t="str">
        <f t="shared" si="85"/>
        <v>-</v>
      </c>
      <c r="O447" s="320" t="str">
        <f t="shared" si="81"/>
        <v>-</v>
      </c>
      <c r="P447" s="320">
        <f t="shared" si="86"/>
        <v>1</v>
      </c>
      <c r="Q447" s="320">
        <f t="shared" si="82"/>
        <v>1</v>
      </c>
      <c r="R447" s="320" t="str">
        <f t="shared" si="87"/>
        <v>-</v>
      </c>
      <c r="S447" s="320" t="str">
        <f t="shared" si="83"/>
        <v>-</v>
      </c>
      <c r="T447" s="320" t="str">
        <f t="shared" si="88"/>
        <v>-</v>
      </c>
      <c r="U447" s="325" t="str">
        <f t="shared" si="84"/>
        <v>-</v>
      </c>
      <c r="V447" s="312">
        <f t="shared" si="80"/>
        <v>1</v>
      </c>
      <c r="W447" s="189" t="s">
        <v>2595</v>
      </c>
      <c r="X447" s="174" t="s">
        <v>1718</v>
      </c>
      <c r="Y447" s="174" t="s">
        <v>1818</v>
      </c>
      <c r="Z447" s="388"/>
      <c r="AA447" s="389">
        <v>2</v>
      </c>
      <c r="AB447" s="390"/>
      <c r="AC447" s="307"/>
      <c r="AD447" s="352" t="s">
        <v>2434</v>
      </c>
    </row>
    <row r="448" spans="2:30" ht="234" hidden="1" x14ac:dyDescent="0.25">
      <c r="B448" s="336" t="s">
        <v>2435</v>
      </c>
      <c r="C448" s="129" t="s">
        <v>226</v>
      </c>
      <c r="D448" s="126" t="s">
        <v>1719</v>
      </c>
      <c r="E448" s="132" t="s">
        <v>1720</v>
      </c>
      <c r="F448" s="136" t="s">
        <v>1721</v>
      </c>
      <c r="G448" s="150" t="s">
        <v>1722</v>
      </c>
      <c r="H448" s="158">
        <v>1</v>
      </c>
      <c r="I448" s="158" t="s">
        <v>1467</v>
      </c>
      <c r="J448" s="165"/>
      <c r="K448" s="182">
        <v>1</v>
      </c>
      <c r="L448" s="196"/>
      <c r="M448" s="436"/>
      <c r="N448" s="331" t="str">
        <f t="shared" si="85"/>
        <v>-</v>
      </c>
      <c r="O448" s="320" t="str">
        <f t="shared" si="81"/>
        <v>-</v>
      </c>
      <c r="P448" s="320">
        <f t="shared" si="86"/>
        <v>1</v>
      </c>
      <c r="Q448" s="320">
        <f t="shared" si="82"/>
        <v>1</v>
      </c>
      <c r="R448" s="320" t="str">
        <f t="shared" si="87"/>
        <v>-</v>
      </c>
      <c r="S448" s="320" t="str">
        <f t="shared" si="83"/>
        <v>-</v>
      </c>
      <c r="T448" s="320" t="str">
        <f t="shared" si="88"/>
        <v>-</v>
      </c>
      <c r="U448" s="325" t="str">
        <f t="shared" si="84"/>
        <v>-</v>
      </c>
      <c r="V448" s="312">
        <f t="shared" si="80"/>
        <v>1</v>
      </c>
      <c r="W448" s="189" t="s">
        <v>2596</v>
      </c>
      <c r="X448" s="174" t="s">
        <v>1718</v>
      </c>
      <c r="Y448" s="174" t="s">
        <v>1818</v>
      </c>
      <c r="Z448" s="388"/>
      <c r="AA448" s="389">
        <v>1</v>
      </c>
      <c r="AB448" s="390"/>
      <c r="AC448" s="307"/>
      <c r="AD448" s="352" t="s">
        <v>2434</v>
      </c>
    </row>
    <row r="449" spans="2:30" ht="108" hidden="1" x14ac:dyDescent="0.25">
      <c r="B449" s="336" t="s">
        <v>2435</v>
      </c>
      <c r="C449" s="129" t="s">
        <v>226</v>
      </c>
      <c r="D449" s="126" t="s">
        <v>1723</v>
      </c>
      <c r="E449" s="132" t="s">
        <v>1724</v>
      </c>
      <c r="F449" s="136" t="s">
        <v>1725</v>
      </c>
      <c r="G449" s="150" t="s">
        <v>1726</v>
      </c>
      <c r="H449" s="158">
        <v>1</v>
      </c>
      <c r="I449" s="158" t="s">
        <v>1467</v>
      </c>
      <c r="J449" s="165">
        <v>1</v>
      </c>
      <c r="K449" s="182"/>
      <c r="L449" s="196"/>
      <c r="M449" s="436"/>
      <c r="N449" s="331">
        <f t="shared" si="85"/>
        <v>1</v>
      </c>
      <c r="O449" s="320">
        <f t="shared" si="81"/>
        <v>1</v>
      </c>
      <c r="P449" s="320" t="str">
        <f t="shared" si="86"/>
        <v>-</v>
      </c>
      <c r="Q449" s="320" t="str">
        <f t="shared" si="82"/>
        <v>-</v>
      </c>
      <c r="R449" s="320" t="str">
        <f t="shared" si="87"/>
        <v>-</v>
      </c>
      <c r="S449" s="320" t="str">
        <f t="shared" si="83"/>
        <v>-</v>
      </c>
      <c r="T449" s="320" t="str">
        <f t="shared" si="88"/>
        <v>-</v>
      </c>
      <c r="U449" s="325" t="str">
        <f t="shared" si="84"/>
        <v>-</v>
      </c>
      <c r="V449" s="312">
        <f t="shared" si="80"/>
        <v>1</v>
      </c>
      <c r="W449" s="186" t="s">
        <v>2597</v>
      </c>
      <c r="X449" s="174" t="s">
        <v>1718</v>
      </c>
      <c r="Y449" s="174" t="s">
        <v>1818</v>
      </c>
      <c r="Z449" s="388">
        <v>1</v>
      </c>
      <c r="AA449" s="389"/>
      <c r="AB449" s="390"/>
      <c r="AC449" s="307"/>
      <c r="AD449" s="352" t="s">
        <v>2434</v>
      </c>
    </row>
    <row r="450" spans="2:30" ht="270" hidden="1" x14ac:dyDescent="0.25">
      <c r="B450" s="336" t="s">
        <v>2435</v>
      </c>
      <c r="C450" s="129" t="s">
        <v>226</v>
      </c>
      <c r="D450" s="126" t="s">
        <v>1727</v>
      </c>
      <c r="E450" s="132" t="s">
        <v>1728</v>
      </c>
      <c r="F450" s="136" t="s">
        <v>1729</v>
      </c>
      <c r="G450" s="150" t="s">
        <v>1730</v>
      </c>
      <c r="H450" s="158">
        <v>1</v>
      </c>
      <c r="I450" s="158" t="s">
        <v>1467</v>
      </c>
      <c r="J450" s="165"/>
      <c r="K450" s="182"/>
      <c r="L450" s="196"/>
      <c r="M450" s="436">
        <v>1</v>
      </c>
      <c r="N450" s="331" t="str">
        <f t="shared" si="85"/>
        <v>-</v>
      </c>
      <c r="O450" s="320" t="str">
        <f t="shared" si="81"/>
        <v>-</v>
      </c>
      <c r="P450" s="320" t="str">
        <f t="shared" si="86"/>
        <v>-</v>
      </c>
      <c r="Q450" s="320" t="str">
        <f t="shared" si="82"/>
        <v>-</v>
      </c>
      <c r="R450" s="320" t="str">
        <f t="shared" si="87"/>
        <v>-</v>
      </c>
      <c r="S450" s="320" t="str">
        <f t="shared" si="83"/>
        <v>-</v>
      </c>
      <c r="T450" s="320">
        <f t="shared" si="88"/>
        <v>1</v>
      </c>
      <c r="U450" s="325">
        <f t="shared" si="84"/>
        <v>1</v>
      </c>
      <c r="V450" s="312">
        <f t="shared" si="80"/>
        <v>1</v>
      </c>
      <c r="W450" s="186" t="s">
        <v>2894</v>
      </c>
      <c r="X450" s="174" t="s">
        <v>1709</v>
      </c>
      <c r="Y450" s="174" t="s">
        <v>1818</v>
      </c>
      <c r="Z450" s="388"/>
      <c r="AA450" s="389"/>
      <c r="AB450" s="390"/>
      <c r="AC450" s="307">
        <v>1</v>
      </c>
      <c r="AD450" s="352" t="s">
        <v>2434</v>
      </c>
    </row>
    <row r="451" spans="2:30" ht="180" hidden="1" x14ac:dyDescent="0.25">
      <c r="B451" s="336" t="s">
        <v>2435</v>
      </c>
      <c r="C451" s="129" t="s">
        <v>226</v>
      </c>
      <c r="D451" s="126" t="s">
        <v>1731</v>
      </c>
      <c r="E451" s="132" t="s">
        <v>1732</v>
      </c>
      <c r="F451" s="136" t="s">
        <v>652</v>
      </c>
      <c r="G451" s="150" t="s">
        <v>1733</v>
      </c>
      <c r="H451" s="158">
        <v>1</v>
      </c>
      <c r="I451" s="158" t="s">
        <v>1467</v>
      </c>
      <c r="J451" s="165">
        <v>1</v>
      </c>
      <c r="K451" s="182"/>
      <c r="L451" s="196"/>
      <c r="M451" s="436"/>
      <c r="N451" s="331">
        <f t="shared" si="85"/>
        <v>1</v>
      </c>
      <c r="O451" s="320">
        <f t="shared" si="81"/>
        <v>1</v>
      </c>
      <c r="P451" s="320" t="str">
        <f t="shared" si="86"/>
        <v>-</v>
      </c>
      <c r="Q451" s="320" t="str">
        <f t="shared" si="82"/>
        <v>-</v>
      </c>
      <c r="R451" s="320" t="str">
        <f t="shared" si="87"/>
        <v>-</v>
      </c>
      <c r="S451" s="320" t="str">
        <f t="shared" si="83"/>
        <v>-</v>
      </c>
      <c r="T451" s="320" t="str">
        <f t="shared" si="88"/>
        <v>-</v>
      </c>
      <c r="U451" s="325" t="str">
        <f t="shared" si="84"/>
        <v>-</v>
      </c>
      <c r="V451" s="312">
        <f t="shared" si="80"/>
        <v>1</v>
      </c>
      <c r="W451" s="186" t="s">
        <v>2598</v>
      </c>
      <c r="X451" s="174" t="s">
        <v>1709</v>
      </c>
      <c r="Y451" s="174" t="s">
        <v>1818</v>
      </c>
      <c r="Z451" s="388">
        <v>1</v>
      </c>
      <c r="AA451" s="389"/>
      <c r="AB451" s="390"/>
      <c r="AC451" s="307"/>
      <c r="AD451" s="352" t="s">
        <v>2434</v>
      </c>
    </row>
    <row r="452" spans="2:30" ht="306" hidden="1" x14ac:dyDescent="0.25">
      <c r="B452" s="336" t="s">
        <v>2435</v>
      </c>
      <c r="C452" s="129" t="s">
        <v>226</v>
      </c>
      <c r="D452" s="126" t="s">
        <v>1734</v>
      </c>
      <c r="E452" s="132" t="s">
        <v>1735</v>
      </c>
      <c r="F452" s="136" t="s">
        <v>1736</v>
      </c>
      <c r="G452" s="150" t="s">
        <v>1737</v>
      </c>
      <c r="H452" s="158">
        <v>1</v>
      </c>
      <c r="I452" s="158" t="s">
        <v>1467</v>
      </c>
      <c r="J452" s="165">
        <v>1</v>
      </c>
      <c r="K452" s="182"/>
      <c r="L452" s="196"/>
      <c r="M452" s="436"/>
      <c r="N452" s="331">
        <f t="shared" si="85"/>
        <v>1</v>
      </c>
      <c r="O452" s="320">
        <f t="shared" si="81"/>
        <v>1</v>
      </c>
      <c r="P452" s="320" t="str">
        <f t="shared" si="86"/>
        <v>-</v>
      </c>
      <c r="Q452" s="320" t="str">
        <f t="shared" si="82"/>
        <v>-</v>
      </c>
      <c r="R452" s="320" t="str">
        <f t="shared" si="87"/>
        <v>-</v>
      </c>
      <c r="S452" s="320" t="str">
        <f t="shared" si="83"/>
        <v>-</v>
      </c>
      <c r="T452" s="320" t="str">
        <f t="shared" si="88"/>
        <v>-</v>
      </c>
      <c r="U452" s="325" t="str">
        <f t="shared" si="84"/>
        <v>-</v>
      </c>
      <c r="V452" s="312">
        <f t="shared" si="80"/>
        <v>1</v>
      </c>
      <c r="W452" s="186" t="s">
        <v>2599</v>
      </c>
      <c r="X452" s="174" t="s">
        <v>1709</v>
      </c>
      <c r="Y452" s="174" t="s">
        <v>1818</v>
      </c>
      <c r="Z452" s="388">
        <v>1</v>
      </c>
      <c r="AA452" s="389"/>
      <c r="AB452" s="390"/>
      <c r="AC452" s="307"/>
      <c r="AD452" s="352" t="s">
        <v>2434</v>
      </c>
    </row>
    <row r="453" spans="2:30" ht="234" hidden="1" x14ac:dyDescent="0.25">
      <c r="B453" s="336" t="s">
        <v>2435</v>
      </c>
      <c r="C453" s="129" t="s">
        <v>226</v>
      </c>
      <c r="D453" s="126" t="s">
        <v>1738</v>
      </c>
      <c r="E453" s="132" t="s">
        <v>1739</v>
      </c>
      <c r="F453" s="136" t="s">
        <v>1740</v>
      </c>
      <c r="G453" s="150" t="s">
        <v>1741</v>
      </c>
      <c r="H453" s="158">
        <v>1</v>
      </c>
      <c r="I453" s="158" t="s">
        <v>1467</v>
      </c>
      <c r="J453" s="165"/>
      <c r="K453" s="182"/>
      <c r="L453" s="196"/>
      <c r="M453" s="436">
        <v>1</v>
      </c>
      <c r="N453" s="331" t="str">
        <f t="shared" si="85"/>
        <v>-</v>
      </c>
      <c r="O453" s="320" t="str">
        <f t="shared" si="81"/>
        <v>-</v>
      </c>
      <c r="P453" s="320" t="str">
        <f t="shared" si="86"/>
        <v>-</v>
      </c>
      <c r="Q453" s="320" t="str">
        <f t="shared" si="82"/>
        <v>-</v>
      </c>
      <c r="R453" s="320" t="str">
        <f t="shared" si="87"/>
        <v>-</v>
      </c>
      <c r="S453" s="320" t="str">
        <f t="shared" si="83"/>
        <v>-</v>
      </c>
      <c r="T453" s="320">
        <f t="shared" si="88"/>
        <v>1</v>
      </c>
      <c r="U453" s="325">
        <f t="shared" si="84"/>
        <v>1</v>
      </c>
      <c r="V453" s="312">
        <f t="shared" si="80"/>
        <v>1</v>
      </c>
      <c r="W453" s="186" t="s">
        <v>2895</v>
      </c>
      <c r="X453" s="174" t="s">
        <v>1709</v>
      </c>
      <c r="Y453" s="174" t="s">
        <v>1818</v>
      </c>
      <c r="Z453" s="388"/>
      <c r="AA453" s="389"/>
      <c r="AB453" s="390"/>
      <c r="AC453" s="307">
        <v>1</v>
      </c>
      <c r="AD453" s="352" t="s">
        <v>2434</v>
      </c>
    </row>
    <row r="454" spans="2:30" ht="144" hidden="1" x14ac:dyDescent="0.25">
      <c r="B454" s="336" t="s">
        <v>2435</v>
      </c>
      <c r="C454" s="129" t="s">
        <v>226</v>
      </c>
      <c r="D454" s="126" t="s">
        <v>1742</v>
      </c>
      <c r="E454" s="132" t="s">
        <v>19</v>
      </c>
      <c r="F454" s="136" t="s">
        <v>1743</v>
      </c>
      <c r="G454" s="150" t="s">
        <v>1744</v>
      </c>
      <c r="H454" s="158">
        <v>1</v>
      </c>
      <c r="I454" s="158" t="s">
        <v>1467</v>
      </c>
      <c r="J454" s="165"/>
      <c r="K454" s="182"/>
      <c r="L454" s="196">
        <v>1</v>
      </c>
      <c r="M454" s="436"/>
      <c r="N454" s="331" t="str">
        <f t="shared" si="85"/>
        <v>-</v>
      </c>
      <c r="O454" s="320" t="str">
        <f t="shared" si="81"/>
        <v>-</v>
      </c>
      <c r="P454" s="320" t="str">
        <f t="shared" si="86"/>
        <v>-</v>
      </c>
      <c r="Q454" s="320" t="str">
        <f t="shared" si="82"/>
        <v>-</v>
      </c>
      <c r="R454" s="320">
        <f t="shared" si="87"/>
        <v>1</v>
      </c>
      <c r="S454" s="320">
        <f t="shared" si="83"/>
        <v>1</v>
      </c>
      <c r="T454" s="320" t="str">
        <f t="shared" si="88"/>
        <v>-</v>
      </c>
      <c r="U454" s="325" t="str">
        <f t="shared" si="84"/>
        <v>-</v>
      </c>
      <c r="V454" s="312">
        <f t="shared" si="80"/>
        <v>1</v>
      </c>
      <c r="W454" s="186" t="s">
        <v>2764</v>
      </c>
      <c r="X454" s="174" t="s">
        <v>1709</v>
      </c>
      <c r="Y454" s="174" t="s">
        <v>1818</v>
      </c>
      <c r="Z454" s="388"/>
      <c r="AA454" s="389"/>
      <c r="AB454" s="390">
        <v>1</v>
      </c>
      <c r="AC454" s="307"/>
      <c r="AD454" s="352" t="s">
        <v>2434</v>
      </c>
    </row>
    <row r="455" spans="2:30" ht="108" hidden="1" x14ac:dyDescent="0.25">
      <c r="B455" s="336" t="s">
        <v>2435</v>
      </c>
      <c r="C455" s="129" t="s">
        <v>226</v>
      </c>
      <c r="D455" s="126" t="s">
        <v>1745</v>
      </c>
      <c r="E455" s="132" t="s">
        <v>19</v>
      </c>
      <c r="F455" s="136" t="s">
        <v>1746</v>
      </c>
      <c r="G455" s="150" t="s">
        <v>1747</v>
      </c>
      <c r="H455" s="158">
        <v>1</v>
      </c>
      <c r="I455" s="158" t="s">
        <v>1467</v>
      </c>
      <c r="J455" s="165"/>
      <c r="K455" s="182"/>
      <c r="L455" s="196">
        <v>1</v>
      </c>
      <c r="M455" s="436"/>
      <c r="N455" s="331" t="str">
        <f t="shared" si="85"/>
        <v>-</v>
      </c>
      <c r="O455" s="320" t="str">
        <f t="shared" si="81"/>
        <v>-</v>
      </c>
      <c r="P455" s="320" t="str">
        <f t="shared" si="86"/>
        <v>-</v>
      </c>
      <c r="Q455" s="320" t="str">
        <f t="shared" si="82"/>
        <v>-</v>
      </c>
      <c r="R455" s="320">
        <f t="shared" si="87"/>
        <v>1</v>
      </c>
      <c r="S455" s="320">
        <f t="shared" si="83"/>
        <v>1</v>
      </c>
      <c r="T455" s="320" t="str">
        <f t="shared" si="88"/>
        <v>-</v>
      </c>
      <c r="U455" s="325" t="str">
        <f t="shared" si="84"/>
        <v>-</v>
      </c>
      <c r="V455" s="312">
        <f t="shared" si="80"/>
        <v>1</v>
      </c>
      <c r="W455" s="186" t="s">
        <v>2765</v>
      </c>
      <c r="X455" s="174" t="s">
        <v>1709</v>
      </c>
      <c r="Y455" s="174" t="s">
        <v>1818</v>
      </c>
      <c r="Z455" s="388"/>
      <c r="AA455" s="389"/>
      <c r="AB455" s="390">
        <v>1</v>
      </c>
      <c r="AC455" s="307"/>
      <c r="AD455" s="352" t="s">
        <v>2434</v>
      </c>
    </row>
    <row r="456" spans="2:30" ht="108" hidden="1" x14ac:dyDescent="0.25">
      <c r="B456" s="336" t="s">
        <v>2435</v>
      </c>
      <c r="C456" s="128" t="s">
        <v>256</v>
      </c>
      <c r="D456" s="126" t="s">
        <v>1748</v>
      </c>
      <c r="E456" s="132" t="s">
        <v>1749</v>
      </c>
      <c r="F456" s="136" t="s">
        <v>1750</v>
      </c>
      <c r="G456" s="150" t="s">
        <v>1751</v>
      </c>
      <c r="H456" s="158">
        <v>1</v>
      </c>
      <c r="I456" s="158" t="s">
        <v>1467</v>
      </c>
      <c r="J456" s="165"/>
      <c r="K456" s="193"/>
      <c r="L456" s="196">
        <v>1</v>
      </c>
      <c r="M456" s="436"/>
      <c r="N456" s="331" t="str">
        <f t="shared" si="85"/>
        <v>-</v>
      </c>
      <c r="O456" s="320" t="str">
        <f t="shared" si="81"/>
        <v>-</v>
      </c>
      <c r="P456" s="320" t="str">
        <f t="shared" si="86"/>
        <v>-</v>
      </c>
      <c r="Q456" s="320" t="str">
        <f t="shared" si="82"/>
        <v>-</v>
      </c>
      <c r="R456" s="320">
        <f t="shared" si="87"/>
        <v>1</v>
      </c>
      <c r="S456" s="320">
        <f t="shared" si="83"/>
        <v>1</v>
      </c>
      <c r="T456" s="320" t="str">
        <f t="shared" si="88"/>
        <v>-</v>
      </c>
      <c r="U456" s="325" t="str">
        <f t="shared" si="84"/>
        <v>-</v>
      </c>
      <c r="V456" s="312">
        <f t="shared" si="80"/>
        <v>1</v>
      </c>
      <c r="W456" s="186" t="s">
        <v>2766</v>
      </c>
      <c r="X456" s="174" t="s">
        <v>1687</v>
      </c>
      <c r="Y456" s="176" t="s">
        <v>1818</v>
      </c>
      <c r="Z456" s="388"/>
      <c r="AA456" s="389"/>
      <c r="AB456" s="390">
        <v>1</v>
      </c>
      <c r="AC456" s="307"/>
      <c r="AD456" s="352" t="s">
        <v>2434</v>
      </c>
    </row>
    <row r="457" spans="2:30" ht="72" hidden="1" x14ac:dyDescent="0.25">
      <c r="B457" s="336" t="s">
        <v>2435</v>
      </c>
      <c r="C457" s="128" t="s">
        <v>256</v>
      </c>
      <c r="D457" s="126" t="s">
        <v>1748</v>
      </c>
      <c r="E457" s="132" t="s">
        <v>1752</v>
      </c>
      <c r="F457" s="136" t="s">
        <v>1753</v>
      </c>
      <c r="G457" s="150" t="s">
        <v>1754</v>
      </c>
      <c r="H457" s="158">
        <v>1</v>
      </c>
      <c r="I457" s="158" t="s">
        <v>1467</v>
      </c>
      <c r="J457" s="165"/>
      <c r="K457" s="193"/>
      <c r="L457" s="196">
        <v>1</v>
      </c>
      <c r="M457" s="436"/>
      <c r="N457" s="331" t="str">
        <f t="shared" si="85"/>
        <v>-</v>
      </c>
      <c r="O457" s="320" t="str">
        <f t="shared" si="81"/>
        <v>-</v>
      </c>
      <c r="P457" s="320" t="str">
        <f t="shared" si="86"/>
        <v>-</v>
      </c>
      <c r="Q457" s="320" t="str">
        <f t="shared" si="82"/>
        <v>-</v>
      </c>
      <c r="R457" s="320">
        <f t="shared" si="87"/>
        <v>1</v>
      </c>
      <c r="S457" s="320">
        <f t="shared" si="83"/>
        <v>1</v>
      </c>
      <c r="T457" s="320" t="str">
        <f t="shared" si="88"/>
        <v>-</v>
      </c>
      <c r="U457" s="325" t="str">
        <f t="shared" si="84"/>
        <v>-</v>
      </c>
      <c r="V457" s="312">
        <f t="shared" si="80"/>
        <v>1</v>
      </c>
      <c r="W457" s="186" t="s">
        <v>2767</v>
      </c>
      <c r="X457" s="174" t="s">
        <v>1687</v>
      </c>
      <c r="Y457" s="176" t="s">
        <v>1818</v>
      </c>
      <c r="Z457" s="388"/>
      <c r="AA457" s="389"/>
      <c r="AB457" s="390">
        <v>1</v>
      </c>
      <c r="AC457" s="307"/>
      <c r="AD457" s="352" t="s">
        <v>2434</v>
      </c>
    </row>
    <row r="458" spans="2:30" ht="342" hidden="1" x14ac:dyDescent="0.25">
      <c r="B458" s="336" t="s">
        <v>2435</v>
      </c>
      <c r="C458" s="128" t="s">
        <v>256</v>
      </c>
      <c r="D458" s="126" t="s">
        <v>1748</v>
      </c>
      <c r="E458" s="132" t="s">
        <v>1755</v>
      </c>
      <c r="F458" s="136" t="s">
        <v>1756</v>
      </c>
      <c r="G458" s="150" t="s">
        <v>1757</v>
      </c>
      <c r="H458" s="158">
        <v>2</v>
      </c>
      <c r="I458" s="158" t="s">
        <v>1467</v>
      </c>
      <c r="J458" s="165"/>
      <c r="K458" s="193"/>
      <c r="L458" s="255"/>
      <c r="M458" s="436">
        <v>2</v>
      </c>
      <c r="N458" s="331" t="str">
        <f t="shared" si="85"/>
        <v>-</v>
      </c>
      <c r="O458" s="320" t="str">
        <f t="shared" si="81"/>
        <v>-</v>
      </c>
      <c r="P458" s="320" t="str">
        <f t="shared" si="86"/>
        <v>-</v>
      </c>
      <c r="Q458" s="320" t="str">
        <f t="shared" si="82"/>
        <v>-</v>
      </c>
      <c r="R458" s="320" t="str">
        <f t="shared" si="87"/>
        <v>-</v>
      </c>
      <c r="S458" s="320" t="str">
        <f t="shared" si="83"/>
        <v>-</v>
      </c>
      <c r="T458" s="320">
        <f t="shared" si="88"/>
        <v>1</v>
      </c>
      <c r="U458" s="325">
        <f t="shared" si="84"/>
        <v>1</v>
      </c>
      <c r="V458" s="312">
        <f t="shared" si="80"/>
        <v>1</v>
      </c>
      <c r="W458" s="186" t="s">
        <v>2896</v>
      </c>
      <c r="X458" s="174" t="s">
        <v>1687</v>
      </c>
      <c r="Y458" s="176" t="s">
        <v>1818</v>
      </c>
      <c r="Z458" s="388"/>
      <c r="AA458" s="389"/>
      <c r="AB458" s="390"/>
      <c r="AC458" s="307">
        <v>2</v>
      </c>
      <c r="AD458" s="352" t="s">
        <v>2434</v>
      </c>
    </row>
    <row r="459" spans="2:30" ht="72" hidden="1" x14ac:dyDescent="0.25">
      <c r="B459" s="336" t="s">
        <v>2435</v>
      </c>
      <c r="C459" s="128" t="s">
        <v>256</v>
      </c>
      <c r="D459" s="126" t="s">
        <v>1748</v>
      </c>
      <c r="E459" s="132" t="s">
        <v>1758</v>
      </c>
      <c r="F459" s="136" t="s">
        <v>1759</v>
      </c>
      <c r="G459" s="150" t="s">
        <v>1760</v>
      </c>
      <c r="H459" s="158">
        <v>1</v>
      </c>
      <c r="I459" s="158" t="s">
        <v>1467</v>
      </c>
      <c r="J459" s="165"/>
      <c r="K459" s="182">
        <v>1</v>
      </c>
      <c r="L459" s="255"/>
      <c r="M459" s="436"/>
      <c r="N459" s="331" t="str">
        <f t="shared" si="85"/>
        <v>-</v>
      </c>
      <c r="O459" s="320" t="str">
        <f t="shared" si="81"/>
        <v>-</v>
      </c>
      <c r="P459" s="320">
        <f t="shared" si="86"/>
        <v>1</v>
      </c>
      <c r="Q459" s="320">
        <f t="shared" si="82"/>
        <v>1</v>
      </c>
      <c r="R459" s="320" t="str">
        <f t="shared" si="87"/>
        <v>-</v>
      </c>
      <c r="S459" s="320" t="str">
        <f t="shared" si="83"/>
        <v>-</v>
      </c>
      <c r="T459" s="320" t="str">
        <f t="shared" si="88"/>
        <v>-</v>
      </c>
      <c r="U459" s="325" t="str">
        <f t="shared" si="84"/>
        <v>-</v>
      </c>
      <c r="V459" s="312">
        <f t="shared" si="80"/>
        <v>1</v>
      </c>
      <c r="W459" s="189" t="s">
        <v>2600</v>
      </c>
      <c r="X459" s="174" t="s">
        <v>1687</v>
      </c>
      <c r="Y459" s="176" t="s">
        <v>1818</v>
      </c>
      <c r="Z459" s="388"/>
      <c r="AA459" s="389">
        <v>1</v>
      </c>
      <c r="AB459" s="390"/>
      <c r="AC459" s="307"/>
      <c r="AD459" s="352" t="s">
        <v>2434</v>
      </c>
    </row>
    <row r="460" spans="2:30" ht="162" hidden="1" x14ac:dyDescent="0.25">
      <c r="B460" s="336" t="s">
        <v>2435</v>
      </c>
      <c r="C460" s="128" t="s">
        <v>256</v>
      </c>
      <c r="D460" s="126" t="s">
        <v>1748</v>
      </c>
      <c r="E460" s="132" t="s">
        <v>1761</v>
      </c>
      <c r="F460" s="136" t="s">
        <v>1762</v>
      </c>
      <c r="G460" s="150" t="s">
        <v>1763</v>
      </c>
      <c r="H460" s="158">
        <v>1</v>
      </c>
      <c r="I460" s="158" t="s">
        <v>1467</v>
      </c>
      <c r="J460" s="165">
        <v>1</v>
      </c>
      <c r="K460" s="193"/>
      <c r="L460" s="255"/>
      <c r="M460" s="436"/>
      <c r="N460" s="331">
        <f t="shared" si="85"/>
        <v>1</v>
      </c>
      <c r="O460" s="320">
        <f t="shared" si="81"/>
        <v>1</v>
      </c>
      <c r="P460" s="320" t="str">
        <f t="shared" si="86"/>
        <v>-</v>
      </c>
      <c r="Q460" s="320" t="str">
        <f t="shared" si="82"/>
        <v>-</v>
      </c>
      <c r="R460" s="320" t="str">
        <f t="shared" si="87"/>
        <v>-</v>
      </c>
      <c r="S460" s="320" t="str">
        <f t="shared" si="83"/>
        <v>-</v>
      </c>
      <c r="T460" s="320" t="str">
        <f t="shared" si="88"/>
        <v>-</v>
      </c>
      <c r="U460" s="325" t="str">
        <f t="shared" si="84"/>
        <v>-</v>
      </c>
      <c r="V460" s="312">
        <f t="shared" si="80"/>
        <v>1</v>
      </c>
      <c r="W460" s="186" t="s">
        <v>2601</v>
      </c>
      <c r="X460" s="174" t="s">
        <v>1687</v>
      </c>
      <c r="Y460" s="176" t="s">
        <v>1818</v>
      </c>
      <c r="Z460" s="388">
        <v>1</v>
      </c>
      <c r="AA460" s="389"/>
      <c r="AB460" s="390"/>
      <c r="AC460" s="307"/>
      <c r="AD460" s="352" t="s">
        <v>2434</v>
      </c>
    </row>
    <row r="461" spans="2:30" ht="409.5" hidden="1" x14ac:dyDescent="0.25">
      <c r="B461" s="336" t="s">
        <v>2435</v>
      </c>
      <c r="C461" s="128" t="s">
        <v>256</v>
      </c>
      <c r="D461" s="126" t="s">
        <v>1748</v>
      </c>
      <c r="E461" s="132" t="s">
        <v>19</v>
      </c>
      <c r="F461" s="136" t="s">
        <v>1764</v>
      </c>
      <c r="G461" s="150" t="s">
        <v>1765</v>
      </c>
      <c r="H461" s="158">
        <v>2</v>
      </c>
      <c r="I461" s="158" t="s">
        <v>1467</v>
      </c>
      <c r="J461" s="165"/>
      <c r="K461" s="182">
        <v>1</v>
      </c>
      <c r="L461" s="401"/>
      <c r="M461" s="436">
        <v>1</v>
      </c>
      <c r="N461" s="331" t="str">
        <f t="shared" si="85"/>
        <v>-</v>
      </c>
      <c r="O461" s="320" t="str">
        <f t="shared" si="81"/>
        <v>-</v>
      </c>
      <c r="P461" s="320">
        <f t="shared" si="86"/>
        <v>1</v>
      </c>
      <c r="Q461" s="320">
        <f t="shared" si="82"/>
        <v>1</v>
      </c>
      <c r="R461" s="320" t="str">
        <f t="shared" si="87"/>
        <v>-</v>
      </c>
      <c r="S461" s="320" t="str">
        <f t="shared" si="83"/>
        <v>-</v>
      </c>
      <c r="T461" s="320">
        <f t="shared" si="88"/>
        <v>1</v>
      </c>
      <c r="U461" s="325">
        <f t="shared" si="84"/>
        <v>1</v>
      </c>
      <c r="V461" s="312">
        <f t="shared" si="80"/>
        <v>1</v>
      </c>
      <c r="W461" s="186" t="s">
        <v>2897</v>
      </c>
      <c r="X461" s="174" t="s">
        <v>1687</v>
      </c>
      <c r="Y461" s="176" t="s">
        <v>1818</v>
      </c>
      <c r="Z461" s="388"/>
      <c r="AA461" s="389">
        <v>1</v>
      </c>
      <c r="AB461" s="390"/>
      <c r="AC461" s="307">
        <v>1</v>
      </c>
      <c r="AD461" s="352" t="s">
        <v>2434</v>
      </c>
    </row>
    <row r="462" spans="2:30" ht="409.5" hidden="1" x14ac:dyDescent="0.25">
      <c r="B462" s="336" t="s">
        <v>2435</v>
      </c>
      <c r="C462" s="128" t="s">
        <v>256</v>
      </c>
      <c r="D462" s="126" t="s">
        <v>1748</v>
      </c>
      <c r="E462" s="132" t="s">
        <v>19</v>
      </c>
      <c r="F462" s="136" t="s">
        <v>1766</v>
      </c>
      <c r="G462" s="150" t="s">
        <v>1767</v>
      </c>
      <c r="H462" s="158">
        <v>4</v>
      </c>
      <c r="I462" s="158" t="s">
        <v>1467</v>
      </c>
      <c r="J462" s="165">
        <v>1</v>
      </c>
      <c r="K462" s="182">
        <v>1</v>
      </c>
      <c r="L462" s="196">
        <v>1</v>
      </c>
      <c r="M462" s="436">
        <v>1</v>
      </c>
      <c r="N462" s="331">
        <f t="shared" si="85"/>
        <v>1</v>
      </c>
      <c r="O462" s="320">
        <f t="shared" si="81"/>
        <v>1</v>
      </c>
      <c r="P462" s="320">
        <f t="shared" si="86"/>
        <v>1</v>
      </c>
      <c r="Q462" s="320">
        <f t="shared" si="82"/>
        <v>1</v>
      </c>
      <c r="R462" s="320">
        <f t="shared" si="87"/>
        <v>1</v>
      </c>
      <c r="S462" s="320">
        <f t="shared" si="83"/>
        <v>1</v>
      </c>
      <c r="T462" s="320">
        <f t="shared" si="88"/>
        <v>1</v>
      </c>
      <c r="U462" s="325">
        <f t="shared" si="84"/>
        <v>1</v>
      </c>
      <c r="V462" s="312">
        <f t="shared" si="80"/>
        <v>1</v>
      </c>
      <c r="W462" s="186" t="s">
        <v>2898</v>
      </c>
      <c r="X462" s="174" t="s">
        <v>1687</v>
      </c>
      <c r="Y462" s="176" t="s">
        <v>1818</v>
      </c>
      <c r="Z462" s="388">
        <v>1</v>
      </c>
      <c r="AA462" s="389">
        <v>1</v>
      </c>
      <c r="AB462" s="390">
        <v>1</v>
      </c>
      <c r="AC462" s="307">
        <v>1</v>
      </c>
      <c r="AD462" s="352" t="s">
        <v>2434</v>
      </c>
    </row>
    <row r="463" spans="2:30" ht="162" hidden="1" x14ac:dyDescent="0.25">
      <c r="B463" s="336" t="s">
        <v>2435</v>
      </c>
      <c r="C463" s="128" t="s">
        <v>256</v>
      </c>
      <c r="D463" s="126" t="s">
        <v>1748</v>
      </c>
      <c r="E463" s="132" t="s">
        <v>19</v>
      </c>
      <c r="F463" s="136" t="s">
        <v>1768</v>
      </c>
      <c r="G463" s="150" t="s">
        <v>1769</v>
      </c>
      <c r="H463" s="158">
        <v>2</v>
      </c>
      <c r="I463" s="158" t="s">
        <v>1467</v>
      </c>
      <c r="J463" s="165"/>
      <c r="K463" s="182">
        <v>0</v>
      </c>
      <c r="L463" s="196">
        <v>0</v>
      </c>
      <c r="M463" s="436">
        <v>1</v>
      </c>
      <c r="N463" s="331" t="str">
        <f t="shared" si="85"/>
        <v>-</v>
      </c>
      <c r="O463" s="320" t="str">
        <f t="shared" si="81"/>
        <v>-</v>
      </c>
      <c r="P463" s="320">
        <f t="shared" si="86"/>
        <v>0</v>
      </c>
      <c r="Q463" s="320">
        <f t="shared" si="82"/>
        <v>0</v>
      </c>
      <c r="R463" s="320" t="str">
        <f t="shared" si="87"/>
        <v>-</v>
      </c>
      <c r="S463" s="320" t="str">
        <f t="shared" si="83"/>
        <v>-</v>
      </c>
      <c r="T463" s="320">
        <f t="shared" si="88"/>
        <v>1</v>
      </c>
      <c r="U463" s="325">
        <f t="shared" si="84"/>
        <v>1</v>
      </c>
      <c r="V463" s="312">
        <f t="shared" si="80"/>
        <v>0.5</v>
      </c>
      <c r="W463" s="189" t="s">
        <v>2899</v>
      </c>
      <c r="X463" s="174" t="s">
        <v>1687</v>
      </c>
      <c r="Y463" s="176" t="s">
        <v>1818</v>
      </c>
      <c r="Z463" s="388"/>
      <c r="AA463" s="389">
        <v>1</v>
      </c>
      <c r="AB463" s="390"/>
      <c r="AC463" s="307">
        <v>1</v>
      </c>
      <c r="AD463" s="352" t="s">
        <v>2434</v>
      </c>
    </row>
    <row r="464" spans="2:30" ht="270" hidden="1" x14ac:dyDescent="0.25">
      <c r="B464" s="336" t="s">
        <v>2435</v>
      </c>
      <c r="C464" s="128" t="s">
        <v>256</v>
      </c>
      <c r="D464" s="126" t="s">
        <v>1748</v>
      </c>
      <c r="E464" s="132" t="s">
        <v>41</v>
      </c>
      <c r="F464" s="136" t="s">
        <v>1770</v>
      </c>
      <c r="G464" s="150" t="s">
        <v>1771</v>
      </c>
      <c r="H464" s="158">
        <v>2</v>
      </c>
      <c r="I464" s="158" t="s">
        <v>1467</v>
      </c>
      <c r="J464" s="165"/>
      <c r="K464" s="182">
        <v>1</v>
      </c>
      <c r="L464" s="196"/>
      <c r="M464" s="436">
        <v>1</v>
      </c>
      <c r="N464" s="331" t="str">
        <f t="shared" si="85"/>
        <v>-</v>
      </c>
      <c r="O464" s="320" t="str">
        <f t="shared" si="81"/>
        <v>-</v>
      </c>
      <c r="P464" s="320">
        <f t="shared" si="86"/>
        <v>1</v>
      </c>
      <c r="Q464" s="320">
        <f t="shared" si="82"/>
        <v>1</v>
      </c>
      <c r="R464" s="320" t="str">
        <f t="shared" si="87"/>
        <v>-</v>
      </c>
      <c r="S464" s="320" t="str">
        <f t="shared" si="83"/>
        <v>-</v>
      </c>
      <c r="T464" s="320">
        <f t="shared" si="88"/>
        <v>1</v>
      </c>
      <c r="U464" s="325">
        <f t="shared" si="84"/>
        <v>1</v>
      </c>
      <c r="V464" s="312">
        <f t="shared" si="80"/>
        <v>1</v>
      </c>
      <c r="W464" s="189" t="s">
        <v>2900</v>
      </c>
      <c r="X464" s="174" t="s">
        <v>1687</v>
      </c>
      <c r="Y464" s="176" t="s">
        <v>1818</v>
      </c>
      <c r="Z464" s="388"/>
      <c r="AA464" s="389">
        <v>1</v>
      </c>
      <c r="AB464" s="390"/>
      <c r="AC464" s="307">
        <v>1</v>
      </c>
      <c r="AD464" s="352" t="s">
        <v>2434</v>
      </c>
    </row>
    <row r="465" spans="2:30" ht="108.75" hidden="1" thickBot="1" x14ac:dyDescent="0.3">
      <c r="B465" s="339" t="s">
        <v>2429</v>
      </c>
      <c r="C465" s="130" t="s">
        <v>282</v>
      </c>
      <c r="D465" s="126" t="s">
        <v>1772</v>
      </c>
      <c r="E465" s="132" t="s">
        <v>284</v>
      </c>
      <c r="F465" s="136" t="s">
        <v>1773</v>
      </c>
      <c r="G465" s="150" t="s">
        <v>1774</v>
      </c>
      <c r="H465" s="158">
        <v>1</v>
      </c>
      <c r="I465" s="158" t="s">
        <v>1467</v>
      </c>
      <c r="J465" s="165"/>
      <c r="K465" s="182">
        <v>1</v>
      </c>
      <c r="L465" s="196"/>
      <c r="M465" s="436"/>
      <c r="N465" s="331" t="str">
        <f t="shared" si="85"/>
        <v>-</v>
      </c>
      <c r="O465" s="320" t="str">
        <f t="shared" si="81"/>
        <v>-</v>
      </c>
      <c r="P465" s="320">
        <f t="shared" si="86"/>
        <v>1</v>
      </c>
      <c r="Q465" s="320">
        <f t="shared" si="82"/>
        <v>1</v>
      </c>
      <c r="R465" s="320" t="str">
        <f t="shared" si="87"/>
        <v>-</v>
      </c>
      <c r="S465" s="320" t="str">
        <f t="shared" si="83"/>
        <v>-</v>
      </c>
      <c r="T465" s="320" t="str">
        <f t="shared" si="88"/>
        <v>-</v>
      </c>
      <c r="U465" s="325" t="str">
        <f t="shared" si="84"/>
        <v>-</v>
      </c>
      <c r="V465" s="312">
        <f t="shared" si="80"/>
        <v>1</v>
      </c>
      <c r="W465" s="189" t="s">
        <v>2602</v>
      </c>
      <c r="X465" s="174" t="s">
        <v>1687</v>
      </c>
      <c r="Y465" s="176" t="s">
        <v>1818</v>
      </c>
      <c r="Z465" s="388"/>
      <c r="AA465" s="389">
        <v>1</v>
      </c>
      <c r="AB465" s="390"/>
      <c r="AC465" s="307"/>
      <c r="AD465" s="352" t="s">
        <v>2434</v>
      </c>
    </row>
    <row r="466" spans="2:30" ht="306.75" hidden="1" thickBot="1" x14ac:dyDescent="0.3">
      <c r="B466" s="339" t="s">
        <v>2429</v>
      </c>
      <c r="C466" s="130" t="s">
        <v>282</v>
      </c>
      <c r="D466" s="126" t="s">
        <v>1772</v>
      </c>
      <c r="E466" s="132" t="s">
        <v>950</v>
      </c>
      <c r="F466" s="136" t="s">
        <v>1775</v>
      </c>
      <c r="G466" s="150" t="s">
        <v>1776</v>
      </c>
      <c r="H466" s="158">
        <v>3</v>
      </c>
      <c r="I466" s="158" t="s">
        <v>1467</v>
      </c>
      <c r="J466" s="165"/>
      <c r="K466" s="182">
        <v>0</v>
      </c>
      <c r="L466" s="196">
        <v>2</v>
      </c>
      <c r="M466" s="436">
        <v>1</v>
      </c>
      <c r="N466" s="331" t="str">
        <f t="shared" si="85"/>
        <v>-</v>
      </c>
      <c r="O466" s="320" t="str">
        <f t="shared" si="81"/>
        <v>-</v>
      </c>
      <c r="P466" s="320">
        <f t="shared" si="86"/>
        <v>0</v>
      </c>
      <c r="Q466" s="320">
        <f t="shared" si="82"/>
        <v>0</v>
      </c>
      <c r="R466" s="320">
        <f t="shared" si="87"/>
        <v>2</v>
      </c>
      <c r="S466" s="320">
        <f t="shared" si="83"/>
        <v>1</v>
      </c>
      <c r="T466" s="320">
        <f t="shared" si="88"/>
        <v>1</v>
      </c>
      <c r="U466" s="325">
        <f t="shared" si="84"/>
        <v>1</v>
      </c>
      <c r="V466" s="312">
        <f t="shared" si="80"/>
        <v>1</v>
      </c>
      <c r="W466" s="189" t="s">
        <v>2901</v>
      </c>
      <c r="X466" s="174" t="s">
        <v>1687</v>
      </c>
      <c r="Y466" s="176" t="s">
        <v>1818</v>
      </c>
      <c r="Z466" s="388"/>
      <c r="AA466" s="389">
        <v>1</v>
      </c>
      <c r="AB466" s="390">
        <v>1</v>
      </c>
      <c r="AC466" s="307">
        <v>1</v>
      </c>
      <c r="AD466" s="352" t="s">
        <v>2434</v>
      </c>
    </row>
    <row r="467" spans="2:30" ht="378.75" hidden="1" thickBot="1" x14ac:dyDescent="0.3">
      <c r="B467" s="339" t="s">
        <v>2429</v>
      </c>
      <c r="C467" s="130" t="s">
        <v>282</v>
      </c>
      <c r="D467" s="126" t="s">
        <v>1772</v>
      </c>
      <c r="E467" s="132" t="s">
        <v>1777</v>
      </c>
      <c r="F467" s="136" t="s">
        <v>1778</v>
      </c>
      <c r="G467" s="150" t="s">
        <v>1779</v>
      </c>
      <c r="H467" s="158">
        <v>2</v>
      </c>
      <c r="I467" s="158" t="s">
        <v>1467</v>
      </c>
      <c r="J467" s="165"/>
      <c r="K467" s="182">
        <v>1</v>
      </c>
      <c r="L467" s="196"/>
      <c r="M467" s="436">
        <v>1</v>
      </c>
      <c r="N467" s="331" t="str">
        <f t="shared" si="85"/>
        <v>-</v>
      </c>
      <c r="O467" s="320" t="str">
        <f t="shared" si="81"/>
        <v>-</v>
      </c>
      <c r="P467" s="320">
        <f t="shared" si="86"/>
        <v>1</v>
      </c>
      <c r="Q467" s="320">
        <f t="shared" si="82"/>
        <v>1</v>
      </c>
      <c r="R467" s="320" t="str">
        <f t="shared" si="87"/>
        <v>-</v>
      </c>
      <c r="S467" s="320" t="str">
        <f t="shared" si="83"/>
        <v>-</v>
      </c>
      <c r="T467" s="320">
        <f t="shared" si="88"/>
        <v>1</v>
      </c>
      <c r="U467" s="325">
        <f t="shared" si="84"/>
        <v>1</v>
      </c>
      <c r="V467" s="312">
        <f t="shared" si="80"/>
        <v>1</v>
      </c>
      <c r="W467" s="189" t="s">
        <v>2902</v>
      </c>
      <c r="X467" s="174" t="s">
        <v>1687</v>
      </c>
      <c r="Y467" s="176" t="s">
        <v>1818</v>
      </c>
      <c r="Z467" s="388"/>
      <c r="AA467" s="389">
        <v>1</v>
      </c>
      <c r="AB467" s="390"/>
      <c r="AC467" s="307">
        <v>1</v>
      </c>
      <c r="AD467" s="352" t="s">
        <v>2434</v>
      </c>
    </row>
    <row r="468" spans="2:30" ht="409.6" hidden="1" thickBot="1" x14ac:dyDescent="0.3">
      <c r="B468" s="339" t="s">
        <v>2429</v>
      </c>
      <c r="C468" s="130" t="s">
        <v>282</v>
      </c>
      <c r="D468" s="126" t="s">
        <v>1772</v>
      </c>
      <c r="E468" s="132" t="s">
        <v>1780</v>
      </c>
      <c r="F468" s="136" t="s">
        <v>1432</v>
      </c>
      <c r="G468" s="150" t="s">
        <v>1781</v>
      </c>
      <c r="H468" s="158">
        <v>2</v>
      </c>
      <c r="I468" s="158" t="s">
        <v>1467</v>
      </c>
      <c r="J468" s="165"/>
      <c r="K468" s="182">
        <v>1</v>
      </c>
      <c r="L468" s="196"/>
      <c r="M468" s="436">
        <v>1</v>
      </c>
      <c r="N468" s="331" t="str">
        <f t="shared" si="85"/>
        <v>-</v>
      </c>
      <c r="O468" s="320" t="str">
        <f t="shared" si="81"/>
        <v>-</v>
      </c>
      <c r="P468" s="320">
        <f t="shared" si="86"/>
        <v>1</v>
      </c>
      <c r="Q468" s="320">
        <f t="shared" si="82"/>
        <v>1</v>
      </c>
      <c r="R468" s="320" t="str">
        <f t="shared" si="87"/>
        <v>-</v>
      </c>
      <c r="S468" s="320" t="str">
        <f t="shared" si="83"/>
        <v>-</v>
      </c>
      <c r="T468" s="320">
        <f t="shared" si="88"/>
        <v>1</v>
      </c>
      <c r="U468" s="325">
        <f t="shared" si="84"/>
        <v>1</v>
      </c>
      <c r="V468" s="312">
        <f t="shared" ref="V468:V481" si="89">SUM(J468:M468)/H468</f>
        <v>1</v>
      </c>
      <c r="W468" s="189" t="s">
        <v>2903</v>
      </c>
      <c r="X468" s="174" t="s">
        <v>1687</v>
      </c>
      <c r="Y468" s="176" t="s">
        <v>1818</v>
      </c>
      <c r="Z468" s="388"/>
      <c r="AA468" s="389">
        <v>1</v>
      </c>
      <c r="AB468" s="390"/>
      <c r="AC468" s="307">
        <v>1</v>
      </c>
      <c r="AD468" s="352" t="s">
        <v>2434</v>
      </c>
    </row>
    <row r="469" spans="2:30" ht="144.75" hidden="1" thickBot="1" x14ac:dyDescent="0.3">
      <c r="B469" s="339" t="s">
        <v>2429</v>
      </c>
      <c r="C469" s="130" t="s">
        <v>282</v>
      </c>
      <c r="D469" s="126" t="s">
        <v>1772</v>
      </c>
      <c r="E469" s="132" t="s">
        <v>1782</v>
      </c>
      <c r="F469" s="136" t="s">
        <v>1783</v>
      </c>
      <c r="G469" s="150" t="s">
        <v>1784</v>
      </c>
      <c r="H469" s="158">
        <v>1</v>
      </c>
      <c r="I469" s="158" t="s">
        <v>1467</v>
      </c>
      <c r="J469" s="165"/>
      <c r="K469" s="182"/>
      <c r="L469" s="196">
        <v>1</v>
      </c>
      <c r="M469" s="436"/>
      <c r="N469" s="331" t="str">
        <f t="shared" si="85"/>
        <v>-</v>
      </c>
      <c r="O469" s="320" t="str">
        <f t="shared" si="81"/>
        <v>-</v>
      </c>
      <c r="P469" s="320" t="str">
        <f t="shared" si="86"/>
        <v>-</v>
      </c>
      <c r="Q469" s="320" t="str">
        <f t="shared" si="82"/>
        <v>-</v>
      </c>
      <c r="R469" s="320">
        <f t="shared" si="87"/>
        <v>1</v>
      </c>
      <c r="S469" s="320">
        <f t="shared" si="83"/>
        <v>1</v>
      </c>
      <c r="T469" s="320" t="str">
        <f t="shared" si="88"/>
        <v>-</v>
      </c>
      <c r="U469" s="325" t="str">
        <f t="shared" si="84"/>
        <v>-</v>
      </c>
      <c r="V469" s="312">
        <f t="shared" si="89"/>
        <v>1</v>
      </c>
      <c r="W469" s="186" t="s">
        <v>2768</v>
      </c>
      <c r="X469" s="174" t="s">
        <v>1687</v>
      </c>
      <c r="Y469" s="176" t="s">
        <v>1818</v>
      </c>
      <c r="Z469" s="388"/>
      <c r="AA469" s="389"/>
      <c r="AB469" s="390">
        <v>1</v>
      </c>
      <c r="AC469" s="307"/>
      <c r="AD469" s="352" t="s">
        <v>2434</v>
      </c>
    </row>
    <row r="470" spans="2:30" ht="324.75" hidden="1" thickBot="1" x14ac:dyDescent="0.3">
      <c r="B470" s="339" t="s">
        <v>2429</v>
      </c>
      <c r="C470" s="130" t="s">
        <v>282</v>
      </c>
      <c r="D470" s="126" t="s">
        <v>1772</v>
      </c>
      <c r="E470" s="132" t="s">
        <v>41</v>
      </c>
      <c r="F470" s="136" t="s">
        <v>1785</v>
      </c>
      <c r="G470" s="150" t="s">
        <v>1786</v>
      </c>
      <c r="H470" s="158">
        <v>2</v>
      </c>
      <c r="I470" s="158" t="s">
        <v>1467</v>
      </c>
      <c r="J470" s="165"/>
      <c r="K470" s="182">
        <v>1</v>
      </c>
      <c r="L470" s="196"/>
      <c r="M470" s="436">
        <v>1</v>
      </c>
      <c r="N470" s="331" t="str">
        <f t="shared" si="85"/>
        <v>-</v>
      </c>
      <c r="O470" s="320" t="str">
        <f t="shared" si="81"/>
        <v>-</v>
      </c>
      <c r="P470" s="320">
        <f t="shared" si="86"/>
        <v>1</v>
      </c>
      <c r="Q470" s="320">
        <f t="shared" si="82"/>
        <v>1</v>
      </c>
      <c r="R470" s="320" t="str">
        <f t="shared" si="87"/>
        <v>-</v>
      </c>
      <c r="S470" s="320" t="str">
        <f t="shared" si="83"/>
        <v>-</v>
      </c>
      <c r="T470" s="320">
        <f t="shared" si="88"/>
        <v>1</v>
      </c>
      <c r="U470" s="325">
        <f t="shared" si="84"/>
        <v>1</v>
      </c>
      <c r="V470" s="312">
        <f t="shared" si="89"/>
        <v>1</v>
      </c>
      <c r="W470" s="189" t="s">
        <v>2904</v>
      </c>
      <c r="X470" s="174" t="s">
        <v>1687</v>
      </c>
      <c r="Y470" s="176" t="s">
        <v>1818</v>
      </c>
      <c r="Z470" s="388"/>
      <c r="AA470" s="389">
        <v>1</v>
      </c>
      <c r="AB470" s="390"/>
      <c r="AC470" s="307">
        <v>1</v>
      </c>
      <c r="AD470" s="352" t="s">
        <v>2434</v>
      </c>
    </row>
    <row r="471" spans="2:30" ht="409.5" hidden="1" x14ac:dyDescent="0.25">
      <c r="B471" s="336" t="s">
        <v>2378</v>
      </c>
      <c r="C471" s="208" t="s">
        <v>288</v>
      </c>
      <c r="D471" s="126" t="s">
        <v>1787</v>
      </c>
      <c r="E471" s="132" t="s">
        <v>1788</v>
      </c>
      <c r="F471" s="136" t="s">
        <v>1789</v>
      </c>
      <c r="G471" s="150" t="s">
        <v>1790</v>
      </c>
      <c r="H471" s="158">
        <v>7</v>
      </c>
      <c r="I471" s="158" t="s">
        <v>1467</v>
      </c>
      <c r="J471" s="165">
        <v>2</v>
      </c>
      <c r="K471" s="182">
        <v>1</v>
      </c>
      <c r="L471" s="196">
        <v>2</v>
      </c>
      <c r="M471" s="436">
        <v>2</v>
      </c>
      <c r="N471" s="331">
        <f t="shared" si="85"/>
        <v>1</v>
      </c>
      <c r="O471" s="320">
        <f t="shared" si="81"/>
        <v>1</v>
      </c>
      <c r="P471" s="320">
        <f t="shared" si="86"/>
        <v>1</v>
      </c>
      <c r="Q471" s="320">
        <f t="shared" si="82"/>
        <v>1</v>
      </c>
      <c r="R471" s="320">
        <f t="shared" si="87"/>
        <v>1</v>
      </c>
      <c r="S471" s="320">
        <f t="shared" si="83"/>
        <v>1</v>
      </c>
      <c r="T471" s="320">
        <f t="shared" si="88"/>
        <v>1</v>
      </c>
      <c r="U471" s="325">
        <f t="shared" si="84"/>
        <v>1</v>
      </c>
      <c r="V471" s="312">
        <f t="shared" si="89"/>
        <v>1</v>
      </c>
      <c r="W471" s="186" t="s">
        <v>2905</v>
      </c>
      <c r="X471" s="174" t="s">
        <v>22</v>
      </c>
      <c r="Y471" s="174" t="s">
        <v>1818</v>
      </c>
      <c r="Z471" s="388">
        <v>2</v>
      </c>
      <c r="AA471" s="389">
        <v>1</v>
      </c>
      <c r="AB471" s="390">
        <v>2</v>
      </c>
      <c r="AC471" s="307">
        <v>2</v>
      </c>
      <c r="AD471" s="352" t="s">
        <v>2434</v>
      </c>
    </row>
    <row r="472" spans="2:30" ht="252" hidden="1" x14ac:dyDescent="0.25">
      <c r="B472" s="336" t="s">
        <v>2378</v>
      </c>
      <c r="C472" s="208" t="s">
        <v>288</v>
      </c>
      <c r="D472" s="126" t="s">
        <v>1787</v>
      </c>
      <c r="E472" s="132" t="s">
        <v>957</v>
      </c>
      <c r="F472" s="136" t="s">
        <v>1791</v>
      </c>
      <c r="G472" s="150" t="s">
        <v>1792</v>
      </c>
      <c r="H472" s="158">
        <v>2</v>
      </c>
      <c r="I472" s="158" t="s">
        <v>1467</v>
      </c>
      <c r="J472" s="165"/>
      <c r="K472" s="182">
        <v>2</v>
      </c>
      <c r="L472" s="196"/>
      <c r="M472" s="436"/>
      <c r="N472" s="331" t="str">
        <f t="shared" si="85"/>
        <v>-</v>
      </c>
      <c r="O472" s="320" t="str">
        <f t="shared" si="81"/>
        <v>-</v>
      </c>
      <c r="P472" s="320">
        <f t="shared" si="86"/>
        <v>1</v>
      </c>
      <c r="Q472" s="320">
        <f t="shared" si="82"/>
        <v>1</v>
      </c>
      <c r="R472" s="320" t="str">
        <f t="shared" si="87"/>
        <v>-</v>
      </c>
      <c r="S472" s="320" t="str">
        <f t="shared" si="83"/>
        <v>-</v>
      </c>
      <c r="T472" s="320" t="str">
        <f t="shared" si="88"/>
        <v>-</v>
      </c>
      <c r="U472" s="325" t="str">
        <f t="shared" si="84"/>
        <v>-</v>
      </c>
      <c r="V472" s="312">
        <f t="shared" si="89"/>
        <v>1</v>
      </c>
      <c r="W472" s="186" t="s">
        <v>2603</v>
      </c>
      <c r="X472" s="174" t="s">
        <v>22</v>
      </c>
      <c r="Y472" s="174" t="s">
        <v>1818</v>
      </c>
      <c r="Z472" s="388"/>
      <c r="AA472" s="389">
        <v>2</v>
      </c>
      <c r="AB472" s="390"/>
      <c r="AC472" s="307"/>
      <c r="AD472" s="352" t="s">
        <v>2434</v>
      </c>
    </row>
    <row r="473" spans="2:30" ht="252" hidden="1" x14ac:dyDescent="0.25">
      <c r="B473" s="336" t="s">
        <v>2378</v>
      </c>
      <c r="C473" s="208" t="s">
        <v>288</v>
      </c>
      <c r="D473" s="126" t="s">
        <v>1787</v>
      </c>
      <c r="E473" s="132" t="s">
        <v>1793</v>
      </c>
      <c r="F473" s="136" t="s">
        <v>1794</v>
      </c>
      <c r="G473" s="150" t="s">
        <v>1795</v>
      </c>
      <c r="H473" s="158">
        <v>1</v>
      </c>
      <c r="I473" s="158" t="s">
        <v>1467</v>
      </c>
      <c r="J473" s="165"/>
      <c r="K473" s="182">
        <v>1</v>
      </c>
      <c r="L473" s="196"/>
      <c r="M473" s="436"/>
      <c r="N473" s="331" t="str">
        <f t="shared" si="85"/>
        <v>-</v>
      </c>
      <c r="O473" s="320" t="str">
        <f t="shared" si="81"/>
        <v>-</v>
      </c>
      <c r="P473" s="320">
        <f t="shared" si="86"/>
        <v>1</v>
      </c>
      <c r="Q473" s="320">
        <f t="shared" si="82"/>
        <v>1</v>
      </c>
      <c r="R473" s="320" t="str">
        <f t="shared" si="87"/>
        <v>-</v>
      </c>
      <c r="S473" s="320" t="str">
        <f t="shared" si="83"/>
        <v>-</v>
      </c>
      <c r="T473" s="320" t="str">
        <f t="shared" si="88"/>
        <v>-</v>
      </c>
      <c r="U473" s="325" t="str">
        <f t="shared" si="84"/>
        <v>-</v>
      </c>
      <c r="V473" s="312">
        <f t="shared" si="89"/>
        <v>1</v>
      </c>
      <c r="W473" s="186" t="s">
        <v>2604</v>
      </c>
      <c r="X473" s="174" t="s">
        <v>22</v>
      </c>
      <c r="Y473" s="174" t="s">
        <v>1818</v>
      </c>
      <c r="Z473" s="388"/>
      <c r="AA473" s="389">
        <v>1</v>
      </c>
      <c r="AB473" s="390"/>
      <c r="AC473" s="307"/>
      <c r="AD473" s="352" t="s">
        <v>2434</v>
      </c>
    </row>
    <row r="474" spans="2:30" ht="409.5" hidden="1" x14ac:dyDescent="0.25">
      <c r="B474" s="336" t="s">
        <v>2378</v>
      </c>
      <c r="C474" s="208" t="s">
        <v>288</v>
      </c>
      <c r="D474" s="126" t="s">
        <v>1787</v>
      </c>
      <c r="E474" s="132" t="s">
        <v>1796</v>
      </c>
      <c r="F474" s="136" t="s">
        <v>1797</v>
      </c>
      <c r="G474" s="150" t="s">
        <v>1798</v>
      </c>
      <c r="H474" s="158">
        <v>1</v>
      </c>
      <c r="I474" s="158" t="s">
        <v>1467</v>
      </c>
      <c r="J474" s="165"/>
      <c r="K474" s="182">
        <v>1</v>
      </c>
      <c r="L474" s="196"/>
      <c r="M474" s="436"/>
      <c r="N474" s="331" t="str">
        <f t="shared" si="85"/>
        <v>-</v>
      </c>
      <c r="O474" s="320" t="str">
        <f t="shared" si="81"/>
        <v>-</v>
      </c>
      <c r="P474" s="320">
        <f>IF(ISERROR(K474/AA474),"-",K474/AA474)</f>
        <v>1</v>
      </c>
      <c r="Q474" s="320">
        <f t="shared" si="82"/>
        <v>1</v>
      </c>
      <c r="R474" s="320" t="str">
        <f t="shared" si="87"/>
        <v>-</v>
      </c>
      <c r="S474" s="320" t="str">
        <f t="shared" si="83"/>
        <v>-</v>
      </c>
      <c r="T474" s="320" t="str">
        <f>IF(ISERROR(M474/AC474),"-",M474/AC474)</f>
        <v>-</v>
      </c>
      <c r="U474" s="325" t="str">
        <f t="shared" si="84"/>
        <v>-</v>
      </c>
      <c r="V474" s="312">
        <f t="shared" si="89"/>
        <v>1</v>
      </c>
      <c r="W474" s="186" t="s">
        <v>2906</v>
      </c>
      <c r="X474" s="174" t="s">
        <v>22</v>
      </c>
      <c r="Y474" s="174" t="s">
        <v>1818</v>
      </c>
      <c r="Z474" s="388"/>
      <c r="AA474" s="389">
        <v>1</v>
      </c>
      <c r="AB474" s="390"/>
      <c r="AC474" s="307"/>
      <c r="AD474" s="352" t="s">
        <v>2434</v>
      </c>
    </row>
    <row r="475" spans="2:30" ht="324" hidden="1" x14ac:dyDescent="0.25">
      <c r="B475" s="336" t="s">
        <v>2378</v>
      </c>
      <c r="C475" s="208" t="s">
        <v>288</v>
      </c>
      <c r="D475" s="126" t="s">
        <v>1787</v>
      </c>
      <c r="E475" s="132" t="s">
        <v>1799</v>
      </c>
      <c r="F475" s="136" t="s">
        <v>1800</v>
      </c>
      <c r="G475" s="150" t="s">
        <v>1801</v>
      </c>
      <c r="H475" s="158">
        <v>3</v>
      </c>
      <c r="I475" s="158" t="s">
        <v>1467</v>
      </c>
      <c r="J475" s="165">
        <v>1</v>
      </c>
      <c r="K475" s="182">
        <v>1</v>
      </c>
      <c r="L475" s="196"/>
      <c r="M475" s="436">
        <v>1</v>
      </c>
      <c r="N475" s="331">
        <f t="shared" si="85"/>
        <v>1</v>
      </c>
      <c r="O475" s="320">
        <f t="shared" si="81"/>
        <v>1</v>
      </c>
      <c r="P475" s="320">
        <f t="shared" si="86"/>
        <v>1</v>
      </c>
      <c r="Q475" s="320">
        <f t="shared" si="82"/>
        <v>1</v>
      </c>
      <c r="R475" s="320" t="str">
        <f t="shared" si="87"/>
        <v>-</v>
      </c>
      <c r="S475" s="320" t="str">
        <f t="shared" si="83"/>
        <v>-</v>
      </c>
      <c r="T475" s="320">
        <f t="shared" si="88"/>
        <v>1</v>
      </c>
      <c r="U475" s="325">
        <f t="shared" si="84"/>
        <v>1</v>
      </c>
      <c r="V475" s="312">
        <f t="shared" si="89"/>
        <v>1</v>
      </c>
      <c r="W475" s="186" t="s">
        <v>2907</v>
      </c>
      <c r="X475" s="174" t="s">
        <v>22</v>
      </c>
      <c r="Y475" s="174" t="s">
        <v>1818</v>
      </c>
      <c r="Z475" s="388">
        <v>1</v>
      </c>
      <c r="AA475" s="389">
        <v>1</v>
      </c>
      <c r="AB475" s="390"/>
      <c r="AC475" s="307">
        <v>1</v>
      </c>
      <c r="AD475" s="352" t="s">
        <v>2434</v>
      </c>
    </row>
    <row r="476" spans="2:30" ht="144" hidden="1" x14ac:dyDescent="0.25">
      <c r="B476" s="336" t="s">
        <v>2378</v>
      </c>
      <c r="C476" s="208" t="s">
        <v>288</v>
      </c>
      <c r="D476" s="126" t="s">
        <v>1787</v>
      </c>
      <c r="E476" s="132" t="s">
        <v>1802</v>
      </c>
      <c r="F476" s="136" t="s">
        <v>1803</v>
      </c>
      <c r="G476" s="150" t="s">
        <v>1804</v>
      </c>
      <c r="H476" s="158">
        <v>1</v>
      </c>
      <c r="I476" s="158" t="s">
        <v>1467</v>
      </c>
      <c r="J476" s="165"/>
      <c r="K476" s="182">
        <v>1</v>
      </c>
      <c r="L476" s="196"/>
      <c r="M476" s="436"/>
      <c r="N476" s="331" t="str">
        <f t="shared" si="85"/>
        <v>-</v>
      </c>
      <c r="O476" s="320" t="str">
        <f t="shared" si="81"/>
        <v>-</v>
      </c>
      <c r="P476" s="320">
        <f t="shared" si="86"/>
        <v>1</v>
      </c>
      <c r="Q476" s="320">
        <f t="shared" si="82"/>
        <v>1</v>
      </c>
      <c r="R476" s="320" t="str">
        <f t="shared" si="87"/>
        <v>-</v>
      </c>
      <c r="S476" s="320" t="str">
        <f t="shared" si="83"/>
        <v>-</v>
      </c>
      <c r="T476" s="320" t="str">
        <f t="shared" si="88"/>
        <v>-</v>
      </c>
      <c r="U476" s="325" t="str">
        <f t="shared" si="84"/>
        <v>-</v>
      </c>
      <c r="V476" s="312">
        <f t="shared" si="89"/>
        <v>1</v>
      </c>
      <c r="W476" s="186" t="s">
        <v>2605</v>
      </c>
      <c r="X476" s="174" t="s">
        <v>22</v>
      </c>
      <c r="Y476" s="174" t="s">
        <v>1818</v>
      </c>
      <c r="Z476" s="388"/>
      <c r="AA476" s="389">
        <v>1</v>
      </c>
      <c r="AB476" s="390"/>
      <c r="AC476" s="307"/>
      <c r="AD476" s="352" t="s">
        <v>2434</v>
      </c>
    </row>
    <row r="477" spans="2:30" ht="126" hidden="1" x14ac:dyDescent="0.25">
      <c r="B477" s="336" t="s">
        <v>2378</v>
      </c>
      <c r="C477" s="208" t="s">
        <v>288</v>
      </c>
      <c r="D477" s="126" t="s">
        <v>1787</v>
      </c>
      <c r="E477" s="132" t="s">
        <v>1805</v>
      </c>
      <c r="F477" s="136" t="s">
        <v>1806</v>
      </c>
      <c r="G477" s="150" t="s">
        <v>1807</v>
      </c>
      <c r="H477" s="158">
        <v>1</v>
      </c>
      <c r="I477" s="158" t="s">
        <v>1467</v>
      </c>
      <c r="J477" s="165"/>
      <c r="K477" s="182"/>
      <c r="L477" s="196">
        <v>1</v>
      </c>
      <c r="M477" s="436"/>
      <c r="N477" s="331" t="str">
        <f t="shared" si="85"/>
        <v>-</v>
      </c>
      <c r="O477" s="320" t="str">
        <f t="shared" si="81"/>
        <v>-</v>
      </c>
      <c r="P477" s="320" t="str">
        <f t="shared" si="86"/>
        <v>-</v>
      </c>
      <c r="Q477" s="320" t="str">
        <f t="shared" si="82"/>
        <v>-</v>
      </c>
      <c r="R477" s="320">
        <f t="shared" si="87"/>
        <v>1</v>
      </c>
      <c r="S477" s="320">
        <f t="shared" si="83"/>
        <v>1</v>
      </c>
      <c r="T477" s="320" t="str">
        <f t="shared" si="88"/>
        <v>-</v>
      </c>
      <c r="U477" s="325" t="str">
        <f t="shared" si="84"/>
        <v>-</v>
      </c>
      <c r="V477" s="312">
        <f t="shared" si="89"/>
        <v>1</v>
      </c>
      <c r="W477" s="186" t="s">
        <v>2769</v>
      </c>
      <c r="X477" s="174" t="s">
        <v>22</v>
      </c>
      <c r="Y477" s="174" t="s">
        <v>1818</v>
      </c>
      <c r="Z477" s="388"/>
      <c r="AA477" s="389"/>
      <c r="AB477" s="390">
        <v>1</v>
      </c>
      <c r="AC477" s="307"/>
      <c r="AD477" s="352" t="s">
        <v>2434</v>
      </c>
    </row>
    <row r="478" spans="2:30" ht="306" hidden="1" x14ac:dyDescent="0.25">
      <c r="B478" s="336" t="s">
        <v>2378</v>
      </c>
      <c r="C478" s="208" t="s">
        <v>288</v>
      </c>
      <c r="D478" s="126" t="s">
        <v>1787</v>
      </c>
      <c r="E478" s="132" t="s">
        <v>1808</v>
      </c>
      <c r="F478" s="136" t="s">
        <v>1809</v>
      </c>
      <c r="G478" s="150" t="s">
        <v>1810</v>
      </c>
      <c r="H478" s="158">
        <v>3</v>
      </c>
      <c r="I478" s="158" t="s">
        <v>1467</v>
      </c>
      <c r="J478" s="165">
        <v>1</v>
      </c>
      <c r="K478" s="182"/>
      <c r="L478" s="196">
        <v>1</v>
      </c>
      <c r="M478" s="436">
        <v>1</v>
      </c>
      <c r="N478" s="331">
        <f t="shared" si="85"/>
        <v>1</v>
      </c>
      <c r="O478" s="320">
        <f t="shared" si="81"/>
        <v>1</v>
      </c>
      <c r="P478" s="320" t="str">
        <f t="shared" si="86"/>
        <v>-</v>
      </c>
      <c r="Q478" s="320" t="str">
        <f t="shared" si="82"/>
        <v>-</v>
      </c>
      <c r="R478" s="320">
        <f t="shared" si="87"/>
        <v>1</v>
      </c>
      <c r="S478" s="320">
        <f t="shared" si="83"/>
        <v>1</v>
      </c>
      <c r="T478" s="320">
        <f t="shared" si="88"/>
        <v>1</v>
      </c>
      <c r="U478" s="325">
        <f t="shared" si="84"/>
        <v>1</v>
      </c>
      <c r="V478" s="312">
        <f t="shared" si="89"/>
        <v>1</v>
      </c>
      <c r="W478" s="186" t="s">
        <v>2908</v>
      </c>
      <c r="X478" s="174" t="s">
        <v>22</v>
      </c>
      <c r="Y478" s="174" t="s">
        <v>1818</v>
      </c>
      <c r="Z478" s="388">
        <v>1</v>
      </c>
      <c r="AA478" s="389"/>
      <c r="AB478" s="390">
        <v>1</v>
      </c>
      <c r="AC478" s="307">
        <v>1</v>
      </c>
      <c r="AD478" s="352" t="s">
        <v>2434</v>
      </c>
    </row>
    <row r="479" spans="2:30" ht="409.5" hidden="1" x14ac:dyDescent="0.25">
      <c r="B479" s="336" t="s">
        <v>2378</v>
      </c>
      <c r="C479" s="208" t="s">
        <v>288</v>
      </c>
      <c r="D479" s="126" t="s">
        <v>1787</v>
      </c>
      <c r="E479" s="132" t="s">
        <v>1811</v>
      </c>
      <c r="F479" s="136" t="s">
        <v>1812</v>
      </c>
      <c r="G479" s="150" t="s">
        <v>1813</v>
      </c>
      <c r="H479" s="158">
        <v>2</v>
      </c>
      <c r="I479" s="158" t="s">
        <v>1467</v>
      </c>
      <c r="J479" s="165"/>
      <c r="K479" s="182">
        <v>1</v>
      </c>
      <c r="L479" s="196"/>
      <c r="M479" s="436">
        <v>1</v>
      </c>
      <c r="N479" s="331" t="str">
        <f t="shared" si="85"/>
        <v>-</v>
      </c>
      <c r="O479" s="320" t="str">
        <f t="shared" si="81"/>
        <v>-</v>
      </c>
      <c r="P479" s="320">
        <f t="shared" si="86"/>
        <v>1</v>
      </c>
      <c r="Q479" s="320">
        <f t="shared" si="82"/>
        <v>1</v>
      </c>
      <c r="R479" s="320" t="str">
        <f t="shared" si="87"/>
        <v>-</v>
      </c>
      <c r="S479" s="320" t="str">
        <f t="shared" si="83"/>
        <v>-</v>
      </c>
      <c r="T479" s="320">
        <f t="shared" si="88"/>
        <v>1</v>
      </c>
      <c r="U479" s="325">
        <f t="shared" si="84"/>
        <v>1</v>
      </c>
      <c r="V479" s="312">
        <f t="shared" si="89"/>
        <v>1</v>
      </c>
      <c r="W479" s="186" t="s">
        <v>2909</v>
      </c>
      <c r="X479" s="174" t="s">
        <v>22</v>
      </c>
      <c r="Y479" s="174" t="s">
        <v>1818</v>
      </c>
      <c r="Z479" s="388"/>
      <c r="AA479" s="389">
        <v>1</v>
      </c>
      <c r="AB479" s="390"/>
      <c r="AC479" s="307">
        <v>1</v>
      </c>
      <c r="AD479" s="352" t="s">
        <v>2434</v>
      </c>
    </row>
    <row r="480" spans="2:30" ht="234" hidden="1" x14ac:dyDescent="0.25">
      <c r="B480" s="336" t="s">
        <v>2378</v>
      </c>
      <c r="C480" s="208" t="s">
        <v>288</v>
      </c>
      <c r="D480" s="126" t="s">
        <v>1787</v>
      </c>
      <c r="E480" s="132" t="s">
        <v>41</v>
      </c>
      <c r="F480" s="136" t="s">
        <v>1814</v>
      </c>
      <c r="G480" s="150" t="s">
        <v>1815</v>
      </c>
      <c r="H480" s="158">
        <v>2</v>
      </c>
      <c r="I480" s="158" t="s">
        <v>1467</v>
      </c>
      <c r="J480" s="165">
        <v>1</v>
      </c>
      <c r="K480" s="182"/>
      <c r="L480" s="196">
        <v>1</v>
      </c>
      <c r="M480" s="436"/>
      <c r="N480" s="331">
        <f t="shared" si="85"/>
        <v>1</v>
      </c>
      <c r="O480" s="320">
        <f t="shared" si="81"/>
        <v>1</v>
      </c>
      <c r="P480" s="320" t="str">
        <f t="shared" si="86"/>
        <v>-</v>
      </c>
      <c r="Q480" s="320" t="str">
        <f t="shared" si="82"/>
        <v>-</v>
      </c>
      <c r="R480" s="320">
        <f t="shared" si="87"/>
        <v>1</v>
      </c>
      <c r="S480" s="320">
        <f t="shared" si="83"/>
        <v>1</v>
      </c>
      <c r="T480" s="320" t="str">
        <f t="shared" si="88"/>
        <v>-</v>
      </c>
      <c r="U480" s="325" t="str">
        <f t="shared" si="84"/>
        <v>-</v>
      </c>
      <c r="V480" s="312">
        <f t="shared" si="89"/>
        <v>1</v>
      </c>
      <c r="W480" s="186" t="s">
        <v>2770</v>
      </c>
      <c r="X480" s="174" t="s">
        <v>22</v>
      </c>
      <c r="Y480" s="174" t="s">
        <v>1818</v>
      </c>
      <c r="Z480" s="388">
        <v>1</v>
      </c>
      <c r="AA480" s="389"/>
      <c r="AB480" s="390">
        <v>1</v>
      </c>
      <c r="AC480" s="307"/>
      <c r="AD480" s="352" t="s">
        <v>2434</v>
      </c>
    </row>
    <row r="481" spans="2:30" ht="162" hidden="1" x14ac:dyDescent="0.25">
      <c r="B481" s="336" t="s">
        <v>2378</v>
      </c>
      <c r="C481" s="208" t="s">
        <v>288</v>
      </c>
      <c r="D481" s="340" t="s">
        <v>1787</v>
      </c>
      <c r="E481" s="341" t="s">
        <v>41</v>
      </c>
      <c r="F481" s="342" t="s">
        <v>1816</v>
      </c>
      <c r="G481" s="343" t="s">
        <v>1817</v>
      </c>
      <c r="H481" s="344">
        <v>1</v>
      </c>
      <c r="I481" s="344" t="s">
        <v>1467</v>
      </c>
      <c r="J481" s="345"/>
      <c r="K481" s="346"/>
      <c r="L481" s="347">
        <v>1</v>
      </c>
      <c r="M481" s="454"/>
      <c r="N481" s="348" t="str">
        <f t="shared" si="85"/>
        <v>-</v>
      </c>
      <c r="O481" s="349" t="str">
        <f t="shared" si="81"/>
        <v>-</v>
      </c>
      <c r="P481" s="349" t="str">
        <f t="shared" si="86"/>
        <v>-</v>
      </c>
      <c r="Q481" s="349" t="str">
        <f t="shared" si="82"/>
        <v>-</v>
      </c>
      <c r="R481" s="349">
        <f t="shared" si="87"/>
        <v>1</v>
      </c>
      <c r="S481" s="349">
        <f t="shared" si="83"/>
        <v>1</v>
      </c>
      <c r="T481" s="349" t="str">
        <f t="shared" si="88"/>
        <v>-</v>
      </c>
      <c r="U481" s="469" t="str">
        <f t="shared" si="84"/>
        <v>-</v>
      </c>
      <c r="V481" s="462">
        <f t="shared" si="89"/>
        <v>1</v>
      </c>
      <c r="W481" s="350" t="s">
        <v>2771</v>
      </c>
      <c r="X481" s="351" t="s">
        <v>1504</v>
      </c>
      <c r="Y481" s="353" t="s">
        <v>1818</v>
      </c>
      <c r="Z481" s="543"/>
      <c r="AA481" s="544"/>
      <c r="AB481" s="545">
        <v>1</v>
      </c>
      <c r="AC481" s="546"/>
      <c r="AD481" s="352" t="s">
        <v>2434</v>
      </c>
    </row>
    <row r="482" spans="2:30" s="372" customFormat="1" ht="144" hidden="1" x14ac:dyDescent="0.25">
      <c r="B482" s="356" t="s">
        <v>2241</v>
      </c>
      <c r="C482" s="357" t="s">
        <v>17</v>
      </c>
      <c r="D482" s="358">
        <v>87.3</v>
      </c>
      <c r="E482" s="359"/>
      <c r="F482" s="360" t="s">
        <v>1819</v>
      </c>
      <c r="G482" s="361" t="s">
        <v>1820</v>
      </c>
      <c r="H482" s="362">
        <v>1</v>
      </c>
      <c r="I482" s="362" t="s">
        <v>375</v>
      </c>
      <c r="J482" s="363"/>
      <c r="K482" s="364"/>
      <c r="L482" s="365">
        <v>1</v>
      </c>
      <c r="M482" s="436"/>
      <c r="N482" s="366" t="str">
        <f>IF(ISERROR(J482/Z482),"-",J482/Z482)</f>
        <v>-</v>
      </c>
      <c r="O482" s="367" t="str">
        <f>IF(N482="","",IF(N482="-","-",IF(N482&gt;=100%,100%,N482)))</f>
        <v>-</v>
      </c>
      <c r="P482" s="367" t="str">
        <f>IF(ISERROR(K482/AA482),"-",K482/AA482)</f>
        <v>-</v>
      </c>
      <c r="Q482" s="367" t="str">
        <f>IF(P482="","",IF(P482="-","-",IF(P482&gt;=100%,100%,P482)))</f>
        <v>-</v>
      </c>
      <c r="R482" s="367">
        <f>IF(ISERROR(L482/AB482),"-",L482/AB482)</f>
        <v>1</v>
      </c>
      <c r="S482" s="367">
        <f>IF(R482="","",IF(R482="-","-",IF(R482&gt;=100%,100%,R482)))</f>
        <v>1</v>
      </c>
      <c r="T482" s="367" t="str">
        <f>IF(ISERROR(M482/AC482),"-",M482/AC482)</f>
        <v>-</v>
      </c>
      <c r="U482" s="325" t="str">
        <f>IF(T482="","",IF(T482="-","-",IF(T482&gt;=100%,100%,T482)))</f>
        <v>-</v>
      </c>
      <c r="V482" s="312">
        <f>SUM(J482:M482)/H482</f>
        <v>1</v>
      </c>
      <c r="W482" s="368" t="s">
        <v>2772</v>
      </c>
      <c r="X482" s="369" t="s">
        <v>22</v>
      </c>
      <c r="Y482" s="370" t="s">
        <v>2005</v>
      </c>
      <c r="Z482" s="388" t="s">
        <v>1380</v>
      </c>
      <c r="AA482" s="389"/>
      <c r="AB482" s="390">
        <v>1</v>
      </c>
      <c r="AC482" s="307"/>
      <c r="AD482" s="371" t="s">
        <v>2434</v>
      </c>
    </row>
    <row r="483" spans="2:30" ht="144" hidden="1" x14ac:dyDescent="0.25">
      <c r="B483" s="336" t="s">
        <v>2241</v>
      </c>
      <c r="C483" s="355" t="s">
        <v>17</v>
      </c>
      <c r="D483" s="126">
        <v>87.3</v>
      </c>
      <c r="E483" s="132"/>
      <c r="F483" s="136" t="s">
        <v>1819</v>
      </c>
      <c r="G483" s="150" t="s">
        <v>1821</v>
      </c>
      <c r="H483" s="158">
        <v>1</v>
      </c>
      <c r="I483" s="158" t="s">
        <v>375</v>
      </c>
      <c r="J483" s="165"/>
      <c r="K483" s="182"/>
      <c r="L483" s="196">
        <v>1</v>
      </c>
      <c r="M483" s="436"/>
      <c r="N483" s="331" t="str">
        <f t="shared" ref="N483:N546" si="90">IF(ISERROR(J483/Z483),"-",J483/Z483)</f>
        <v>-</v>
      </c>
      <c r="O483" s="320" t="str">
        <f t="shared" ref="O483:O546" si="91">IF(N483="","",IF(N483="-","-",IF(N483&gt;=100%,100%,N483)))</f>
        <v>-</v>
      </c>
      <c r="P483" s="320" t="str">
        <f t="shared" ref="P483:P546" si="92">IF(ISERROR(K483/AA483),"-",K483/AA483)</f>
        <v>-</v>
      </c>
      <c r="Q483" s="320" t="str">
        <f t="shared" ref="Q483:Q546" si="93">IF(P483="","",IF(P483="-","-",IF(P483&gt;=100%,100%,P483)))</f>
        <v>-</v>
      </c>
      <c r="R483" s="320">
        <f t="shared" ref="R483:R546" si="94">IF(ISERROR(L483/AB483),"-",L483/AB483)</f>
        <v>1</v>
      </c>
      <c r="S483" s="320">
        <f t="shared" ref="S483:S546" si="95">IF(R483="","",IF(R483="-","-",IF(R483&gt;=100%,100%,R483)))</f>
        <v>1</v>
      </c>
      <c r="T483" s="320" t="str">
        <f t="shared" ref="T483:T546" si="96">IF(ISERROR(M483/AC483),"-",M483/AC483)</f>
        <v>-</v>
      </c>
      <c r="U483" s="325" t="str">
        <f t="shared" ref="U483:U546" si="97">IF(T483="","",IF(T483="-","-",IF(T483&gt;=100%,100%,T483)))</f>
        <v>-</v>
      </c>
      <c r="V483" s="312">
        <f t="shared" ref="V483:V545" si="98">SUM(J483:M483)/H483</f>
        <v>1</v>
      </c>
      <c r="W483" s="186" t="s">
        <v>2773</v>
      </c>
      <c r="X483" s="174" t="s">
        <v>22</v>
      </c>
      <c r="Y483" s="176" t="s">
        <v>2005</v>
      </c>
      <c r="Z483" s="388"/>
      <c r="AA483" s="389"/>
      <c r="AB483" s="390">
        <v>1</v>
      </c>
      <c r="AC483" s="307"/>
      <c r="AD483" s="352" t="s">
        <v>2434</v>
      </c>
    </row>
    <row r="484" spans="2:30" ht="144" hidden="1" x14ac:dyDescent="0.25">
      <c r="B484" s="336" t="s">
        <v>2241</v>
      </c>
      <c r="C484" s="355" t="s">
        <v>17</v>
      </c>
      <c r="D484" s="126">
        <v>87.3</v>
      </c>
      <c r="E484" s="132"/>
      <c r="F484" s="136" t="s">
        <v>1819</v>
      </c>
      <c r="G484" s="150" t="s">
        <v>1822</v>
      </c>
      <c r="H484" s="158">
        <v>1</v>
      </c>
      <c r="I484" s="158" t="s">
        <v>375</v>
      </c>
      <c r="J484" s="165"/>
      <c r="K484" s="182"/>
      <c r="L484" s="196">
        <v>1</v>
      </c>
      <c r="M484" s="436"/>
      <c r="N484" s="331" t="str">
        <f t="shared" si="90"/>
        <v>-</v>
      </c>
      <c r="O484" s="320" t="str">
        <f t="shared" si="91"/>
        <v>-</v>
      </c>
      <c r="P484" s="320" t="str">
        <f t="shared" si="92"/>
        <v>-</v>
      </c>
      <c r="Q484" s="320" t="str">
        <f t="shared" si="93"/>
        <v>-</v>
      </c>
      <c r="R484" s="320">
        <f t="shared" si="94"/>
        <v>1</v>
      </c>
      <c r="S484" s="320">
        <f t="shared" si="95"/>
        <v>1</v>
      </c>
      <c r="T484" s="320" t="str">
        <f t="shared" si="96"/>
        <v>-</v>
      </c>
      <c r="U484" s="325" t="str">
        <f t="shared" si="97"/>
        <v>-</v>
      </c>
      <c r="V484" s="312">
        <f t="shared" si="98"/>
        <v>1</v>
      </c>
      <c r="W484" s="186" t="s">
        <v>2774</v>
      </c>
      <c r="X484" s="174" t="s">
        <v>22</v>
      </c>
      <c r="Y484" s="176" t="s">
        <v>2005</v>
      </c>
      <c r="Z484" s="388"/>
      <c r="AA484" s="389"/>
      <c r="AB484" s="390">
        <v>1</v>
      </c>
      <c r="AC484" s="307"/>
      <c r="AD484" s="352" t="s">
        <v>2434</v>
      </c>
    </row>
    <row r="485" spans="2:30" ht="144" hidden="1" x14ac:dyDescent="0.25">
      <c r="B485" s="336" t="s">
        <v>2241</v>
      </c>
      <c r="C485" s="355" t="s">
        <v>17</v>
      </c>
      <c r="D485" s="126">
        <v>87.3</v>
      </c>
      <c r="E485" s="132"/>
      <c r="F485" s="136" t="s">
        <v>1819</v>
      </c>
      <c r="G485" s="150" t="s">
        <v>1823</v>
      </c>
      <c r="H485" s="158">
        <v>1</v>
      </c>
      <c r="I485" s="158" t="s">
        <v>375</v>
      </c>
      <c r="J485" s="165"/>
      <c r="K485" s="182"/>
      <c r="L485" s="196">
        <v>1</v>
      </c>
      <c r="M485" s="436"/>
      <c r="N485" s="331" t="str">
        <f t="shared" si="90"/>
        <v>-</v>
      </c>
      <c r="O485" s="320" t="str">
        <f t="shared" si="91"/>
        <v>-</v>
      </c>
      <c r="P485" s="320" t="str">
        <f t="shared" si="92"/>
        <v>-</v>
      </c>
      <c r="Q485" s="320" t="str">
        <f t="shared" si="93"/>
        <v>-</v>
      </c>
      <c r="R485" s="320">
        <f t="shared" si="94"/>
        <v>1</v>
      </c>
      <c r="S485" s="320">
        <f t="shared" si="95"/>
        <v>1</v>
      </c>
      <c r="T485" s="320" t="str">
        <f t="shared" si="96"/>
        <v>-</v>
      </c>
      <c r="U485" s="325" t="str">
        <f t="shared" si="97"/>
        <v>-</v>
      </c>
      <c r="V485" s="312">
        <f t="shared" si="98"/>
        <v>1</v>
      </c>
      <c r="W485" s="186" t="s">
        <v>2775</v>
      </c>
      <c r="X485" s="174" t="s">
        <v>22</v>
      </c>
      <c r="Y485" s="176" t="s">
        <v>2005</v>
      </c>
      <c r="Z485" s="388"/>
      <c r="AA485" s="389"/>
      <c r="AB485" s="390">
        <v>1</v>
      </c>
      <c r="AC485" s="307"/>
      <c r="AD485" s="352" t="s">
        <v>2434</v>
      </c>
    </row>
    <row r="486" spans="2:30" ht="144" hidden="1" x14ac:dyDescent="0.25">
      <c r="B486" s="336" t="s">
        <v>2241</v>
      </c>
      <c r="C486" s="355" t="s">
        <v>17</v>
      </c>
      <c r="D486" s="126">
        <v>87.3</v>
      </c>
      <c r="E486" s="132"/>
      <c r="F486" s="136" t="s">
        <v>1819</v>
      </c>
      <c r="G486" s="150" t="s">
        <v>1824</v>
      </c>
      <c r="H486" s="158">
        <v>1</v>
      </c>
      <c r="I486" s="158" t="s">
        <v>375</v>
      </c>
      <c r="J486" s="165"/>
      <c r="K486" s="182"/>
      <c r="L486" s="196">
        <v>1</v>
      </c>
      <c r="M486" s="436"/>
      <c r="N486" s="331" t="str">
        <f t="shared" si="90"/>
        <v>-</v>
      </c>
      <c r="O486" s="320" t="str">
        <f t="shared" si="91"/>
        <v>-</v>
      </c>
      <c r="P486" s="320" t="str">
        <f t="shared" si="92"/>
        <v>-</v>
      </c>
      <c r="Q486" s="320" t="str">
        <f t="shared" si="93"/>
        <v>-</v>
      </c>
      <c r="R486" s="320">
        <f t="shared" si="94"/>
        <v>1</v>
      </c>
      <c r="S486" s="320">
        <f t="shared" si="95"/>
        <v>1</v>
      </c>
      <c r="T486" s="320" t="str">
        <f t="shared" si="96"/>
        <v>-</v>
      </c>
      <c r="U486" s="325" t="str">
        <f t="shared" si="97"/>
        <v>-</v>
      </c>
      <c r="V486" s="312">
        <f t="shared" si="98"/>
        <v>1</v>
      </c>
      <c r="W486" s="186" t="s">
        <v>2776</v>
      </c>
      <c r="X486" s="174" t="s">
        <v>22</v>
      </c>
      <c r="Y486" s="176" t="s">
        <v>2005</v>
      </c>
      <c r="Z486" s="388"/>
      <c r="AA486" s="389"/>
      <c r="AB486" s="390">
        <v>1</v>
      </c>
      <c r="AC486" s="307"/>
      <c r="AD486" s="352" t="s">
        <v>2434</v>
      </c>
    </row>
    <row r="487" spans="2:30" ht="144" hidden="1" x14ac:dyDescent="0.25">
      <c r="B487" s="336" t="s">
        <v>2241</v>
      </c>
      <c r="C487" s="355" t="s">
        <v>17</v>
      </c>
      <c r="D487" s="126">
        <v>87.3</v>
      </c>
      <c r="E487" s="132"/>
      <c r="F487" s="136" t="s">
        <v>1819</v>
      </c>
      <c r="G487" s="150" t="s">
        <v>1825</v>
      </c>
      <c r="H487" s="158">
        <v>1</v>
      </c>
      <c r="I487" s="158" t="s">
        <v>375</v>
      </c>
      <c r="J487" s="165"/>
      <c r="K487" s="182"/>
      <c r="L487" s="196">
        <v>1</v>
      </c>
      <c r="M487" s="436"/>
      <c r="N487" s="331" t="str">
        <f t="shared" si="90"/>
        <v>-</v>
      </c>
      <c r="O487" s="320" t="str">
        <f t="shared" si="91"/>
        <v>-</v>
      </c>
      <c r="P487" s="320" t="str">
        <f t="shared" si="92"/>
        <v>-</v>
      </c>
      <c r="Q487" s="320" t="str">
        <f t="shared" si="93"/>
        <v>-</v>
      </c>
      <c r="R487" s="320">
        <f t="shared" si="94"/>
        <v>1</v>
      </c>
      <c r="S487" s="320">
        <f t="shared" si="95"/>
        <v>1</v>
      </c>
      <c r="T487" s="320" t="str">
        <f t="shared" si="96"/>
        <v>-</v>
      </c>
      <c r="U487" s="325" t="str">
        <f t="shared" si="97"/>
        <v>-</v>
      </c>
      <c r="V487" s="312">
        <f t="shared" si="98"/>
        <v>1</v>
      </c>
      <c r="W487" s="186" t="s">
        <v>2777</v>
      </c>
      <c r="X487" s="174" t="s">
        <v>22</v>
      </c>
      <c r="Y487" s="176" t="s">
        <v>2005</v>
      </c>
      <c r="Z487" s="388"/>
      <c r="AA487" s="389"/>
      <c r="AB487" s="390">
        <v>1</v>
      </c>
      <c r="AC487" s="307"/>
      <c r="AD487" s="352" t="s">
        <v>2434</v>
      </c>
    </row>
    <row r="488" spans="2:30" ht="234" hidden="1" x14ac:dyDescent="0.25">
      <c r="B488" s="336" t="s">
        <v>2241</v>
      </c>
      <c r="C488" s="355" t="s">
        <v>17</v>
      </c>
      <c r="D488" s="126">
        <v>87.3</v>
      </c>
      <c r="E488" s="132"/>
      <c r="F488" s="136" t="s">
        <v>1826</v>
      </c>
      <c r="G488" s="150" t="s">
        <v>1827</v>
      </c>
      <c r="H488" s="158">
        <v>4</v>
      </c>
      <c r="I488" s="158" t="s">
        <v>375</v>
      </c>
      <c r="J488" s="165">
        <v>1</v>
      </c>
      <c r="K488" s="182">
        <v>1</v>
      </c>
      <c r="L488" s="196">
        <v>1</v>
      </c>
      <c r="M488" s="436">
        <v>1</v>
      </c>
      <c r="N488" s="331">
        <f t="shared" si="90"/>
        <v>1</v>
      </c>
      <c r="O488" s="320">
        <f t="shared" si="91"/>
        <v>1</v>
      </c>
      <c r="P488" s="320">
        <f t="shared" si="92"/>
        <v>1</v>
      </c>
      <c r="Q488" s="320">
        <f t="shared" si="93"/>
        <v>1</v>
      </c>
      <c r="R488" s="320">
        <f t="shared" si="94"/>
        <v>1</v>
      </c>
      <c r="S488" s="320">
        <f t="shared" si="95"/>
        <v>1</v>
      </c>
      <c r="T488" s="320">
        <f t="shared" si="96"/>
        <v>1</v>
      </c>
      <c r="U488" s="325">
        <f t="shared" si="97"/>
        <v>1</v>
      </c>
      <c r="V488" s="312">
        <f t="shared" si="98"/>
        <v>1</v>
      </c>
      <c r="W488" s="186" t="s">
        <v>2969</v>
      </c>
      <c r="X488" s="174" t="s">
        <v>22</v>
      </c>
      <c r="Y488" s="176" t="s">
        <v>2005</v>
      </c>
      <c r="Z488" s="388">
        <v>1</v>
      </c>
      <c r="AA488" s="389">
        <v>1</v>
      </c>
      <c r="AB488" s="390">
        <v>1</v>
      </c>
      <c r="AC488" s="307">
        <v>1</v>
      </c>
      <c r="AD488" s="352" t="s">
        <v>2434</v>
      </c>
    </row>
    <row r="489" spans="2:30" ht="198" hidden="1" x14ac:dyDescent="0.25">
      <c r="B489" s="336" t="s">
        <v>2241</v>
      </c>
      <c r="C489" s="355" t="s">
        <v>17</v>
      </c>
      <c r="D489" s="126">
        <v>87.3</v>
      </c>
      <c r="E489" s="132"/>
      <c r="F489" s="136" t="s">
        <v>1828</v>
      </c>
      <c r="G489" s="150" t="s">
        <v>1829</v>
      </c>
      <c r="H489" s="158">
        <v>4</v>
      </c>
      <c r="I489" s="158" t="s">
        <v>375</v>
      </c>
      <c r="J489" s="165">
        <v>1</v>
      </c>
      <c r="K489" s="182">
        <v>1</v>
      </c>
      <c r="L489" s="196">
        <v>1</v>
      </c>
      <c r="M489" s="436">
        <v>1</v>
      </c>
      <c r="N489" s="331">
        <f t="shared" si="90"/>
        <v>1</v>
      </c>
      <c r="O489" s="320">
        <f t="shared" si="91"/>
        <v>1</v>
      </c>
      <c r="P489" s="320">
        <f t="shared" si="92"/>
        <v>1</v>
      </c>
      <c r="Q489" s="320">
        <f t="shared" si="93"/>
        <v>1</v>
      </c>
      <c r="R489" s="320">
        <f t="shared" si="94"/>
        <v>1</v>
      </c>
      <c r="S489" s="320">
        <f t="shared" si="95"/>
        <v>1</v>
      </c>
      <c r="T489" s="320">
        <f t="shared" si="96"/>
        <v>1</v>
      </c>
      <c r="U489" s="325">
        <f t="shared" si="97"/>
        <v>1</v>
      </c>
      <c r="V489" s="312">
        <f t="shared" si="98"/>
        <v>1</v>
      </c>
      <c r="W489" s="186" t="s">
        <v>2970</v>
      </c>
      <c r="X489" s="174" t="s">
        <v>22</v>
      </c>
      <c r="Y489" s="176" t="s">
        <v>2005</v>
      </c>
      <c r="Z489" s="388">
        <v>1</v>
      </c>
      <c r="AA489" s="389">
        <v>1</v>
      </c>
      <c r="AB489" s="390">
        <v>1</v>
      </c>
      <c r="AC489" s="307">
        <v>1</v>
      </c>
      <c r="AD489" s="352" t="s">
        <v>2434</v>
      </c>
    </row>
    <row r="490" spans="2:30" ht="216" hidden="1" x14ac:dyDescent="0.25">
      <c r="B490" s="336" t="s">
        <v>2241</v>
      </c>
      <c r="C490" s="355" t="s">
        <v>17</v>
      </c>
      <c r="D490" s="126">
        <v>87.3</v>
      </c>
      <c r="E490" s="132"/>
      <c r="F490" s="136" t="s">
        <v>1830</v>
      </c>
      <c r="G490" s="150" t="s">
        <v>1831</v>
      </c>
      <c r="H490" s="158">
        <v>4</v>
      </c>
      <c r="I490" s="158" t="s">
        <v>375</v>
      </c>
      <c r="J490" s="165">
        <v>1</v>
      </c>
      <c r="K490" s="182">
        <v>1</v>
      </c>
      <c r="L490" s="196">
        <v>1</v>
      </c>
      <c r="M490" s="436">
        <v>1</v>
      </c>
      <c r="N490" s="331">
        <f t="shared" si="90"/>
        <v>1</v>
      </c>
      <c r="O490" s="320">
        <f t="shared" si="91"/>
        <v>1</v>
      </c>
      <c r="P490" s="320">
        <f t="shared" si="92"/>
        <v>1</v>
      </c>
      <c r="Q490" s="320">
        <f t="shared" si="93"/>
        <v>1</v>
      </c>
      <c r="R490" s="320">
        <f t="shared" si="94"/>
        <v>1</v>
      </c>
      <c r="S490" s="320">
        <f t="shared" si="95"/>
        <v>1</v>
      </c>
      <c r="T490" s="320">
        <f t="shared" si="96"/>
        <v>1</v>
      </c>
      <c r="U490" s="325">
        <f t="shared" si="97"/>
        <v>1</v>
      </c>
      <c r="V490" s="312">
        <f t="shared" si="98"/>
        <v>1</v>
      </c>
      <c r="W490" s="186" t="s">
        <v>2971</v>
      </c>
      <c r="X490" s="174" t="s">
        <v>22</v>
      </c>
      <c r="Y490" s="176" t="s">
        <v>2005</v>
      </c>
      <c r="Z490" s="388">
        <v>1</v>
      </c>
      <c r="AA490" s="389">
        <v>1</v>
      </c>
      <c r="AB490" s="390">
        <v>1</v>
      </c>
      <c r="AC490" s="307">
        <v>1</v>
      </c>
      <c r="AD490" s="352" t="s">
        <v>2434</v>
      </c>
    </row>
    <row r="491" spans="2:30" ht="72" hidden="1" x14ac:dyDescent="0.25">
      <c r="B491" s="336" t="s">
        <v>2241</v>
      </c>
      <c r="C491" s="355" t="s">
        <v>17</v>
      </c>
      <c r="D491" s="126">
        <v>87.3</v>
      </c>
      <c r="E491" s="132" t="s">
        <v>1832</v>
      </c>
      <c r="F491" s="136" t="s">
        <v>1833</v>
      </c>
      <c r="G491" s="150" t="s">
        <v>1834</v>
      </c>
      <c r="H491" s="158">
        <v>2</v>
      </c>
      <c r="I491" s="158" t="s">
        <v>375</v>
      </c>
      <c r="J491" s="165"/>
      <c r="K491" s="182">
        <v>1</v>
      </c>
      <c r="L491" s="196" t="s">
        <v>1380</v>
      </c>
      <c r="M491" s="436">
        <v>1</v>
      </c>
      <c r="N491" s="331" t="str">
        <f t="shared" si="90"/>
        <v>-</v>
      </c>
      <c r="O491" s="320" t="str">
        <f t="shared" si="91"/>
        <v>-</v>
      </c>
      <c r="P491" s="320">
        <f t="shared" si="92"/>
        <v>1</v>
      </c>
      <c r="Q491" s="320">
        <f t="shared" si="93"/>
        <v>1</v>
      </c>
      <c r="R491" s="320" t="str">
        <f t="shared" si="94"/>
        <v>-</v>
      </c>
      <c r="S491" s="320" t="str">
        <f t="shared" si="95"/>
        <v>-</v>
      </c>
      <c r="T491" s="320">
        <f t="shared" si="96"/>
        <v>1</v>
      </c>
      <c r="U491" s="325">
        <f t="shared" si="97"/>
        <v>1</v>
      </c>
      <c r="V491" s="312">
        <f t="shared" si="98"/>
        <v>1</v>
      </c>
      <c r="W491" s="186" t="s">
        <v>2972</v>
      </c>
      <c r="X491" s="174" t="s">
        <v>22</v>
      </c>
      <c r="Y491" s="176" t="s">
        <v>2005</v>
      </c>
      <c r="Z491" s="388"/>
      <c r="AA491" s="389">
        <v>1</v>
      </c>
      <c r="AB491" s="390"/>
      <c r="AC491" s="307">
        <v>1</v>
      </c>
      <c r="AD491" s="352" t="s">
        <v>2434</v>
      </c>
    </row>
    <row r="492" spans="2:30" ht="54" hidden="1" x14ac:dyDescent="0.25">
      <c r="B492" s="336" t="s">
        <v>2241</v>
      </c>
      <c r="C492" s="355" t="s">
        <v>17</v>
      </c>
      <c r="D492" s="126">
        <v>87.3</v>
      </c>
      <c r="E492" s="132" t="s">
        <v>1835</v>
      </c>
      <c r="F492" s="136" t="s">
        <v>1836</v>
      </c>
      <c r="G492" s="150" t="s">
        <v>1837</v>
      </c>
      <c r="H492" s="158">
        <v>1</v>
      </c>
      <c r="I492" s="158" t="s">
        <v>375</v>
      </c>
      <c r="J492" s="165">
        <v>1</v>
      </c>
      <c r="K492" s="182"/>
      <c r="L492" s="196"/>
      <c r="M492" s="436"/>
      <c r="N492" s="331">
        <f t="shared" si="90"/>
        <v>1</v>
      </c>
      <c r="O492" s="320">
        <f t="shared" si="91"/>
        <v>1</v>
      </c>
      <c r="P492" s="320" t="str">
        <f t="shared" si="92"/>
        <v>-</v>
      </c>
      <c r="Q492" s="320" t="str">
        <f t="shared" si="93"/>
        <v>-</v>
      </c>
      <c r="R492" s="320" t="str">
        <f t="shared" si="94"/>
        <v>-</v>
      </c>
      <c r="S492" s="320" t="str">
        <f t="shared" si="95"/>
        <v>-</v>
      </c>
      <c r="T492" s="320" t="str">
        <f t="shared" si="96"/>
        <v>-</v>
      </c>
      <c r="U492" s="325" t="str">
        <f t="shared" si="97"/>
        <v>-</v>
      </c>
      <c r="V492" s="312">
        <f t="shared" si="98"/>
        <v>1</v>
      </c>
      <c r="W492" s="186" t="s">
        <v>2973</v>
      </c>
      <c r="X492" s="174" t="s">
        <v>22</v>
      </c>
      <c r="Y492" s="176" t="s">
        <v>2005</v>
      </c>
      <c r="Z492" s="388">
        <v>1</v>
      </c>
      <c r="AA492" s="389"/>
      <c r="AB492" s="390"/>
      <c r="AC492" s="307" t="s">
        <v>1380</v>
      </c>
      <c r="AD492" s="352" t="s">
        <v>2434</v>
      </c>
    </row>
    <row r="493" spans="2:30" ht="90" hidden="1" x14ac:dyDescent="0.25">
      <c r="B493" s="336" t="s">
        <v>2241</v>
      </c>
      <c r="C493" s="355" t="s">
        <v>17</v>
      </c>
      <c r="D493" s="126">
        <v>87.3</v>
      </c>
      <c r="E493" s="132" t="s">
        <v>1477</v>
      </c>
      <c r="F493" s="136" t="s">
        <v>1838</v>
      </c>
      <c r="G493" s="150" t="s">
        <v>1839</v>
      </c>
      <c r="H493" s="160">
        <v>1</v>
      </c>
      <c r="I493" s="158" t="s">
        <v>2</v>
      </c>
      <c r="J493" s="165"/>
      <c r="K493" s="380">
        <v>1</v>
      </c>
      <c r="L493" s="196"/>
      <c r="M493" s="436">
        <v>1</v>
      </c>
      <c r="N493" s="331" t="str">
        <f t="shared" si="90"/>
        <v>-</v>
      </c>
      <c r="O493" s="320" t="str">
        <f t="shared" si="91"/>
        <v>-</v>
      </c>
      <c r="P493" s="320">
        <f t="shared" si="92"/>
        <v>1</v>
      </c>
      <c r="Q493" s="320">
        <f t="shared" si="93"/>
        <v>1</v>
      </c>
      <c r="R493" s="320" t="str">
        <f t="shared" si="94"/>
        <v>-</v>
      </c>
      <c r="S493" s="320" t="str">
        <f t="shared" si="95"/>
        <v>-</v>
      </c>
      <c r="T493" s="320">
        <f t="shared" si="96"/>
        <v>1</v>
      </c>
      <c r="U493" s="325">
        <f t="shared" si="97"/>
        <v>1</v>
      </c>
      <c r="V493" s="312">
        <f>SUM(J493:M493)/2</f>
        <v>1</v>
      </c>
      <c r="W493" s="186" t="s">
        <v>2974</v>
      </c>
      <c r="X493" s="174" t="s">
        <v>22</v>
      </c>
      <c r="Y493" s="176" t="s">
        <v>2005</v>
      </c>
      <c r="Z493" s="388"/>
      <c r="AA493" s="521">
        <v>1</v>
      </c>
      <c r="AB493" s="390"/>
      <c r="AC493" s="549">
        <v>1</v>
      </c>
      <c r="AD493" s="352" t="s">
        <v>2434</v>
      </c>
    </row>
    <row r="494" spans="2:30" ht="306" hidden="1" x14ac:dyDescent="0.25">
      <c r="B494" s="336" t="s">
        <v>2241</v>
      </c>
      <c r="C494" s="355" t="s">
        <v>33</v>
      </c>
      <c r="D494" s="126">
        <v>71.099999999999994</v>
      </c>
      <c r="E494" s="132" t="s">
        <v>1840</v>
      </c>
      <c r="F494" s="136" t="s">
        <v>1841</v>
      </c>
      <c r="G494" s="150" t="s">
        <v>1842</v>
      </c>
      <c r="H494" s="158">
        <v>4</v>
      </c>
      <c r="I494" s="158" t="s">
        <v>375</v>
      </c>
      <c r="J494" s="165">
        <v>1</v>
      </c>
      <c r="K494" s="182">
        <v>1</v>
      </c>
      <c r="L494" s="196">
        <v>1</v>
      </c>
      <c r="M494" s="436">
        <v>1</v>
      </c>
      <c r="N494" s="331">
        <f t="shared" si="90"/>
        <v>1</v>
      </c>
      <c r="O494" s="320">
        <f t="shared" si="91"/>
        <v>1</v>
      </c>
      <c r="P494" s="320">
        <f t="shared" si="92"/>
        <v>1</v>
      </c>
      <c r="Q494" s="320">
        <f t="shared" si="93"/>
        <v>1</v>
      </c>
      <c r="R494" s="320">
        <f t="shared" si="94"/>
        <v>1</v>
      </c>
      <c r="S494" s="320">
        <f t="shared" si="95"/>
        <v>1</v>
      </c>
      <c r="T494" s="320">
        <f t="shared" si="96"/>
        <v>1</v>
      </c>
      <c r="U494" s="325">
        <f t="shared" si="97"/>
        <v>1</v>
      </c>
      <c r="V494" s="312">
        <f t="shared" si="98"/>
        <v>1</v>
      </c>
      <c r="W494" s="186" t="s">
        <v>2975</v>
      </c>
      <c r="X494" s="174" t="s">
        <v>22</v>
      </c>
      <c r="Y494" s="176" t="s">
        <v>2005</v>
      </c>
      <c r="Z494" s="388">
        <v>1</v>
      </c>
      <c r="AA494" s="389">
        <v>1</v>
      </c>
      <c r="AB494" s="390">
        <v>1</v>
      </c>
      <c r="AC494" s="307">
        <v>1</v>
      </c>
      <c r="AD494" s="352" t="s">
        <v>2434</v>
      </c>
    </row>
    <row r="495" spans="2:30" ht="72" hidden="1" x14ac:dyDescent="0.25">
      <c r="B495" s="336" t="s">
        <v>2241</v>
      </c>
      <c r="C495" s="355" t="s">
        <v>33</v>
      </c>
      <c r="D495" s="126">
        <v>71.099999999999994</v>
      </c>
      <c r="E495" s="132" t="s">
        <v>1843</v>
      </c>
      <c r="F495" s="136" t="s">
        <v>1844</v>
      </c>
      <c r="G495" s="150" t="s">
        <v>1845</v>
      </c>
      <c r="H495" s="158">
        <v>1</v>
      </c>
      <c r="I495" s="158" t="s">
        <v>375</v>
      </c>
      <c r="J495" s="165"/>
      <c r="K495" s="182">
        <v>1</v>
      </c>
      <c r="L495" s="196"/>
      <c r="M495" s="436"/>
      <c r="N495" s="331" t="str">
        <f t="shared" si="90"/>
        <v>-</v>
      </c>
      <c r="O495" s="320" t="str">
        <f t="shared" si="91"/>
        <v>-</v>
      </c>
      <c r="P495" s="320">
        <f t="shared" si="92"/>
        <v>1</v>
      </c>
      <c r="Q495" s="320">
        <f t="shared" si="93"/>
        <v>1</v>
      </c>
      <c r="R495" s="320" t="str">
        <f t="shared" si="94"/>
        <v>-</v>
      </c>
      <c r="S495" s="320" t="str">
        <f t="shared" si="95"/>
        <v>-</v>
      </c>
      <c r="T495" s="320" t="str">
        <f t="shared" si="96"/>
        <v>-</v>
      </c>
      <c r="U495" s="325" t="str">
        <f t="shared" si="97"/>
        <v>-</v>
      </c>
      <c r="V495" s="312">
        <f t="shared" si="98"/>
        <v>1</v>
      </c>
      <c r="W495" s="186" t="s">
        <v>2778</v>
      </c>
      <c r="X495" s="174" t="s">
        <v>22</v>
      </c>
      <c r="Y495" s="176" t="s">
        <v>2005</v>
      </c>
      <c r="Z495" s="388"/>
      <c r="AA495" s="389">
        <v>1</v>
      </c>
      <c r="AB495" s="390"/>
      <c r="AC495" s="307"/>
      <c r="AD495" s="352" t="s">
        <v>2434</v>
      </c>
    </row>
    <row r="496" spans="2:30" ht="198" hidden="1" x14ac:dyDescent="0.25">
      <c r="B496" s="336" t="s">
        <v>2241</v>
      </c>
      <c r="C496" s="355" t="s">
        <v>33</v>
      </c>
      <c r="D496" s="126">
        <v>71.099999999999994</v>
      </c>
      <c r="E496" s="132" t="s">
        <v>1846</v>
      </c>
      <c r="F496" s="136" t="s">
        <v>1847</v>
      </c>
      <c r="G496" s="150" t="s">
        <v>1848</v>
      </c>
      <c r="H496" s="158">
        <v>2</v>
      </c>
      <c r="I496" s="158" t="s">
        <v>375</v>
      </c>
      <c r="J496" s="165">
        <v>1</v>
      </c>
      <c r="K496" s="182"/>
      <c r="L496" s="196">
        <v>1</v>
      </c>
      <c r="M496" s="436"/>
      <c r="N496" s="331">
        <f t="shared" si="90"/>
        <v>1</v>
      </c>
      <c r="O496" s="320">
        <f t="shared" si="91"/>
        <v>1</v>
      </c>
      <c r="P496" s="320" t="str">
        <f t="shared" si="92"/>
        <v>-</v>
      </c>
      <c r="Q496" s="320" t="str">
        <f t="shared" si="93"/>
        <v>-</v>
      </c>
      <c r="R496" s="320">
        <f t="shared" si="94"/>
        <v>1</v>
      </c>
      <c r="S496" s="320">
        <f t="shared" si="95"/>
        <v>1</v>
      </c>
      <c r="T496" s="320" t="str">
        <f t="shared" si="96"/>
        <v>-</v>
      </c>
      <c r="U496" s="325" t="str">
        <f t="shared" si="97"/>
        <v>-</v>
      </c>
      <c r="V496" s="312">
        <f t="shared" si="98"/>
        <v>1</v>
      </c>
      <c r="W496" s="186" t="s">
        <v>2976</v>
      </c>
      <c r="X496" s="174" t="s">
        <v>22</v>
      </c>
      <c r="Y496" s="176" t="s">
        <v>2005</v>
      </c>
      <c r="Z496" s="388">
        <v>1</v>
      </c>
      <c r="AA496" s="389"/>
      <c r="AB496" s="390">
        <v>1</v>
      </c>
      <c r="AC496" s="307"/>
      <c r="AD496" s="352" t="s">
        <v>2434</v>
      </c>
    </row>
    <row r="497" spans="2:30" ht="54" hidden="1" x14ac:dyDescent="0.25">
      <c r="B497" s="336" t="s">
        <v>2268</v>
      </c>
      <c r="C497" s="355" t="s">
        <v>39</v>
      </c>
      <c r="D497" s="126">
        <v>86.6</v>
      </c>
      <c r="E497" s="132" t="s">
        <v>1849</v>
      </c>
      <c r="F497" s="136" t="s">
        <v>1850</v>
      </c>
      <c r="G497" s="150" t="s">
        <v>1851</v>
      </c>
      <c r="H497" s="158">
        <v>1</v>
      </c>
      <c r="I497" s="158" t="s">
        <v>375</v>
      </c>
      <c r="J497" s="165"/>
      <c r="K497" s="182">
        <v>1</v>
      </c>
      <c r="L497" s="196"/>
      <c r="M497" s="436"/>
      <c r="N497" s="331" t="str">
        <f t="shared" si="90"/>
        <v>-</v>
      </c>
      <c r="O497" s="320" t="str">
        <f t="shared" si="91"/>
        <v>-</v>
      </c>
      <c r="P497" s="320">
        <f t="shared" si="92"/>
        <v>1</v>
      </c>
      <c r="Q497" s="320">
        <f t="shared" si="93"/>
        <v>1</v>
      </c>
      <c r="R497" s="320" t="str">
        <f t="shared" si="94"/>
        <v>-</v>
      </c>
      <c r="S497" s="320" t="str">
        <f t="shared" si="95"/>
        <v>-</v>
      </c>
      <c r="T497" s="320" t="str">
        <f t="shared" si="96"/>
        <v>-</v>
      </c>
      <c r="U497" s="325" t="str">
        <f t="shared" si="97"/>
        <v>-</v>
      </c>
      <c r="V497" s="312">
        <f t="shared" si="98"/>
        <v>1</v>
      </c>
      <c r="W497" s="186" t="s">
        <v>2606</v>
      </c>
      <c r="X497" s="174" t="s">
        <v>22</v>
      </c>
      <c r="Y497" s="176" t="s">
        <v>2005</v>
      </c>
      <c r="Z497" s="388"/>
      <c r="AA497" s="389">
        <v>1</v>
      </c>
      <c r="AB497" s="390"/>
      <c r="AC497" s="307"/>
      <c r="AD497" s="352" t="s">
        <v>2434</v>
      </c>
    </row>
    <row r="498" spans="2:30" ht="180" hidden="1" x14ac:dyDescent="0.25">
      <c r="B498" s="336" t="s">
        <v>2268</v>
      </c>
      <c r="C498" s="129" t="s">
        <v>39</v>
      </c>
      <c r="D498" s="126">
        <v>86.6</v>
      </c>
      <c r="E498" s="132"/>
      <c r="F498" s="136" t="s">
        <v>1852</v>
      </c>
      <c r="G498" s="150" t="s">
        <v>1853</v>
      </c>
      <c r="H498" s="158">
        <v>1</v>
      </c>
      <c r="I498" s="158" t="s">
        <v>375</v>
      </c>
      <c r="J498" s="165"/>
      <c r="K498" s="182"/>
      <c r="L498" s="196">
        <v>1</v>
      </c>
      <c r="M498" s="436"/>
      <c r="N498" s="331" t="str">
        <f t="shared" si="90"/>
        <v>-</v>
      </c>
      <c r="O498" s="320" t="str">
        <f t="shared" si="91"/>
        <v>-</v>
      </c>
      <c r="P498" s="320" t="str">
        <f t="shared" si="92"/>
        <v>-</v>
      </c>
      <c r="Q498" s="320" t="str">
        <f t="shared" si="93"/>
        <v>-</v>
      </c>
      <c r="R498" s="320">
        <f t="shared" si="94"/>
        <v>1</v>
      </c>
      <c r="S498" s="320">
        <f t="shared" si="95"/>
        <v>1</v>
      </c>
      <c r="T498" s="320" t="str">
        <f t="shared" si="96"/>
        <v>-</v>
      </c>
      <c r="U498" s="325" t="str">
        <f t="shared" si="97"/>
        <v>-</v>
      </c>
      <c r="V498" s="312">
        <f t="shared" si="98"/>
        <v>1</v>
      </c>
      <c r="W498" s="186" t="s">
        <v>2779</v>
      </c>
      <c r="X498" s="174" t="s">
        <v>22</v>
      </c>
      <c r="Y498" s="176" t="s">
        <v>2005</v>
      </c>
      <c r="Z498" s="388"/>
      <c r="AA498" s="389"/>
      <c r="AB498" s="390">
        <v>1</v>
      </c>
      <c r="AC498" s="307"/>
      <c r="AD498" s="352" t="s">
        <v>2434</v>
      </c>
    </row>
    <row r="499" spans="2:30" ht="54" hidden="1" x14ac:dyDescent="0.25">
      <c r="B499" s="336" t="s">
        <v>2268</v>
      </c>
      <c r="C499" s="129" t="s">
        <v>39</v>
      </c>
      <c r="D499" s="126">
        <v>86.6</v>
      </c>
      <c r="E499" s="132" t="s">
        <v>1380</v>
      </c>
      <c r="F499" s="136" t="s">
        <v>1854</v>
      </c>
      <c r="G499" s="150" t="s">
        <v>1855</v>
      </c>
      <c r="H499" s="158">
        <v>1</v>
      </c>
      <c r="I499" s="158" t="s">
        <v>375</v>
      </c>
      <c r="J499" s="165"/>
      <c r="K499" s="182">
        <v>1</v>
      </c>
      <c r="L499" s="196"/>
      <c r="M499" s="436"/>
      <c r="N499" s="331" t="str">
        <f t="shared" si="90"/>
        <v>-</v>
      </c>
      <c r="O499" s="320" t="str">
        <f t="shared" si="91"/>
        <v>-</v>
      </c>
      <c r="P499" s="320">
        <f t="shared" si="92"/>
        <v>1</v>
      </c>
      <c r="Q499" s="320">
        <f t="shared" si="93"/>
        <v>1</v>
      </c>
      <c r="R499" s="320" t="str">
        <f t="shared" si="94"/>
        <v>-</v>
      </c>
      <c r="S499" s="320" t="str">
        <f t="shared" si="95"/>
        <v>-</v>
      </c>
      <c r="T499" s="320" t="str">
        <f t="shared" si="96"/>
        <v>-</v>
      </c>
      <c r="U499" s="325" t="str">
        <f t="shared" si="97"/>
        <v>-</v>
      </c>
      <c r="V499" s="312">
        <f t="shared" si="98"/>
        <v>1</v>
      </c>
      <c r="W499" s="186" t="s">
        <v>2607</v>
      </c>
      <c r="X499" s="174" t="s">
        <v>22</v>
      </c>
      <c r="Y499" s="176" t="s">
        <v>2005</v>
      </c>
      <c r="Z499" s="388"/>
      <c r="AA499" s="389">
        <v>1</v>
      </c>
      <c r="AB499" s="390"/>
      <c r="AC499" s="307"/>
      <c r="AD499" s="352" t="s">
        <v>2434</v>
      </c>
    </row>
    <row r="500" spans="2:30" ht="252" hidden="1" x14ac:dyDescent="0.25">
      <c r="B500" s="336" t="s">
        <v>2268</v>
      </c>
      <c r="C500" s="129" t="s">
        <v>39</v>
      </c>
      <c r="D500" s="126">
        <v>86.6</v>
      </c>
      <c r="E500" s="132" t="s">
        <v>1380</v>
      </c>
      <c r="F500" s="136" t="s">
        <v>1856</v>
      </c>
      <c r="G500" s="150" t="s">
        <v>1857</v>
      </c>
      <c r="H500" s="160">
        <v>1</v>
      </c>
      <c r="I500" s="158" t="s">
        <v>2</v>
      </c>
      <c r="J500" s="148">
        <v>1</v>
      </c>
      <c r="K500" s="380">
        <v>1</v>
      </c>
      <c r="L500" s="401">
        <v>1</v>
      </c>
      <c r="M500" s="443">
        <v>1</v>
      </c>
      <c r="N500" s="331">
        <f t="shared" si="90"/>
        <v>1</v>
      </c>
      <c r="O500" s="320">
        <f t="shared" si="91"/>
        <v>1</v>
      </c>
      <c r="P500" s="320">
        <f t="shared" si="92"/>
        <v>1</v>
      </c>
      <c r="Q500" s="320">
        <f t="shared" si="93"/>
        <v>1</v>
      </c>
      <c r="R500" s="320">
        <f t="shared" si="94"/>
        <v>1</v>
      </c>
      <c r="S500" s="320">
        <f t="shared" si="95"/>
        <v>1</v>
      </c>
      <c r="T500" s="320">
        <f t="shared" si="96"/>
        <v>1</v>
      </c>
      <c r="U500" s="325">
        <f t="shared" si="97"/>
        <v>1</v>
      </c>
      <c r="V500" s="312">
        <f>SUM(J500:M500)/4</f>
        <v>1</v>
      </c>
      <c r="W500" s="186" t="s">
        <v>2977</v>
      </c>
      <c r="X500" s="174" t="s">
        <v>22</v>
      </c>
      <c r="Y500" s="176" t="s">
        <v>2005</v>
      </c>
      <c r="Z500" s="520">
        <v>1</v>
      </c>
      <c r="AA500" s="521">
        <v>1</v>
      </c>
      <c r="AB500" s="522">
        <v>1</v>
      </c>
      <c r="AC500" s="549">
        <v>1</v>
      </c>
      <c r="AD500" s="352" t="s">
        <v>2434</v>
      </c>
    </row>
    <row r="501" spans="2:30" ht="90" hidden="1" x14ac:dyDescent="0.25">
      <c r="B501" s="336" t="s">
        <v>2268</v>
      </c>
      <c r="C501" s="129" t="s">
        <v>39</v>
      </c>
      <c r="D501" s="126">
        <v>86.6</v>
      </c>
      <c r="E501" s="132" t="s">
        <v>1380</v>
      </c>
      <c r="F501" s="136" t="s">
        <v>1858</v>
      </c>
      <c r="G501" s="150" t="s">
        <v>1859</v>
      </c>
      <c r="H501" s="158">
        <v>2</v>
      </c>
      <c r="I501" s="158" t="s">
        <v>375</v>
      </c>
      <c r="J501" s="165">
        <v>1</v>
      </c>
      <c r="K501" s="182">
        <v>1</v>
      </c>
      <c r="L501" s="196"/>
      <c r="M501" s="436"/>
      <c r="N501" s="331">
        <f t="shared" si="90"/>
        <v>1</v>
      </c>
      <c r="O501" s="320">
        <f t="shared" si="91"/>
        <v>1</v>
      </c>
      <c r="P501" s="320">
        <f t="shared" si="92"/>
        <v>1</v>
      </c>
      <c r="Q501" s="320">
        <f t="shared" si="93"/>
        <v>1</v>
      </c>
      <c r="R501" s="320" t="str">
        <f t="shared" si="94"/>
        <v>-</v>
      </c>
      <c r="S501" s="320" t="str">
        <f t="shared" si="95"/>
        <v>-</v>
      </c>
      <c r="T501" s="320" t="str">
        <f t="shared" si="96"/>
        <v>-</v>
      </c>
      <c r="U501" s="325" t="str">
        <f t="shared" si="97"/>
        <v>-</v>
      </c>
      <c r="V501" s="312">
        <f t="shared" si="98"/>
        <v>1</v>
      </c>
      <c r="W501" s="186" t="s">
        <v>2608</v>
      </c>
      <c r="X501" s="174" t="s">
        <v>22</v>
      </c>
      <c r="Y501" s="176" t="s">
        <v>2005</v>
      </c>
      <c r="Z501" s="388">
        <v>1</v>
      </c>
      <c r="AA501" s="389">
        <v>1</v>
      </c>
      <c r="AB501" s="390"/>
      <c r="AC501" s="307"/>
      <c r="AD501" s="352" t="s">
        <v>2434</v>
      </c>
    </row>
    <row r="502" spans="2:30" ht="108" hidden="1" x14ac:dyDescent="0.25">
      <c r="B502" s="336" t="s">
        <v>2268</v>
      </c>
      <c r="C502" s="129" t="s">
        <v>39</v>
      </c>
      <c r="D502" s="126">
        <v>86.6</v>
      </c>
      <c r="E502" s="132"/>
      <c r="F502" s="136" t="s">
        <v>1860</v>
      </c>
      <c r="G502" s="150" t="s">
        <v>1861</v>
      </c>
      <c r="H502" s="158">
        <v>2</v>
      </c>
      <c r="I502" s="158" t="s">
        <v>375</v>
      </c>
      <c r="J502" s="165"/>
      <c r="K502" s="182"/>
      <c r="L502" s="196">
        <v>1</v>
      </c>
      <c r="M502" s="436">
        <v>1</v>
      </c>
      <c r="N502" s="331" t="str">
        <f t="shared" si="90"/>
        <v>-</v>
      </c>
      <c r="O502" s="320" t="str">
        <f t="shared" si="91"/>
        <v>-</v>
      </c>
      <c r="P502" s="320" t="str">
        <f t="shared" si="92"/>
        <v>-</v>
      </c>
      <c r="Q502" s="320" t="str">
        <f t="shared" si="93"/>
        <v>-</v>
      </c>
      <c r="R502" s="320">
        <f t="shared" si="94"/>
        <v>1</v>
      </c>
      <c r="S502" s="320">
        <f t="shared" si="95"/>
        <v>1</v>
      </c>
      <c r="T502" s="320">
        <f t="shared" si="96"/>
        <v>1</v>
      </c>
      <c r="U502" s="325">
        <f t="shared" si="97"/>
        <v>1</v>
      </c>
      <c r="V502" s="312">
        <f t="shared" si="98"/>
        <v>1</v>
      </c>
      <c r="W502" s="186" t="s">
        <v>2978</v>
      </c>
      <c r="X502" s="174" t="s">
        <v>22</v>
      </c>
      <c r="Y502" s="176" t="s">
        <v>2005</v>
      </c>
      <c r="Z502" s="388"/>
      <c r="AA502" s="389"/>
      <c r="AB502" s="390">
        <v>1</v>
      </c>
      <c r="AC502" s="307">
        <v>1</v>
      </c>
      <c r="AD502" s="352" t="s">
        <v>2434</v>
      </c>
    </row>
    <row r="503" spans="2:30" ht="144" hidden="1" x14ac:dyDescent="0.25">
      <c r="B503" s="336" t="s">
        <v>2276</v>
      </c>
      <c r="C503" s="355" t="s">
        <v>84</v>
      </c>
      <c r="D503" s="126">
        <v>75.3</v>
      </c>
      <c r="E503" s="132" t="s">
        <v>1577</v>
      </c>
      <c r="F503" s="136" t="s">
        <v>1862</v>
      </c>
      <c r="G503" s="150" t="s">
        <v>1863</v>
      </c>
      <c r="H503" s="160">
        <v>1</v>
      </c>
      <c r="I503" s="158" t="s">
        <v>375</v>
      </c>
      <c r="J503" s="165"/>
      <c r="K503" s="380">
        <v>0.5</v>
      </c>
      <c r="L503" s="401" t="s">
        <v>1380</v>
      </c>
      <c r="M503" s="443">
        <v>0.5</v>
      </c>
      <c r="N503" s="331" t="str">
        <f t="shared" si="90"/>
        <v>-</v>
      </c>
      <c r="O503" s="320" t="str">
        <f t="shared" si="91"/>
        <v>-</v>
      </c>
      <c r="P503" s="320">
        <f t="shared" si="92"/>
        <v>0.5</v>
      </c>
      <c r="Q503" s="320">
        <f t="shared" si="93"/>
        <v>0.5</v>
      </c>
      <c r="R503" s="320" t="str">
        <f t="shared" si="94"/>
        <v>-</v>
      </c>
      <c r="S503" s="320" t="str">
        <f t="shared" si="95"/>
        <v>-</v>
      </c>
      <c r="T503" s="320" t="str">
        <f t="shared" si="96"/>
        <v>-</v>
      </c>
      <c r="U503" s="325" t="str">
        <f t="shared" si="97"/>
        <v>-</v>
      </c>
      <c r="V503" s="312">
        <f t="shared" si="98"/>
        <v>1</v>
      </c>
      <c r="W503" s="189" t="s">
        <v>2979</v>
      </c>
      <c r="X503" s="174" t="s">
        <v>22</v>
      </c>
      <c r="Y503" s="176" t="s">
        <v>2005</v>
      </c>
      <c r="Z503" s="388" t="s">
        <v>1380</v>
      </c>
      <c r="AA503" s="521">
        <v>1</v>
      </c>
      <c r="AB503" s="390" t="s">
        <v>1380</v>
      </c>
      <c r="AC503" s="307" t="s">
        <v>1380</v>
      </c>
      <c r="AD503" s="352" t="s">
        <v>2434</v>
      </c>
    </row>
    <row r="504" spans="2:30" ht="90" hidden="1" x14ac:dyDescent="0.25">
      <c r="B504" s="336" t="s">
        <v>2276</v>
      </c>
      <c r="C504" s="355" t="s">
        <v>84</v>
      </c>
      <c r="D504" s="126">
        <v>75.3</v>
      </c>
      <c r="E504" s="132" t="s">
        <v>1864</v>
      </c>
      <c r="F504" s="136" t="s">
        <v>1865</v>
      </c>
      <c r="G504" s="150" t="s">
        <v>1866</v>
      </c>
      <c r="H504" s="160">
        <v>1</v>
      </c>
      <c r="I504" s="158" t="s">
        <v>2</v>
      </c>
      <c r="J504" s="165"/>
      <c r="K504" s="380">
        <v>1</v>
      </c>
      <c r="L504" s="196"/>
      <c r="M504" s="443">
        <v>1</v>
      </c>
      <c r="N504" s="331" t="str">
        <f t="shared" si="90"/>
        <v>-</v>
      </c>
      <c r="O504" s="320" t="str">
        <f t="shared" si="91"/>
        <v>-</v>
      </c>
      <c r="P504" s="320">
        <f t="shared" si="92"/>
        <v>1</v>
      </c>
      <c r="Q504" s="320">
        <f t="shared" si="93"/>
        <v>1</v>
      </c>
      <c r="R504" s="320" t="str">
        <f t="shared" si="94"/>
        <v>-</v>
      </c>
      <c r="S504" s="320" t="str">
        <f t="shared" si="95"/>
        <v>-</v>
      </c>
      <c r="T504" s="320">
        <f t="shared" si="96"/>
        <v>1</v>
      </c>
      <c r="U504" s="325">
        <f t="shared" si="97"/>
        <v>1</v>
      </c>
      <c r="V504" s="312">
        <f>SUM(J504:M504)/2</f>
        <v>1</v>
      </c>
      <c r="W504" s="189" t="s">
        <v>2980</v>
      </c>
      <c r="X504" s="174" t="s">
        <v>22</v>
      </c>
      <c r="Y504" s="176" t="s">
        <v>2005</v>
      </c>
      <c r="Z504" s="388" t="s">
        <v>1380</v>
      </c>
      <c r="AA504" s="521">
        <v>1</v>
      </c>
      <c r="AB504" s="390" t="s">
        <v>1380</v>
      </c>
      <c r="AC504" s="549">
        <v>1</v>
      </c>
      <c r="AD504" s="352" t="s">
        <v>2434</v>
      </c>
    </row>
    <row r="505" spans="2:30" ht="54" hidden="1" x14ac:dyDescent="0.25">
      <c r="B505" s="336" t="s">
        <v>2276</v>
      </c>
      <c r="C505" s="355" t="s">
        <v>84</v>
      </c>
      <c r="D505" s="126">
        <v>75.3</v>
      </c>
      <c r="E505" s="132" t="s">
        <v>1867</v>
      </c>
      <c r="F505" s="136" t="s">
        <v>1046</v>
      </c>
      <c r="G505" s="150" t="s">
        <v>1868</v>
      </c>
      <c r="H505" s="158">
        <v>1</v>
      </c>
      <c r="I505" s="158" t="s">
        <v>375</v>
      </c>
      <c r="J505" s="165"/>
      <c r="K505" s="182">
        <v>1</v>
      </c>
      <c r="L505" s="196"/>
      <c r="M505" s="436"/>
      <c r="N505" s="331" t="str">
        <f t="shared" si="90"/>
        <v>-</v>
      </c>
      <c r="O505" s="320" t="str">
        <f t="shared" si="91"/>
        <v>-</v>
      </c>
      <c r="P505" s="320">
        <f t="shared" si="92"/>
        <v>1</v>
      </c>
      <c r="Q505" s="320">
        <f t="shared" si="93"/>
        <v>1</v>
      </c>
      <c r="R505" s="320" t="str">
        <f t="shared" si="94"/>
        <v>-</v>
      </c>
      <c r="S505" s="320" t="str">
        <f t="shared" si="95"/>
        <v>-</v>
      </c>
      <c r="T505" s="320" t="str">
        <f t="shared" si="96"/>
        <v>-</v>
      </c>
      <c r="U505" s="325" t="str">
        <f t="shared" si="97"/>
        <v>-</v>
      </c>
      <c r="V505" s="312">
        <f t="shared" si="98"/>
        <v>1</v>
      </c>
      <c r="W505" s="189" t="s">
        <v>2609</v>
      </c>
      <c r="X505" s="174" t="s">
        <v>22</v>
      </c>
      <c r="Y505" s="176" t="s">
        <v>2005</v>
      </c>
      <c r="Z505" s="388"/>
      <c r="AA505" s="389">
        <v>1</v>
      </c>
      <c r="AB505" s="390"/>
      <c r="AC505" s="307"/>
      <c r="AD505" s="352" t="s">
        <v>2434</v>
      </c>
    </row>
    <row r="506" spans="2:30" ht="162" hidden="1" x14ac:dyDescent="0.25">
      <c r="B506" s="336" t="s">
        <v>2276</v>
      </c>
      <c r="C506" s="355" t="s">
        <v>84</v>
      </c>
      <c r="D506" s="126">
        <v>75.3</v>
      </c>
      <c r="E506" s="132"/>
      <c r="F506" s="136" t="s">
        <v>1869</v>
      </c>
      <c r="G506" s="150" t="s">
        <v>1870</v>
      </c>
      <c r="H506" s="160">
        <v>1</v>
      </c>
      <c r="I506" s="158" t="s">
        <v>2</v>
      </c>
      <c r="J506" s="165"/>
      <c r="K506" s="380">
        <v>1</v>
      </c>
      <c r="L506" s="196"/>
      <c r="M506" s="443">
        <v>1</v>
      </c>
      <c r="N506" s="331" t="str">
        <f t="shared" si="90"/>
        <v>-</v>
      </c>
      <c r="O506" s="320" t="str">
        <f t="shared" si="91"/>
        <v>-</v>
      </c>
      <c r="P506" s="320">
        <f t="shared" si="92"/>
        <v>1</v>
      </c>
      <c r="Q506" s="320">
        <f t="shared" si="93"/>
        <v>1</v>
      </c>
      <c r="R506" s="320" t="str">
        <f t="shared" si="94"/>
        <v>-</v>
      </c>
      <c r="S506" s="320" t="str">
        <f t="shared" si="95"/>
        <v>-</v>
      </c>
      <c r="T506" s="320">
        <f t="shared" si="96"/>
        <v>1</v>
      </c>
      <c r="U506" s="325">
        <f t="shared" si="97"/>
        <v>1</v>
      </c>
      <c r="V506" s="312">
        <f>SUM(J506:M506)/2</f>
        <v>1</v>
      </c>
      <c r="W506" s="189" t="s">
        <v>2981</v>
      </c>
      <c r="X506" s="174" t="s">
        <v>22</v>
      </c>
      <c r="Y506" s="176" t="s">
        <v>2005</v>
      </c>
      <c r="Z506" s="388"/>
      <c r="AA506" s="521">
        <v>1</v>
      </c>
      <c r="AB506" s="390"/>
      <c r="AC506" s="549">
        <v>1</v>
      </c>
      <c r="AD506" s="352" t="s">
        <v>2434</v>
      </c>
    </row>
    <row r="507" spans="2:30" ht="252" hidden="1" x14ac:dyDescent="0.25">
      <c r="B507" s="336" t="s">
        <v>2276</v>
      </c>
      <c r="C507" s="355" t="s">
        <v>98</v>
      </c>
      <c r="D507" s="126">
        <v>58</v>
      </c>
      <c r="E507" s="132" t="s">
        <v>1871</v>
      </c>
      <c r="F507" s="136" t="s">
        <v>1872</v>
      </c>
      <c r="G507" s="150" t="s">
        <v>1873</v>
      </c>
      <c r="H507" s="158">
        <v>4</v>
      </c>
      <c r="I507" s="158" t="s">
        <v>375</v>
      </c>
      <c r="J507" s="165">
        <v>1</v>
      </c>
      <c r="K507" s="182">
        <v>1</v>
      </c>
      <c r="L507" s="196">
        <v>1</v>
      </c>
      <c r="M507" s="436">
        <v>1</v>
      </c>
      <c r="N507" s="331">
        <f t="shared" si="90"/>
        <v>1</v>
      </c>
      <c r="O507" s="320">
        <f t="shared" si="91"/>
        <v>1</v>
      </c>
      <c r="P507" s="320">
        <f t="shared" si="92"/>
        <v>1</v>
      </c>
      <c r="Q507" s="320">
        <f t="shared" si="93"/>
        <v>1</v>
      </c>
      <c r="R507" s="320">
        <f t="shared" si="94"/>
        <v>1</v>
      </c>
      <c r="S507" s="320">
        <f t="shared" si="95"/>
        <v>1</v>
      </c>
      <c r="T507" s="320">
        <f t="shared" si="96"/>
        <v>1</v>
      </c>
      <c r="U507" s="325">
        <f t="shared" si="97"/>
        <v>1</v>
      </c>
      <c r="V507" s="312">
        <f t="shared" si="98"/>
        <v>1</v>
      </c>
      <c r="W507" s="186" t="s">
        <v>2982</v>
      </c>
      <c r="X507" s="174" t="s">
        <v>22</v>
      </c>
      <c r="Y507" s="176" t="s">
        <v>2005</v>
      </c>
      <c r="Z507" s="388">
        <v>1</v>
      </c>
      <c r="AA507" s="389">
        <v>1</v>
      </c>
      <c r="AB507" s="390">
        <v>1</v>
      </c>
      <c r="AC507" s="307">
        <v>1</v>
      </c>
      <c r="AD507" s="352" t="s">
        <v>2434</v>
      </c>
    </row>
    <row r="508" spans="2:30" ht="252" hidden="1" x14ac:dyDescent="0.25">
      <c r="B508" s="336" t="s">
        <v>2276</v>
      </c>
      <c r="C508" s="355" t="s">
        <v>98</v>
      </c>
      <c r="D508" s="126">
        <v>58</v>
      </c>
      <c r="E508" s="132" t="s">
        <v>1874</v>
      </c>
      <c r="F508" s="136" t="s">
        <v>1875</v>
      </c>
      <c r="G508" s="150" t="s">
        <v>1876</v>
      </c>
      <c r="H508" s="160">
        <v>1</v>
      </c>
      <c r="I508" s="158" t="s">
        <v>2</v>
      </c>
      <c r="J508" s="148">
        <v>1</v>
      </c>
      <c r="K508" s="380">
        <v>1</v>
      </c>
      <c r="L508" s="401">
        <v>1</v>
      </c>
      <c r="M508" s="443">
        <v>1</v>
      </c>
      <c r="N508" s="331">
        <f t="shared" si="90"/>
        <v>1</v>
      </c>
      <c r="O508" s="320">
        <f t="shared" si="91"/>
        <v>1</v>
      </c>
      <c r="P508" s="320">
        <f t="shared" si="92"/>
        <v>1</v>
      </c>
      <c r="Q508" s="320">
        <f t="shared" si="93"/>
        <v>1</v>
      </c>
      <c r="R508" s="320">
        <f t="shared" si="94"/>
        <v>1</v>
      </c>
      <c r="S508" s="320">
        <f t="shared" si="95"/>
        <v>1</v>
      </c>
      <c r="T508" s="320">
        <f t="shared" si="96"/>
        <v>1</v>
      </c>
      <c r="U508" s="325">
        <f t="shared" si="97"/>
        <v>1</v>
      </c>
      <c r="V508" s="312">
        <f>SUM(J508:M508)/4</f>
        <v>1</v>
      </c>
      <c r="W508" s="186" t="s">
        <v>2983</v>
      </c>
      <c r="X508" s="174" t="s">
        <v>22</v>
      </c>
      <c r="Y508" s="176" t="s">
        <v>2005</v>
      </c>
      <c r="Z508" s="520">
        <v>1</v>
      </c>
      <c r="AA508" s="521">
        <v>1</v>
      </c>
      <c r="AB508" s="522">
        <v>1</v>
      </c>
      <c r="AC508" s="549">
        <v>1</v>
      </c>
      <c r="AD508" s="352" t="s">
        <v>2434</v>
      </c>
    </row>
    <row r="509" spans="2:30" ht="198" hidden="1" x14ac:dyDescent="0.25">
      <c r="B509" s="336" t="s">
        <v>2276</v>
      </c>
      <c r="C509" s="355" t="s">
        <v>98</v>
      </c>
      <c r="D509" s="126">
        <v>58</v>
      </c>
      <c r="E509" s="132" t="s">
        <v>1877</v>
      </c>
      <c r="F509" s="136" t="s">
        <v>1878</v>
      </c>
      <c r="G509" s="150" t="s">
        <v>1879</v>
      </c>
      <c r="H509" s="160">
        <v>1</v>
      </c>
      <c r="I509" s="158" t="s">
        <v>2</v>
      </c>
      <c r="J509" s="148">
        <v>1</v>
      </c>
      <c r="K509" s="380">
        <v>1</v>
      </c>
      <c r="L509" s="401">
        <v>1</v>
      </c>
      <c r="M509" s="443">
        <v>1</v>
      </c>
      <c r="N509" s="331">
        <f t="shared" si="90"/>
        <v>1</v>
      </c>
      <c r="O509" s="320">
        <f t="shared" si="91"/>
        <v>1</v>
      </c>
      <c r="P509" s="320">
        <f t="shared" si="92"/>
        <v>1</v>
      </c>
      <c r="Q509" s="320">
        <f t="shared" si="93"/>
        <v>1</v>
      </c>
      <c r="R509" s="320">
        <f t="shared" si="94"/>
        <v>1</v>
      </c>
      <c r="S509" s="320">
        <f t="shared" si="95"/>
        <v>1</v>
      </c>
      <c r="T509" s="320">
        <f t="shared" si="96"/>
        <v>1</v>
      </c>
      <c r="U509" s="325">
        <f t="shared" si="97"/>
        <v>1</v>
      </c>
      <c r="V509" s="312">
        <f>SUM(J509:M509)/4</f>
        <v>1</v>
      </c>
      <c r="W509" s="186" t="s">
        <v>2984</v>
      </c>
      <c r="X509" s="174" t="s">
        <v>22</v>
      </c>
      <c r="Y509" s="176" t="s">
        <v>2005</v>
      </c>
      <c r="Z509" s="520">
        <v>1</v>
      </c>
      <c r="AA509" s="521">
        <v>1</v>
      </c>
      <c r="AB509" s="522">
        <v>1</v>
      </c>
      <c r="AC509" s="549">
        <v>1</v>
      </c>
      <c r="AD509" s="352" t="s">
        <v>2434</v>
      </c>
    </row>
    <row r="510" spans="2:30" ht="54" hidden="1" x14ac:dyDescent="0.25">
      <c r="B510" s="336" t="s">
        <v>2276</v>
      </c>
      <c r="C510" s="355" t="s">
        <v>98</v>
      </c>
      <c r="D510" s="126">
        <v>58</v>
      </c>
      <c r="E510" s="132" t="s">
        <v>1880</v>
      </c>
      <c r="F510" s="136" t="s">
        <v>1881</v>
      </c>
      <c r="G510" s="150" t="s">
        <v>1882</v>
      </c>
      <c r="H510" s="158">
        <v>1</v>
      </c>
      <c r="I510" s="158" t="s">
        <v>375</v>
      </c>
      <c r="J510" s="165"/>
      <c r="K510" s="182">
        <v>1</v>
      </c>
      <c r="L510" s="255"/>
      <c r="M510" s="436"/>
      <c r="N510" s="331" t="str">
        <f t="shared" si="90"/>
        <v>-</v>
      </c>
      <c r="O510" s="320" t="str">
        <f t="shared" si="91"/>
        <v>-</v>
      </c>
      <c r="P510" s="320">
        <f t="shared" si="92"/>
        <v>1</v>
      </c>
      <c r="Q510" s="320">
        <f t="shared" si="93"/>
        <v>1</v>
      </c>
      <c r="R510" s="320" t="str">
        <f t="shared" si="94"/>
        <v>-</v>
      </c>
      <c r="S510" s="320" t="str">
        <f t="shared" si="95"/>
        <v>-</v>
      </c>
      <c r="T510" s="320" t="str">
        <f t="shared" si="96"/>
        <v>-</v>
      </c>
      <c r="U510" s="325" t="str">
        <f t="shared" si="97"/>
        <v>-</v>
      </c>
      <c r="V510" s="312">
        <f t="shared" si="98"/>
        <v>1</v>
      </c>
      <c r="W510" s="186" t="s">
        <v>2985</v>
      </c>
      <c r="X510" s="174" t="s">
        <v>22</v>
      </c>
      <c r="Y510" s="176" t="s">
        <v>2005</v>
      </c>
      <c r="Z510" s="388"/>
      <c r="AA510" s="389">
        <v>1</v>
      </c>
      <c r="AB510" s="390" t="s">
        <v>1380</v>
      </c>
      <c r="AC510" s="307"/>
      <c r="AD510" s="352" t="s">
        <v>2434</v>
      </c>
    </row>
    <row r="511" spans="2:30" ht="90" hidden="1" x14ac:dyDescent="0.25">
      <c r="B511" s="336" t="s">
        <v>2276</v>
      </c>
      <c r="C511" s="355" t="s">
        <v>98</v>
      </c>
      <c r="D511" s="126">
        <v>58</v>
      </c>
      <c r="E511" s="132"/>
      <c r="F511" s="136" t="s">
        <v>1883</v>
      </c>
      <c r="G511" s="150" t="s">
        <v>1884</v>
      </c>
      <c r="H511" s="158">
        <v>2</v>
      </c>
      <c r="I511" s="158" t="s">
        <v>375</v>
      </c>
      <c r="J511" s="165">
        <v>1</v>
      </c>
      <c r="K511" s="182">
        <v>1</v>
      </c>
      <c r="L511" s="255"/>
      <c r="M511" s="436"/>
      <c r="N511" s="331">
        <f t="shared" si="90"/>
        <v>1</v>
      </c>
      <c r="O511" s="320">
        <f t="shared" si="91"/>
        <v>1</v>
      </c>
      <c r="P511" s="320">
        <f t="shared" si="92"/>
        <v>1</v>
      </c>
      <c r="Q511" s="320">
        <f t="shared" si="93"/>
        <v>1</v>
      </c>
      <c r="R511" s="320" t="str">
        <f t="shared" si="94"/>
        <v>-</v>
      </c>
      <c r="S511" s="320" t="str">
        <f t="shared" si="95"/>
        <v>-</v>
      </c>
      <c r="T511" s="320" t="str">
        <f t="shared" si="96"/>
        <v>-</v>
      </c>
      <c r="U511" s="325" t="str">
        <f t="shared" si="97"/>
        <v>-</v>
      </c>
      <c r="V511" s="312">
        <f t="shared" si="98"/>
        <v>1</v>
      </c>
      <c r="W511" s="186" t="s">
        <v>2610</v>
      </c>
      <c r="X511" s="174" t="s">
        <v>22</v>
      </c>
      <c r="Y511" s="176" t="s">
        <v>2005</v>
      </c>
      <c r="Z511" s="388">
        <v>1</v>
      </c>
      <c r="AA511" s="389">
        <v>1</v>
      </c>
      <c r="AB511" s="390" t="s">
        <v>1380</v>
      </c>
      <c r="AC511" s="307"/>
      <c r="AD511" s="352" t="s">
        <v>2434</v>
      </c>
    </row>
    <row r="512" spans="2:30" ht="90" hidden="1" x14ac:dyDescent="0.25">
      <c r="B512" s="336" t="s">
        <v>2276</v>
      </c>
      <c r="C512" s="355" t="s">
        <v>98</v>
      </c>
      <c r="D512" s="126">
        <v>58</v>
      </c>
      <c r="E512" s="132"/>
      <c r="F512" s="136" t="s">
        <v>1883</v>
      </c>
      <c r="G512" s="150" t="s">
        <v>1885</v>
      </c>
      <c r="H512" s="158">
        <v>2</v>
      </c>
      <c r="I512" s="158" t="s">
        <v>375</v>
      </c>
      <c r="J512" s="165"/>
      <c r="K512" s="193"/>
      <c r="L512" s="196">
        <v>1</v>
      </c>
      <c r="M512" s="436">
        <v>1</v>
      </c>
      <c r="N512" s="331" t="str">
        <f t="shared" si="90"/>
        <v>-</v>
      </c>
      <c r="O512" s="320" t="str">
        <f t="shared" si="91"/>
        <v>-</v>
      </c>
      <c r="P512" s="320" t="str">
        <f t="shared" si="92"/>
        <v>-</v>
      </c>
      <c r="Q512" s="320" t="str">
        <f t="shared" si="93"/>
        <v>-</v>
      </c>
      <c r="R512" s="320">
        <f t="shared" si="94"/>
        <v>1</v>
      </c>
      <c r="S512" s="320">
        <f t="shared" si="95"/>
        <v>1</v>
      </c>
      <c r="T512" s="320">
        <f t="shared" si="96"/>
        <v>1</v>
      </c>
      <c r="U512" s="325">
        <f t="shared" si="97"/>
        <v>1</v>
      </c>
      <c r="V512" s="312">
        <f t="shared" si="98"/>
        <v>1</v>
      </c>
      <c r="W512" s="186" t="s">
        <v>2986</v>
      </c>
      <c r="X512" s="174" t="s">
        <v>22</v>
      </c>
      <c r="Y512" s="176" t="s">
        <v>2005</v>
      </c>
      <c r="Z512" s="388"/>
      <c r="AA512" s="389"/>
      <c r="AB512" s="390">
        <v>1</v>
      </c>
      <c r="AC512" s="307">
        <v>1</v>
      </c>
      <c r="AD512" s="352" t="s">
        <v>2434</v>
      </c>
    </row>
    <row r="513" spans="2:30" ht="90" hidden="1" x14ac:dyDescent="0.25">
      <c r="B513" s="336" t="s">
        <v>2276</v>
      </c>
      <c r="C513" s="355" t="s">
        <v>98</v>
      </c>
      <c r="D513" s="126">
        <v>58</v>
      </c>
      <c r="E513" s="132" t="s">
        <v>1886</v>
      </c>
      <c r="F513" s="136" t="s">
        <v>1887</v>
      </c>
      <c r="G513" s="150" t="s">
        <v>1888</v>
      </c>
      <c r="H513" s="158">
        <v>1</v>
      </c>
      <c r="I513" s="158" t="s">
        <v>375</v>
      </c>
      <c r="J513" s="165"/>
      <c r="K513" s="182">
        <v>1</v>
      </c>
      <c r="L513" s="255"/>
      <c r="M513" s="436"/>
      <c r="N513" s="331" t="str">
        <f t="shared" si="90"/>
        <v>-</v>
      </c>
      <c r="O513" s="320" t="str">
        <f t="shared" si="91"/>
        <v>-</v>
      </c>
      <c r="P513" s="320">
        <f t="shared" si="92"/>
        <v>1</v>
      </c>
      <c r="Q513" s="320">
        <f t="shared" si="93"/>
        <v>1</v>
      </c>
      <c r="R513" s="320" t="str">
        <f t="shared" si="94"/>
        <v>-</v>
      </c>
      <c r="S513" s="320" t="str">
        <f t="shared" si="95"/>
        <v>-</v>
      </c>
      <c r="T513" s="320" t="str">
        <f t="shared" si="96"/>
        <v>-</v>
      </c>
      <c r="U513" s="325" t="str">
        <f t="shared" si="97"/>
        <v>-</v>
      </c>
      <c r="V513" s="312">
        <f t="shared" si="98"/>
        <v>1</v>
      </c>
      <c r="W513" s="186" t="s">
        <v>2611</v>
      </c>
      <c r="X513" s="174" t="s">
        <v>22</v>
      </c>
      <c r="Y513" s="176" t="s">
        <v>2005</v>
      </c>
      <c r="Z513" s="388"/>
      <c r="AA513" s="389">
        <v>1</v>
      </c>
      <c r="AB513" s="390"/>
      <c r="AC513" s="307"/>
      <c r="AD513" s="352" t="s">
        <v>2434</v>
      </c>
    </row>
    <row r="514" spans="2:30" ht="54" hidden="1" x14ac:dyDescent="0.25">
      <c r="B514" s="336" t="s">
        <v>2276</v>
      </c>
      <c r="C514" s="355" t="s">
        <v>98</v>
      </c>
      <c r="D514" s="126">
        <v>58</v>
      </c>
      <c r="E514" s="132" t="s">
        <v>1889</v>
      </c>
      <c r="F514" s="136" t="s">
        <v>1890</v>
      </c>
      <c r="G514" s="150" t="s">
        <v>1891</v>
      </c>
      <c r="H514" s="158">
        <v>1</v>
      </c>
      <c r="I514" s="158" t="s">
        <v>375</v>
      </c>
      <c r="J514" s="165"/>
      <c r="K514" s="182">
        <v>1</v>
      </c>
      <c r="L514" s="255"/>
      <c r="M514" s="436"/>
      <c r="N514" s="331" t="str">
        <f t="shared" si="90"/>
        <v>-</v>
      </c>
      <c r="O514" s="320" t="str">
        <f t="shared" si="91"/>
        <v>-</v>
      </c>
      <c r="P514" s="320">
        <f t="shared" si="92"/>
        <v>1</v>
      </c>
      <c r="Q514" s="320">
        <f t="shared" si="93"/>
        <v>1</v>
      </c>
      <c r="R514" s="320" t="str">
        <f t="shared" si="94"/>
        <v>-</v>
      </c>
      <c r="S514" s="320" t="str">
        <f t="shared" si="95"/>
        <v>-</v>
      </c>
      <c r="T514" s="320" t="str">
        <f t="shared" si="96"/>
        <v>-</v>
      </c>
      <c r="U514" s="325" t="str">
        <f t="shared" si="97"/>
        <v>-</v>
      </c>
      <c r="V514" s="312">
        <f t="shared" si="98"/>
        <v>1</v>
      </c>
      <c r="W514" s="186" t="s">
        <v>2612</v>
      </c>
      <c r="X514" s="174" t="s">
        <v>22</v>
      </c>
      <c r="Y514" s="176" t="s">
        <v>2005</v>
      </c>
      <c r="Z514" s="388"/>
      <c r="AA514" s="389">
        <v>1</v>
      </c>
      <c r="AB514" s="390"/>
      <c r="AC514" s="307"/>
      <c r="AD514" s="352" t="s">
        <v>2434</v>
      </c>
    </row>
    <row r="515" spans="2:30" ht="90" hidden="1" x14ac:dyDescent="0.25">
      <c r="B515" s="336" t="s">
        <v>2276</v>
      </c>
      <c r="C515" s="355" t="s">
        <v>98</v>
      </c>
      <c r="D515" s="126">
        <v>58</v>
      </c>
      <c r="E515" s="132" t="s">
        <v>1892</v>
      </c>
      <c r="F515" s="136" t="s">
        <v>1893</v>
      </c>
      <c r="G515" s="150" t="s">
        <v>1894</v>
      </c>
      <c r="H515" s="158">
        <v>2</v>
      </c>
      <c r="I515" s="158" t="s">
        <v>375</v>
      </c>
      <c r="J515" s="165"/>
      <c r="K515" s="182">
        <v>1</v>
      </c>
      <c r="L515" s="255"/>
      <c r="M515" s="436">
        <v>1</v>
      </c>
      <c r="N515" s="331" t="str">
        <f t="shared" si="90"/>
        <v>-</v>
      </c>
      <c r="O515" s="320" t="str">
        <f t="shared" si="91"/>
        <v>-</v>
      </c>
      <c r="P515" s="320">
        <f t="shared" si="92"/>
        <v>1</v>
      </c>
      <c r="Q515" s="320">
        <f t="shared" si="93"/>
        <v>1</v>
      </c>
      <c r="R515" s="320" t="str">
        <f t="shared" si="94"/>
        <v>-</v>
      </c>
      <c r="S515" s="320" t="str">
        <f t="shared" si="95"/>
        <v>-</v>
      </c>
      <c r="T515" s="320">
        <f t="shared" si="96"/>
        <v>1</v>
      </c>
      <c r="U515" s="325">
        <f t="shared" si="97"/>
        <v>1</v>
      </c>
      <c r="V515" s="312">
        <f t="shared" si="98"/>
        <v>1</v>
      </c>
      <c r="W515" s="186" t="s">
        <v>2987</v>
      </c>
      <c r="X515" s="174" t="s">
        <v>22</v>
      </c>
      <c r="Y515" s="176" t="s">
        <v>2005</v>
      </c>
      <c r="Z515" s="388"/>
      <c r="AA515" s="389">
        <v>1</v>
      </c>
      <c r="AB515" s="390"/>
      <c r="AC515" s="307">
        <v>1</v>
      </c>
      <c r="AD515" s="352" t="s">
        <v>2434</v>
      </c>
    </row>
    <row r="516" spans="2:30" ht="108" hidden="1" x14ac:dyDescent="0.25">
      <c r="B516" s="336" t="s">
        <v>2276</v>
      </c>
      <c r="C516" s="355" t="s">
        <v>98</v>
      </c>
      <c r="D516" s="126">
        <v>58</v>
      </c>
      <c r="E516" s="132" t="s">
        <v>1895</v>
      </c>
      <c r="F516" s="136" t="s">
        <v>1896</v>
      </c>
      <c r="G516" s="150" t="s">
        <v>1897</v>
      </c>
      <c r="H516" s="158">
        <v>2</v>
      </c>
      <c r="I516" s="158" t="s">
        <v>375</v>
      </c>
      <c r="J516" s="165"/>
      <c r="K516" s="182">
        <v>1</v>
      </c>
      <c r="L516" s="255"/>
      <c r="M516" s="436">
        <v>1</v>
      </c>
      <c r="N516" s="331" t="str">
        <f t="shared" si="90"/>
        <v>-</v>
      </c>
      <c r="O516" s="320" t="str">
        <f t="shared" si="91"/>
        <v>-</v>
      </c>
      <c r="P516" s="320">
        <f t="shared" si="92"/>
        <v>1</v>
      </c>
      <c r="Q516" s="320">
        <f t="shared" si="93"/>
        <v>1</v>
      </c>
      <c r="R516" s="320" t="str">
        <f t="shared" si="94"/>
        <v>-</v>
      </c>
      <c r="S516" s="320" t="str">
        <f t="shared" si="95"/>
        <v>-</v>
      </c>
      <c r="T516" s="320">
        <f t="shared" si="96"/>
        <v>1</v>
      </c>
      <c r="U516" s="325">
        <f t="shared" si="97"/>
        <v>1</v>
      </c>
      <c r="V516" s="312">
        <f t="shared" si="98"/>
        <v>1</v>
      </c>
      <c r="W516" s="186" t="s">
        <v>2988</v>
      </c>
      <c r="X516" s="174" t="s">
        <v>22</v>
      </c>
      <c r="Y516" s="176" t="s">
        <v>2005</v>
      </c>
      <c r="Z516" s="388"/>
      <c r="AA516" s="389">
        <v>1</v>
      </c>
      <c r="AB516" s="390"/>
      <c r="AC516" s="307">
        <v>1</v>
      </c>
      <c r="AD516" s="352" t="s">
        <v>2434</v>
      </c>
    </row>
    <row r="517" spans="2:30" ht="198" hidden="1" x14ac:dyDescent="0.25">
      <c r="B517" s="336" t="s">
        <v>2276</v>
      </c>
      <c r="C517" s="355" t="s">
        <v>98</v>
      </c>
      <c r="D517" s="126">
        <v>58</v>
      </c>
      <c r="E517" s="132" t="s">
        <v>1898</v>
      </c>
      <c r="F517" s="136" t="s">
        <v>1899</v>
      </c>
      <c r="G517" s="150" t="s">
        <v>1900</v>
      </c>
      <c r="H517" s="160">
        <v>1</v>
      </c>
      <c r="I517" s="158" t="s">
        <v>2</v>
      </c>
      <c r="J517" s="148">
        <v>1</v>
      </c>
      <c r="K517" s="380">
        <v>1</v>
      </c>
      <c r="L517" s="401">
        <v>1</v>
      </c>
      <c r="M517" s="443">
        <v>1</v>
      </c>
      <c r="N517" s="331">
        <f t="shared" si="90"/>
        <v>1</v>
      </c>
      <c r="O517" s="320">
        <f t="shared" si="91"/>
        <v>1</v>
      </c>
      <c r="P517" s="320">
        <f t="shared" si="92"/>
        <v>1</v>
      </c>
      <c r="Q517" s="320">
        <f t="shared" si="93"/>
        <v>1</v>
      </c>
      <c r="R517" s="320">
        <f t="shared" si="94"/>
        <v>1</v>
      </c>
      <c r="S517" s="320">
        <f t="shared" si="95"/>
        <v>1</v>
      </c>
      <c r="T517" s="320">
        <f t="shared" si="96"/>
        <v>1</v>
      </c>
      <c r="U517" s="325">
        <f t="shared" si="97"/>
        <v>1</v>
      </c>
      <c r="V517" s="312">
        <f>SUM(J517:M517)/4</f>
        <v>1</v>
      </c>
      <c r="W517" s="186" t="s">
        <v>2989</v>
      </c>
      <c r="X517" s="174" t="s">
        <v>22</v>
      </c>
      <c r="Y517" s="176" t="s">
        <v>2005</v>
      </c>
      <c r="Z517" s="520">
        <v>1</v>
      </c>
      <c r="AA517" s="521">
        <v>1</v>
      </c>
      <c r="AB517" s="522">
        <v>1</v>
      </c>
      <c r="AC517" s="549">
        <v>1</v>
      </c>
      <c r="AD517" s="352" t="s">
        <v>2434</v>
      </c>
    </row>
    <row r="518" spans="2:30" ht="54" hidden="1" x14ac:dyDescent="0.25">
      <c r="B518" s="336" t="s">
        <v>2276</v>
      </c>
      <c r="C518" s="355" t="s">
        <v>98</v>
      </c>
      <c r="D518" s="126">
        <v>58</v>
      </c>
      <c r="E518" s="132" t="s">
        <v>1901</v>
      </c>
      <c r="F518" s="136" t="s">
        <v>1902</v>
      </c>
      <c r="G518" s="150" t="s">
        <v>1903</v>
      </c>
      <c r="H518" s="158">
        <v>1</v>
      </c>
      <c r="I518" s="158" t="s">
        <v>375</v>
      </c>
      <c r="J518" s="165"/>
      <c r="K518" s="182">
        <v>1</v>
      </c>
      <c r="L518" s="255"/>
      <c r="M518" s="436"/>
      <c r="N518" s="331" t="str">
        <f t="shared" si="90"/>
        <v>-</v>
      </c>
      <c r="O518" s="320" t="str">
        <f t="shared" si="91"/>
        <v>-</v>
      </c>
      <c r="P518" s="320">
        <f t="shared" si="92"/>
        <v>1</v>
      </c>
      <c r="Q518" s="320">
        <f t="shared" si="93"/>
        <v>1</v>
      </c>
      <c r="R518" s="320" t="str">
        <f t="shared" si="94"/>
        <v>-</v>
      </c>
      <c r="S518" s="320" t="str">
        <f t="shared" si="95"/>
        <v>-</v>
      </c>
      <c r="T518" s="320" t="str">
        <f t="shared" si="96"/>
        <v>-</v>
      </c>
      <c r="U518" s="325" t="str">
        <f t="shared" si="97"/>
        <v>-</v>
      </c>
      <c r="V518" s="312">
        <f t="shared" si="98"/>
        <v>1</v>
      </c>
      <c r="W518" s="186" t="s">
        <v>2613</v>
      </c>
      <c r="X518" s="174" t="s">
        <v>22</v>
      </c>
      <c r="Y518" s="176" t="s">
        <v>2005</v>
      </c>
      <c r="Z518" s="388"/>
      <c r="AA518" s="389">
        <v>1</v>
      </c>
      <c r="AB518" s="390"/>
      <c r="AC518" s="307"/>
      <c r="AD518" s="352" t="s">
        <v>2434</v>
      </c>
    </row>
    <row r="519" spans="2:30" ht="54" hidden="1" x14ac:dyDescent="0.25">
      <c r="B519" s="336" t="s">
        <v>2276</v>
      </c>
      <c r="C519" s="355" t="s">
        <v>98</v>
      </c>
      <c r="D519" s="126">
        <v>58</v>
      </c>
      <c r="E519" s="132" t="s">
        <v>1901</v>
      </c>
      <c r="F519" s="136" t="s">
        <v>1902</v>
      </c>
      <c r="G519" s="150" t="s">
        <v>1904</v>
      </c>
      <c r="H519" s="158">
        <v>1</v>
      </c>
      <c r="I519" s="158" t="s">
        <v>375</v>
      </c>
      <c r="J519" s="165"/>
      <c r="K519" s="193"/>
      <c r="L519" s="255"/>
      <c r="M519" s="436">
        <v>1</v>
      </c>
      <c r="N519" s="331" t="str">
        <f t="shared" si="90"/>
        <v>-</v>
      </c>
      <c r="O519" s="320" t="str">
        <f t="shared" si="91"/>
        <v>-</v>
      </c>
      <c r="P519" s="320" t="str">
        <f t="shared" si="92"/>
        <v>-</v>
      </c>
      <c r="Q519" s="320" t="str">
        <f t="shared" si="93"/>
        <v>-</v>
      </c>
      <c r="R519" s="320" t="str">
        <f t="shared" si="94"/>
        <v>-</v>
      </c>
      <c r="S519" s="320" t="str">
        <f t="shared" si="95"/>
        <v>-</v>
      </c>
      <c r="T519" s="320">
        <f t="shared" si="96"/>
        <v>1</v>
      </c>
      <c r="U519" s="325">
        <f t="shared" si="97"/>
        <v>1</v>
      </c>
      <c r="V519" s="312">
        <f t="shared" si="98"/>
        <v>1</v>
      </c>
      <c r="W519" s="186" t="s">
        <v>2990</v>
      </c>
      <c r="X519" s="174" t="s">
        <v>22</v>
      </c>
      <c r="Y519" s="176" t="s">
        <v>2005</v>
      </c>
      <c r="Z519" s="388"/>
      <c r="AA519" s="389"/>
      <c r="AB519" s="390"/>
      <c r="AC519" s="307">
        <v>1</v>
      </c>
      <c r="AD519" s="352" t="s">
        <v>2434</v>
      </c>
    </row>
    <row r="520" spans="2:30" ht="270" hidden="1" x14ac:dyDescent="0.25">
      <c r="B520" s="336" t="s">
        <v>2276</v>
      </c>
      <c r="C520" s="355" t="s">
        <v>98</v>
      </c>
      <c r="D520" s="126">
        <v>58</v>
      </c>
      <c r="E520" s="132"/>
      <c r="F520" s="136" t="s">
        <v>1905</v>
      </c>
      <c r="G520" s="150" t="s">
        <v>1906</v>
      </c>
      <c r="H520" s="160">
        <v>1</v>
      </c>
      <c r="I520" s="158" t="s">
        <v>2</v>
      </c>
      <c r="J520" s="148">
        <v>1</v>
      </c>
      <c r="K520" s="380">
        <v>1</v>
      </c>
      <c r="L520" s="401">
        <v>1</v>
      </c>
      <c r="M520" s="443">
        <v>1</v>
      </c>
      <c r="N520" s="331">
        <f t="shared" si="90"/>
        <v>1</v>
      </c>
      <c r="O520" s="320">
        <f t="shared" si="91"/>
        <v>1</v>
      </c>
      <c r="P520" s="320">
        <f t="shared" si="92"/>
        <v>1</v>
      </c>
      <c r="Q520" s="320">
        <f t="shared" si="93"/>
        <v>1</v>
      </c>
      <c r="R520" s="320">
        <f t="shared" si="94"/>
        <v>1</v>
      </c>
      <c r="S520" s="320">
        <f t="shared" si="95"/>
        <v>1</v>
      </c>
      <c r="T520" s="320">
        <f t="shared" si="96"/>
        <v>1</v>
      </c>
      <c r="U520" s="325">
        <f t="shared" si="97"/>
        <v>1</v>
      </c>
      <c r="V520" s="312">
        <f>SUM(J520:M520)/4</f>
        <v>1</v>
      </c>
      <c r="W520" s="186" t="s">
        <v>2991</v>
      </c>
      <c r="X520" s="174" t="s">
        <v>22</v>
      </c>
      <c r="Y520" s="176" t="s">
        <v>2005</v>
      </c>
      <c r="Z520" s="520">
        <v>1</v>
      </c>
      <c r="AA520" s="521">
        <v>1</v>
      </c>
      <c r="AB520" s="522">
        <v>1</v>
      </c>
      <c r="AC520" s="549">
        <v>1</v>
      </c>
      <c r="AD520" s="352" t="s">
        <v>2434</v>
      </c>
    </row>
    <row r="521" spans="2:30" ht="270" hidden="1" x14ac:dyDescent="0.25">
      <c r="B521" s="336" t="s">
        <v>2276</v>
      </c>
      <c r="C521" s="129" t="s">
        <v>147</v>
      </c>
      <c r="D521" s="126">
        <v>75.3</v>
      </c>
      <c r="E521" s="132" t="s">
        <v>1907</v>
      </c>
      <c r="F521" s="136" t="s">
        <v>1908</v>
      </c>
      <c r="G521" s="150" t="s">
        <v>1909</v>
      </c>
      <c r="H521" s="160">
        <v>1</v>
      </c>
      <c r="I521" s="158" t="s">
        <v>2</v>
      </c>
      <c r="J521" s="148">
        <v>1</v>
      </c>
      <c r="K521" s="380">
        <v>1</v>
      </c>
      <c r="L521" s="401">
        <v>1</v>
      </c>
      <c r="M521" s="443">
        <v>1</v>
      </c>
      <c r="N521" s="331">
        <f t="shared" si="90"/>
        <v>1</v>
      </c>
      <c r="O521" s="320">
        <f t="shared" si="91"/>
        <v>1</v>
      </c>
      <c r="P521" s="320">
        <f t="shared" si="92"/>
        <v>1</v>
      </c>
      <c r="Q521" s="320">
        <f t="shared" si="93"/>
        <v>1</v>
      </c>
      <c r="R521" s="320">
        <f t="shared" si="94"/>
        <v>1</v>
      </c>
      <c r="S521" s="320">
        <f t="shared" si="95"/>
        <v>1</v>
      </c>
      <c r="T521" s="320">
        <f t="shared" si="96"/>
        <v>1</v>
      </c>
      <c r="U521" s="325">
        <f t="shared" si="97"/>
        <v>1</v>
      </c>
      <c r="V521" s="312">
        <f>SUM(J521:M521)/4</f>
        <v>1</v>
      </c>
      <c r="W521" s="186" t="s">
        <v>2992</v>
      </c>
      <c r="X521" s="174" t="s">
        <v>22</v>
      </c>
      <c r="Y521" s="176" t="s">
        <v>2005</v>
      </c>
      <c r="Z521" s="520">
        <v>1</v>
      </c>
      <c r="AA521" s="521">
        <v>1</v>
      </c>
      <c r="AB521" s="522">
        <v>1</v>
      </c>
      <c r="AC521" s="549">
        <v>1</v>
      </c>
      <c r="AD521" s="352" t="s">
        <v>2434</v>
      </c>
    </row>
    <row r="522" spans="2:30" ht="90" hidden="1" x14ac:dyDescent="0.25">
      <c r="B522" s="336" t="s">
        <v>2276</v>
      </c>
      <c r="C522" s="129" t="s">
        <v>147</v>
      </c>
      <c r="D522" s="126">
        <v>75.3</v>
      </c>
      <c r="E522" s="132" t="s">
        <v>1910</v>
      </c>
      <c r="F522" s="136" t="s">
        <v>1911</v>
      </c>
      <c r="G522" s="150" t="s">
        <v>1912</v>
      </c>
      <c r="H522" s="158">
        <v>2</v>
      </c>
      <c r="I522" s="158" t="s">
        <v>375</v>
      </c>
      <c r="J522" s="165"/>
      <c r="K522" s="182">
        <v>1</v>
      </c>
      <c r="L522" s="196"/>
      <c r="M522" s="436">
        <v>1</v>
      </c>
      <c r="N522" s="331" t="str">
        <f t="shared" si="90"/>
        <v>-</v>
      </c>
      <c r="O522" s="320" t="str">
        <f t="shared" si="91"/>
        <v>-</v>
      </c>
      <c r="P522" s="320">
        <f t="shared" si="92"/>
        <v>1</v>
      </c>
      <c r="Q522" s="320">
        <f t="shared" si="93"/>
        <v>1</v>
      </c>
      <c r="R522" s="320" t="str">
        <f t="shared" si="94"/>
        <v>-</v>
      </c>
      <c r="S522" s="320" t="str">
        <f t="shared" si="95"/>
        <v>-</v>
      </c>
      <c r="T522" s="320">
        <f t="shared" si="96"/>
        <v>1</v>
      </c>
      <c r="U522" s="325">
        <f t="shared" si="97"/>
        <v>1</v>
      </c>
      <c r="V522" s="312">
        <f t="shared" si="98"/>
        <v>1</v>
      </c>
      <c r="W522" s="186" t="s">
        <v>2993</v>
      </c>
      <c r="X522" s="174" t="s">
        <v>22</v>
      </c>
      <c r="Y522" s="176" t="s">
        <v>2005</v>
      </c>
      <c r="Z522" s="388"/>
      <c r="AA522" s="389">
        <v>1</v>
      </c>
      <c r="AB522" s="390"/>
      <c r="AC522" s="307">
        <v>1</v>
      </c>
      <c r="AD522" s="352" t="s">
        <v>2434</v>
      </c>
    </row>
    <row r="523" spans="2:30" ht="234" hidden="1" x14ac:dyDescent="0.25">
      <c r="B523" s="336" t="s">
        <v>2276</v>
      </c>
      <c r="C523" s="129" t="s">
        <v>147</v>
      </c>
      <c r="D523" s="126">
        <v>75.3</v>
      </c>
      <c r="E523" s="132" t="s">
        <v>1913</v>
      </c>
      <c r="F523" s="136" t="s">
        <v>1914</v>
      </c>
      <c r="G523" s="150" t="s">
        <v>1915</v>
      </c>
      <c r="H523" s="160">
        <v>1</v>
      </c>
      <c r="I523" s="158" t="s">
        <v>2</v>
      </c>
      <c r="J523" s="148">
        <v>1</v>
      </c>
      <c r="K523" s="380">
        <v>1</v>
      </c>
      <c r="L523" s="401">
        <v>1</v>
      </c>
      <c r="M523" s="443">
        <v>1</v>
      </c>
      <c r="N523" s="331">
        <f t="shared" si="90"/>
        <v>1</v>
      </c>
      <c r="O523" s="320">
        <f t="shared" si="91"/>
        <v>1</v>
      </c>
      <c r="P523" s="320">
        <f t="shared" si="92"/>
        <v>1</v>
      </c>
      <c r="Q523" s="320">
        <f t="shared" si="93"/>
        <v>1</v>
      </c>
      <c r="R523" s="320">
        <f t="shared" si="94"/>
        <v>1</v>
      </c>
      <c r="S523" s="320">
        <f t="shared" si="95"/>
        <v>1</v>
      </c>
      <c r="T523" s="320">
        <f t="shared" si="96"/>
        <v>1</v>
      </c>
      <c r="U523" s="325">
        <f t="shared" si="97"/>
        <v>1</v>
      </c>
      <c r="V523" s="312">
        <f>SUM(J523:M523)/4</f>
        <v>1</v>
      </c>
      <c r="W523" s="186" t="s">
        <v>2994</v>
      </c>
      <c r="X523" s="174" t="s">
        <v>22</v>
      </c>
      <c r="Y523" s="176" t="s">
        <v>2005</v>
      </c>
      <c r="Z523" s="520">
        <v>1</v>
      </c>
      <c r="AA523" s="521">
        <v>1</v>
      </c>
      <c r="AB523" s="522">
        <v>1</v>
      </c>
      <c r="AC523" s="549">
        <v>1</v>
      </c>
      <c r="AD523" s="352" t="s">
        <v>2434</v>
      </c>
    </row>
    <row r="524" spans="2:30" ht="198" hidden="1" x14ac:dyDescent="0.25">
      <c r="B524" s="336" t="s">
        <v>2276</v>
      </c>
      <c r="C524" s="129" t="s">
        <v>158</v>
      </c>
      <c r="D524" s="126">
        <v>78.400000000000006</v>
      </c>
      <c r="E524" s="132" t="s">
        <v>163</v>
      </c>
      <c r="F524" s="136" t="s">
        <v>1916</v>
      </c>
      <c r="G524" s="150" t="s">
        <v>1917</v>
      </c>
      <c r="H524" s="160">
        <v>1</v>
      </c>
      <c r="I524" s="158" t="s">
        <v>2</v>
      </c>
      <c r="J524" s="148">
        <v>1</v>
      </c>
      <c r="K524" s="380">
        <v>1</v>
      </c>
      <c r="L524" s="401">
        <v>1</v>
      </c>
      <c r="M524" s="443">
        <v>1</v>
      </c>
      <c r="N524" s="331">
        <f t="shared" si="90"/>
        <v>1</v>
      </c>
      <c r="O524" s="320">
        <f t="shared" si="91"/>
        <v>1</v>
      </c>
      <c r="P524" s="320">
        <f t="shared" si="92"/>
        <v>1</v>
      </c>
      <c r="Q524" s="320">
        <f t="shared" si="93"/>
        <v>1</v>
      </c>
      <c r="R524" s="320">
        <f t="shared" si="94"/>
        <v>1</v>
      </c>
      <c r="S524" s="320">
        <f t="shared" si="95"/>
        <v>1</v>
      </c>
      <c r="T524" s="320">
        <f t="shared" si="96"/>
        <v>1</v>
      </c>
      <c r="U524" s="325">
        <f t="shared" si="97"/>
        <v>1</v>
      </c>
      <c r="V524" s="312">
        <f>SUM(J524:M524)/4</f>
        <v>1</v>
      </c>
      <c r="W524" s="186" t="s">
        <v>2995</v>
      </c>
      <c r="X524" s="174" t="s">
        <v>22</v>
      </c>
      <c r="Y524" s="176" t="s">
        <v>2005</v>
      </c>
      <c r="Z524" s="520">
        <v>1</v>
      </c>
      <c r="AA524" s="521">
        <v>1</v>
      </c>
      <c r="AB524" s="522">
        <v>1</v>
      </c>
      <c r="AC524" s="549">
        <v>1</v>
      </c>
      <c r="AD524" s="352" t="s">
        <v>2434</v>
      </c>
    </row>
    <row r="525" spans="2:30" ht="306" hidden="1" x14ac:dyDescent="0.25">
      <c r="B525" s="336" t="s">
        <v>2276</v>
      </c>
      <c r="C525" s="129" t="s">
        <v>158</v>
      </c>
      <c r="D525" s="126">
        <v>78.400000000000006</v>
      </c>
      <c r="E525" s="132" t="s">
        <v>1918</v>
      </c>
      <c r="F525" s="136" t="s">
        <v>1919</v>
      </c>
      <c r="G525" s="150" t="s">
        <v>1920</v>
      </c>
      <c r="H525" s="158">
        <v>1</v>
      </c>
      <c r="I525" s="158" t="s">
        <v>2</v>
      </c>
      <c r="J525" s="165">
        <v>1</v>
      </c>
      <c r="K525" s="182">
        <v>1</v>
      </c>
      <c r="L525" s="196">
        <v>1</v>
      </c>
      <c r="M525" s="436">
        <v>1</v>
      </c>
      <c r="N525" s="331">
        <f t="shared" si="90"/>
        <v>1</v>
      </c>
      <c r="O525" s="320">
        <f t="shared" si="91"/>
        <v>1</v>
      </c>
      <c r="P525" s="320">
        <f t="shared" si="92"/>
        <v>1</v>
      </c>
      <c r="Q525" s="320">
        <f t="shared" si="93"/>
        <v>1</v>
      </c>
      <c r="R525" s="320">
        <f t="shared" si="94"/>
        <v>1</v>
      </c>
      <c r="S525" s="320">
        <f t="shared" si="95"/>
        <v>1</v>
      </c>
      <c r="T525" s="320">
        <f t="shared" si="96"/>
        <v>1</v>
      </c>
      <c r="U525" s="325">
        <f t="shared" si="97"/>
        <v>1</v>
      </c>
      <c r="V525" s="312">
        <f>SUM(J525:M525)/4</f>
        <v>1</v>
      </c>
      <c r="W525" s="186" t="s">
        <v>2996</v>
      </c>
      <c r="X525" s="174" t="s">
        <v>22</v>
      </c>
      <c r="Y525" s="176" t="s">
        <v>2005</v>
      </c>
      <c r="Z525" s="388">
        <v>1</v>
      </c>
      <c r="AA525" s="389">
        <v>1</v>
      </c>
      <c r="AB525" s="390">
        <v>1</v>
      </c>
      <c r="AC525" s="307">
        <v>1</v>
      </c>
      <c r="AD525" s="352" t="s">
        <v>2434</v>
      </c>
    </row>
    <row r="526" spans="2:30" ht="180" hidden="1" x14ac:dyDescent="0.25">
      <c r="B526" s="336" t="s">
        <v>2276</v>
      </c>
      <c r="C526" s="129" t="s">
        <v>158</v>
      </c>
      <c r="D526" s="126">
        <v>78.400000000000006</v>
      </c>
      <c r="E526" s="132" t="s">
        <v>1921</v>
      </c>
      <c r="F526" s="136" t="s">
        <v>1922</v>
      </c>
      <c r="G526" s="150" t="s">
        <v>1923</v>
      </c>
      <c r="H526" s="158">
        <v>1</v>
      </c>
      <c r="I526" s="158" t="s">
        <v>2</v>
      </c>
      <c r="J526" s="165" t="s">
        <v>1380</v>
      </c>
      <c r="K526" s="182">
        <v>0</v>
      </c>
      <c r="L526" s="401">
        <v>1</v>
      </c>
      <c r="M526" s="443">
        <v>1</v>
      </c>
      <c r="N526" s="331" t="str">
        <f t="shared" si="90"/>
        <v>-</v>
      </c>
      <c r="O526" s="320" t="str">
        <f t="shared" si="91"/>
        <v>-</v>
      </c>
      <c r="P526" s="320">
        <f t="shared" si="92"/>
        <v>0</v>
      </c>
      <c r="Q526" s="320">
        <f t="shared" si="93"/>
        <v>0</v>
      </c>
      <c r="R526" s="320" t="str">
        <f t="shared" si="94"/>
        <v>-</v>
      </c>
      <c r="S526" s="320" t="str">
        <f t="shared" si="95"/>
        <v>-</v>
      </c>
      <c r="T526" s="320">
        <f t="shared" si="96"/>
        <v>1</v>
      </c>
      <c r="U526" s="325">
        <f t="shared" si="97"/>
        <v>1</v>
      </c>
      <c r="V526" s="312">
        <f>SUM(J526:M526)/2</f>
        <v>1</v>
      </c>
      <c r="W526" s="186" t="s">
        <v>2997</v>
      </c>
      <c r="X526" s="174" t="s">
        <v>22</v>
      </c>
      <c r="Y526" s="176" t="s">
        <v>2005</v>
      </c>
      <c r="Z526" s="388"/>
      <c r="AA526" s="521">
        <v>1</v>
      </c>
      <c r="AB526" s="390"/>
      <c r="AC526" s="549">
        <v>1</v>
      </c>
      <c r="AD526" s="352" t="s">
        <v>2434</v>
      </c>
    </row>
    <row r="527" spans="2:30" ht="216" hidden="1" x14ac:dyDescent="0.25">
      <c r="B527" s="336" t="s">
        <v>2276</v>
      </c>
      <c r="C527" s="129" t="s">
        <v>158</v>
      </c>
      <c r="D527" s="126">
        <v>78.400000000000006</v>
      </c>
      <c r="E527" s="132"/>
      <c r="F527" s="136" t="s">
        <v>1924</v>
      </c>
      <c r="G527" s="150" t="s">
        <v>1925</v>
      </c>
      <c r="H527" s="158">
        <v>4</v>
      </c>
      <c r="I527" s="158" t="s">
        <v>375</v>
      </c>
      <c r="J527" s="165">
        <v>1</v>
      </c>
      <c r="K527" s="182">
        <v>1</v>
      </c>
      <c r="L527" s="196">
        <v>1</v>
      </c>
      <c r="M527" s="436">
        <v>1</v>
      </c>
      <c r="N527" s="331">
        <f t="shared" si="90"/>
        <v>1</v>
      </c>
      <c r="O527" s="320">
        <f t="shared" si="91"/>
        <v>1</v>
      </c>
      <c r="P527" s="320">
        <f t="shared" si="92"/>
        <v>1</v>
      </c>
      <c r="Q527" s="320">
        <f t="shared" si="93"/>
        <v>1</v>
      </c>
      <c r="R527" s="320">
        <f t="shared" si="94"/>
        <v>1</v>
      </c>
      <c r="S527" s="320">
        <f t="shared" si="95"/>
        <v>1</v>
      </c>
      <c r="T527" s="320">
        <f t="shared" si="96"/>
        <v>1</v>
      </c>
      <c r="U527" s="325">
        <f t="shared" si="97"/>
        <v>1</v>
      </c>
      <c r="V527" s="312">
        <f t="shared" si="98"/>
        <v>1</v>
      </c>
      <c r="W527" s="186" t="s">
        <v>2998</v>
      </c>
      <c r="X527" s="174" t="s">
        <v>22</v>
      </c>
      <c r="Y527" s="174" t="s">
        <v>2005</v>
      </c>
      <c r="Z527" s="388">
        <v>1</v>
      </c>
      <c r="AA527" s="389">
        <v>1</v>
      </c>
      <c r="AB527" s="390">
        <v>1</v>
      </c>
      <c r="AC527" s="307">
        <v>1</v>
      </c>
      <c r="AD527" s="352" t="s">
        <v>2434</v>
      </c>
    </row>
    <row r="528" spans="2:30" ht="90" hidden="1" x14ac:dyDescent="0.25">
      <c r="B528" s="336" t="s">
        <v>2276</v>
      </c>
      <c r="C528" s="128" t="s">
        <v>187</v>
      </c>
      <c r="D528" s="126">
        <v>78.3</v>
      </c>
      <c r="E528" s="132" t="s">
        <v>1926</v>
      </c>
      <c r="F528" s="136" t="s">
        <v>1264</v>
      </c>
      <c r="G528" s="150" t="s">
        <v>1927</v>
      </c>
      <c r="H528" s="158">
        <v>2</v>
      </c>
      <c r="I528" s="158" t="s">
        <v>375</v>
      </c>
      <c r="J528" s="165"/>
      <c r="K528" s="182">
        <v>1</v>
      </c>
      <c r="L528" s="196"/>
      <c r="M528" s="436">
        <v>1</v>
      </c>
      <c r="N528" s="331" t="str">
        <f t="shared" si="90"/>
        <v>-</v>
      </c>
      <c r="O528" s="320" t="str">
        <f t="shared" si="91"/>
        <v>-</v>
      </c>
      <c r="P528" s="320">
        <f t="shared" si="92"/>
        <v>1</v>
      </c>
      <c r="Q528" s="320">
        <f t="shared" si="93"/>
        <v>1</v>
      </c>
      <c r="R528" s="320" t="str">
        <f t="shared" si="94"/>
        <v>-</v>
      </c>
      <c r="S528" s="320" t="str">
        <f t="shared" si="95"/>
        <v>-</v>
      </c>
      <c r="T528" s="320">
        <f t="shared" si="96"/>
        <v>1</v>
      </c>
      <c r="U528" s="325">
        <f t="shared" si="97"/>
        <v>1</v>
      </c>
      <c r="V528" s="312">
        <f t="shared" si="98"/>
        <v>1</v>
      </c>
      <c r="W528" s="186" t="s">
        <v>2999</v>
      </c>
      <c r="X528" s="176" t="s">
        <v>22</v>
      </c>
      <c r="Y528" s="174" t="s">
        <v>2005</v>
      </c>
      <c r="Z528" s="388"/>
      <c r="AA528" s="389">
        <v>1</v>
      </c>
      <c r="AB528" s="390"/>
      <c r="AC528" s="307">
        <v>1</v>
      </c>
      <c r="AD528" s="352" t="s">
        <v>2434</v>
      </c>
    </row>
    <row r="529" spans="2:30" ht="270" hidden="1" x14ac:dyDescent="0.25">
      <c r="B529" s="336" t="s">
        <v>2276</v>
      </c>
      <c r="C529" s="128" t="s">
        <v>187</v>
      </c>
      <c r="D529" s="126">
        <v>78.3</v>
      </c>
      <c r="E529" s="132" t="s">
        <v>1928</v>
      </c>
      <c r="F529" s="136" t="s">
        <v>1929</v>
      </c>
      <c r="G529" s="150" t="s">
        <v>1930</v>
      </c>
      <c r="H529" s="160">
        <v>1</v>
      </c>
      <c r="I529" s="158" t="s">
        <v>2</v>
      </c>
      <c r="J529" s="148">
        <v>1</v>
      </c>
      <c r="K529" s="380">
        <v>1</v>
      </c>
      <c r="L529" s="401">
        <v>1</v>
      </c>
      <c r="M529" s="443">
        <v>1</v>
      </c>
      <c r="N529" s="331">
        <f t="shared" si="90"/>
        <v>1</v>
      </c>
      <c r="O529" s="320">
        <f t="shared" si="91"/>
        <v>1</v>
      </c>
      <c r="P529" s="320">
        <f t="shared" si="92"/>
        <v>1</v>
      </c>
      <c r="Q529" s="320">
        <f t="shared" si="93"/>
        <v>1</v>
      </c>
      <c r="R529" s="320">
        <f t="shared" si="94"/>
        <v>1</v>
      </c>
      <c r="S529" s="320">
        <f t="shared" si="95"/>
        <v>1</v>
      </c>
      <c r="T529" s="320">
        <f t="shared" si="96"/>
        <v>1</v>
      </c>
      <c r="U529" s="325">
        <f t="shared" si="97"/>
        <v>1</v>
      </c>
      <c r="V529" s="312">
        <f>SUM(J529:M529)/4</f>
        <v>1</v>
      </c>
      <c r="W529" s="186" t="s">
        <v>3000</v>
      </c>
      <c r="X529" s="176" t="s">
        <v>22</v>
      </c>
      <c r="Y529" s="174" t="s">
        <v>2005</v>
      </c>
      <c r="Z529" s="520">
        <v>1</v>
      </c>
      <c r="AA529" s="521">
        <v>1</v>
      </c>
      <c r="AB529" s="522">
        <v>1</v>
      </c>
      <c r="AC529" s="549">
        <v>1</v>
      </c>
      <c r="AD529" s="352" t="s">
        <v>2434</v>
      </c>
    </row>
    <row r="530" spans="2:30" ht="216" hidden="1" x14ac:dyDescent="0.25">
      <c r="B530" s="336" t="s">
        <v>2276</v>
      </c>
      <c r="C530" s="128" t="s">
        <v>187</v>
      </c>
      <c r="D530" s="126">
        <v>78.3</v>
      </c>
      <c r="E530" s="132" t="s">
        <v>1928</v>
      </c>
      <c r="F530" s="136" t="s">
        <v>1931</v>
      </c>
      <c r="G530" s="150" t="s">
        <v>1932</v>
      </c>
      <c r="H530" s="158">
        <v>4</v>
      </c>
      <c r="I530" s="158" t="s">
        <v>375</v>
      </c>
      <c r="J530" s="165">
        <v>1</v>
      </c>
      <c r="K530" s="182">
        <v>1</v>
      </c>
      <c r="L530" s="196">
        <v>1</v>
      </c>
      <c r="M530" s="436">
        <v>1</v>
      </c>
      <c r="N530" s="331">
        <f t="shared" si="90"/>
        <v>1</v>
      </c>
      <c r="O530" s="320">
        <f t="shared" si="91"/>
        <v>1</v>
      </c>
      <c r="P530" s="320">
        <f t="shared" si="92"/>
        <v>1</v>
      </c>
      <c r="Q530" s="320">
        <f t="shared" si="93"/>
        <v>1</v>
      </c>
      <c r="R530" s="320">
        <f t="shared" si="94"/>
        <v>1</v>
      </c>
      <c r="S530" s="320">
        <f t="shared" si="95"/>
        <v>1</v>
      </c>
      <c r="T530" s="320">
        <f t="shared" si="96"/>
        <v>1</v>
      </c>
      <c r="U530" s="325">
        <f t="shared" si="97"/>
        <v>1</v>
      </c>
      <c r="V530" s="312">
        <f t="shared" si="98"/>
        <v>1</v>
      </c>
      <c r="W530" s="186" t="s">
        <v>3001</v>
      </c>
      <c r="X530" s="176" t="s">
        <v>22</v>
      </c>
      <c r="Y530" s="174" t="s">
        <v>2005</v>
      </c>
      <c r="Z530" s="388">
        <v>1</v>
      </c>
      <c r="AA530" s="389">
        <v>1</v>
      </c>
      <c r="AB530" s="390">
        <v>1</v>
      </c>
      <c r="AC530" s="307">
        <v>1</v>
      </c>
      <c r="AD530" s="352" t="s">
        <v>2434</v>
      </c>
    </row>
    <row r="531" spans="2:30" ht="108" hidden="1" x14ac:dyDescent="0.25">
      <c r="B531" s="336" t="s">
        <v>2352</v>
      </c>
      <c r="C531" s="129" t="s">
        <v>213</v>
      </c>
      <c r="D531" s="126">
        <v>97.7</v>
      </c>
      <c r="E531" s="132" t="s">
        <v>1933</v>
      </c>
      <c r="F531" s="136" t="s">
        <v>192</v>
      </c>
      <c r="G531" s="150" t="s">
        <v>1934</v>
      </c>
      <c r="H531" s="158">
        <v>1</v>
      </c>
      <c r="I531" s="158" t="s">
        <v>375</v>
      </c>
      <c r="J531" s="165">
        <v>1</v>
      </c>
      <c r="K531" s="193"/>
      <c r="L531" s="196"/>
      <c r="M531" s="436"/>
      <c r="N531" s="331">
        <f t="shared" si="90"/>
        <v>1</v>
      </c>
      <c r="O531" s="320">
        <f t="shared" si="91"/>
        <v>1</v>
      </c>
      <c r="P531" s="320" t="str">
        <f t="shared" si="92"/>
        <v>-</v>
      </c>
      <c r="Q531" s="320" t="str">
        <f t="shared" si="93"/>
        <v>-</v>
      </c>
      <c r="R531" s="320" t="str">
        <f t="shared" si="94"/>
        <v>-</v>
      </c>
      <c r="S531" s="320" t="str">
        <f t="shared" si="95"/>
        <v>-</v>
      </c>
      <c r="T531" s="320" t="str">
        <f t="shared" si="96"/>
        <v>-</v>
      </c>
      <c r="U531" s="325" t="str">
        <f t="shared" si="97"/>
        <v>-</v>
      </c>
      <c r="V531" s="312">
        <f t="shared" si="98"/>
        <v>1</v>
      </c>
      <c r="W531" s="186" t="s">
        <v>3002</v>
      </c>
      <c r="X531" s="176" t="s">
        <v>22</v>
      </c>
      <c r="Y531" s="174" t="s">
        <v>2005</v>
      </c>
      <c r="Z531" s="388">
        <v>1</v>
      </c>
      <c r="AA531" s="389"/>
      <c r="AB531" s="390"/>
      <c r="AC531" s="307"/>
      <c r="AD531" s="352" t="s">
        <v>2434</v>
      </c>
    </row>
    <row r="532" spans="2:30" ht="180" hidden="1" x14ac:dyDescent="0.25">
      <c r="B532" s="336" t="s">
        <v>2352</v>
      </c>
      <c r="C532" s="129" t="s">
        <v>213</v>
      </c>
      <c r="D532" s="126">
        <v>97.7</v>
      </c>
      <c r="E532" s="132" t="s">
        <v>1933</v>
      </c>
      <c r="F532" s="136" t="s">
        <v>192</v>
      </c>
      <c r="G532" s="150" t="s">
        <v>1935</v>
      </c>
      <c r="H532" s="158">
        <v>2</v>
      </c>
      <c r="I532" s="158" t="s">
        <v>375</v>
      </c>
      <c r="J532" s="165"/>
      <c r="K532" s="182">
        <v>1</v>
      </c>
      <c r="L532" s="196"/>
      <c r="M532" s="436">
        <v>1</v>
      </c>
      <c r="N532" s="331" t="str">
        <f t="shared" si="90"/>
        <v>-</v>
      </c>
      <c r="O532" s="320" t="str">
        <f t="shared" si="91"/>
        <v>-</v>
      </c>
      <c r="P532" s="320">
        <f t="shared" si="92"/>
        <v>1</v>
      </c>
      <c r="Q532" s="320">
        <f t="shared" si="93"/>
        <v>1</v>
      </c>
      <c r="R532" s="320" t="str">
        <f t="shared" si="94"/>
        <v>-</v>
      </c>
      <c r="S532" s="320" t="str">
        <f t="shared" si="95"/>
        <v>-</v>
      </c>
      <c r="T532" s="320">
        <f t="shared" si="96"/>
        <v>1</v>
      </c>
      <c r="U532" s="325">
        <f t="shared" si="97"/>
        <v>1</v>
      </c>
      <c r="V532" s="312">
        <f t="shared" si="98"/>
        <v>1</v>
      </c>
      <c r="W532" s="186" t="s">
        <v>3003</v>
      </c>
      <c r="X532" s="176" t="s">
        <v>22</v>
      </c>
      <c r="Y532" s="174" t="s">
        <v>2005</v>
      </c>
      <c r="Z532" s="388"/>
      <c r="AA532" s="389">
        <v>1</v>
      </c>
      <c r="AB532" s="390"/>
      <c r="AC532" s="307">
        <v>1</v>
      </c>
      <c r="AD532" s="352" t="s">
        <v>2434</v>
      </c>
    </row>
    <row r="533" spans="2:30" ht="54" hidden="1" x14ac:dyDescent="0.25">
      <c r="B533" s="336" t="s">
        <v>2352</v>
      </c>
      <c r="C533" s="129" t="s">
        <v>213</v>
      </c>
      <c r="D533" s="126">
        <v>97.7</v>
      </c>
      <c r="E533" s="132" t="s">
        <v>1380</v>
      </c>
      <c r="F533" s="136" t="s">
        <v>1936</v>
      </c>
      <c r="G533" s="150" t="s">
        <v>1937</v>
      </c>
      <c r="H533" s="158">
        <v>3</v>
      </c>
      <c r="I533" s="158" t="s">
        <v>375</v>
      </c>
      <c r="J533" s="165">
        <v>1</v>
      </c>
      <c r="K533" s="182">
        <v>1</v>
      </c>
      <c r="L533" s="196">
        <v>1</v>
      </c>
      <c r="M533" s="436"/>
      <c r="N533" s="331">
        <f t="shared" si="90"/>
        <v>1</v>
      </c>
      <c r="O533" s="320">
        <f t="shared" si="91"/>
        <v>1</v>
      </c>
      <c r="P533" s="320">
        <f t="shared" si="92"/>
        <v>1</v>
      </c>
      <c r="Q533" s="320">
        <f t="shared" si="93"/>
        <v>1</v>
      </c>
      <c r="R533" s="320">
        <f t="shared" si="94"/>
        <v>1</v>
      </c>
      <c r="S533" s="320">
        <f t="shared" si="95"/>
        <v>1</v>
      </c>
      <c r="T533" s="320" t="str">
        <f t="shared" si="96"/>
        <v>-</v>
      </c>
      <c r="U533" s="325" t="str">
        <f t="shared" si="97"/>
        <v>-</v>
      </c>
      <c r="V533" s="312">
        <f t="shared" si="98"/>
        <v>1</v>
      </c>
      <c r="W533" s="186" t="s">
        <v>3004</v>
      </c>
      <c r="X533" s="174" t="s">
        <v>22</v>
      </c>
      <c r="Y533" s="174" t="s">
        <v>2005</v>
      </c>
      <c r="Z533" s="388">
        <v>1</v>
      </c>
      <c r="AA533" s="389">
        <v>1</v>
      </c>
      <c r="AB533" s="390">
        <v>1</v>
      </c>
      <c r="AC533" s="549"/>
      <c r="AD533" s="352" t="s">
        <v>2434</v>
      </c>
    </row>
    <row r="534" spans="2:30" ht="90" hidden="1" x14ac:dyDescent="0.25">
      <c r="B534" s="336" t="s">
        <v>2435</v>
      </c>
      <c r="C534" s="129" t="s">
        <v>226</v>
      </c>
      <c r="D534" s="126">
        <v>83.2</v>
      </c>
      <c r="E534" s="132" t="s">
        <v>1380</v>
      </c>
      <c r="F534" s="136" t="s">
        <v>1938</v>
      </c>
      <c r="G534" s="150" t="s">
        <v>1939</v>
      </c>
      <c r="H534" s="160">
        <v>1</v>
      </c>
      <c r="I534" s="158" t="s">
        <v>2</v>
      </c>
      <c r="J534" s="148">
        <v>1</v>
      </c>
      <c r="K534" s="380">
        <v>1</v>
      </c>
      <c r="L534" s="196"/>
      <c r="M534" s="436"/>
      <c r="N534" s="331">
        <f t="shared" si="90"/>
        <v>1</v>
      </c>
      <c r="O534" s="320">
        <f t="shared" si="91"/>
        <v>1</v>
      </c>
      <c r="P534" s="320">
        <f t="shared" si="92"/>
        <v>1</v>
      </c>
      <c r="Q534" s="320">
        <f t="shared" si="93"/>
        <v>1</v>
      </c>
      <c r="R534" s="320" t="str">
        <f t="shared" si="94"/>
        <v>-</v>
      </c>
      <c r="S534" s="320" t="str">
        <f t="shared" si="95"/>
        <v>-</v>
      </c>
      <c r="T534" s="320" t="str">
        <f t="shared" si="96"/>
        <v>-</v>
      </c>
      <c r="U534" s="325" t="str">
        <f t="shared" si="97"/>
        <v>-</v>
      </c>
      <c r="V534" s="312">
        <f>SUM(J534:M534)/2</f>
        <v>1</v>
      </c>
      <c r="W534" s="186" t="s">
        <v>2614</v>
      </c>
      <c r="X534" s="174" t="s">
        <v>22</v>
      </c>
      <c r="Y534" s="174" t="s">
        <v>2005</v>
      </c>
      <c r="Z534" s="520">
        <v>1</v>
      </c>
      <c r="AA534" s="521">
        <v>1</v>
      </c>
      <c r="AB534" s="390"/>
      <c r="AC534" s="307"/>
      <c r="AD534" s="352" t="s">
        <v>2434</v>
      </c>
    </row>
    <row r="535" spans="2:30" ht="198" hidden="1" x14ac:dyDescent="0.25">
      <c r="B535" s="336" t="s">
        <v>2435</v>
      </c>
      <c r="C535" s="129" t="s">
        <v>226</v>
      </c>
      <c r="D535" s="126">
        <v>83.2</v>
      </c>
      <c r="E535" s="132" t="s">
        <v>1380</v>
      </c>
      <c r="F535" s="136" t="s">
        <v>1940</v>
      </c>
      <c r="G535" s="150" t="s">
        <v>1941</v>
      </c>
      <c r="H535" s="158">
        <v>1</v>
      </c>
      <c r="I535" s="158" t="s">
        <v>375</v>
      </c>
      <c r="J535" s="165"/>
      <c r="K535" s="182"/>
      <c r="L535" s="196">
        <v>1</v>
      </c>
      <c r="M535" s="436"/>
      <c r="N535" s="331" t="str">
        <f t="shared" si="90"/>
        <v>-</v>
      </c>
      <c r="O535" s="320" t="str">
        <f t="shared" si="91"/>
        <v>-</v>
      </c>
      <c r="P535" s="320" t="str">
        <f t="shared" si="92"/>
        <v>-</v>
      </c>
      <c r="Q535" s="320" t="str">
        <f t="shared" si="93"/>
        <v>-</v>
      </c>
      <c r="R535" s="320">
        <f t="shared" si="94"/>
        <v>1</v>
      </c>
      <c r="S535" s="320">
        <f t="shared" si="95"/>
        <v>1</v>
      </c>
      <c r="T535" s="320" t="str">
        <f t="shared" si="96"/>
        <v>-</v>
      </c>
      <c r="U535" s="325" t="str">
        <f t="shared" si="97"/>
        <v>-</v>
      </c>
      <c r="V535" s="312">
        <f t="shared" si="98"/>
        <v>1</v>
      </c>
      <c r="W535" s="186" t="s">
        <v>2780</v>
      </c>
      <c r="X535" s="174" t="s">
        <v>22</v>
      </c>
      <c r="Y535" s="174" t="s">
        <v>2005</v>
      </c>
      <c r="Z535" s="388"/>
      <c r="AA535" s="389"/>
      <c r="AB535" s="390">
        <v>1</v>
      </c>
      <c r="AC535" s="307"/>
      <c r="AD535" s="352" t="s">
        <v>2434</v>
      </c>
    </row>
    <row r="536" spans="2:30" ht="90" hidden="1" x14ac:dyDescent="0.25">
      <c r="B536" s="336" t="s">
        <v>2435</v>
      </c>
      <c r="C536" s="129" t="s">
        <v>226</v>
      </c>
      <c r="D536" s="126">
        <v>83.2</v>
      </c>
      <c r="E536" s="132"/>
      <c r="F536" s="136" t="s">
        <v>1940</v>
      </c>
      <c r="G536" s="150" t="s">
        <v>1942</v>
      </c>
      <c r="H536" s="158">
        <v>1</v>
      </c>
      <c r="I536" s="158" t="s">
        <v>2</v>
      </c>
      <c r="J536" s="165"/>
      <c r="K536" s="182"/>
      <c r="L536" s="401">
        <v>1</v>
      </c>
      <c r="M536" s="443">
        <v>1</v>
      </c>
      <c r="N536" s="331" t="str">
        <f t="shared" si="90"/>
        <v>-</v>
      </c>
      <c r="O536" s="320" t="str">
        <f t="shared" si="91"/>
        <v>-</v>
      </c>
      <c r="P536" s="320" t="str">
        <f t="shared" si="92"/>
        <v>-</v>
      </c>
      <c r="Q536" s="320" t="str">
        <f t="shared" si="93"/>
        <v>-</v>
      </c>
      <c r="R536" s="320">
        <f t="shared" si="94"/>
        <v>1</v>
      </c>
      <c r="S536" s="320">
        <f t="shared" si="95"/>
        <v>1</v>
      </c>
      <c r="T536" s="320">
        <f t="shared" si="96"/>
        <v>1</v>
      </c>
      <c r="U536" s="325">
        <f t="shared" si="97"/>
        <v>1</v>
      </c>
      <c r="V536" s="312">
        <f>SUM(J536:M536)/2</f>
        <v>1</v>
      </c>
      <c r="W536" s="186" t="s">
        <v>3005</v>
      </c>
      <c r="X536" s="174" t="s">
        <v>22</v>
      </c>
      <c r="Y536" s="174" t="s">
        <v>2005</v>
      </c>
      <c r="Z536" s="388"/>
      <c r="AA536" s="389"/>
      <c r="AB536" s="522">
        <v>1</v>
      </c>
      <c r="AC536" s="549">
        <v>1</v>
      </c>
      <c r="AD536" s="352" t="s">
        <v>2434</v>
      </c>
    </row>
    <row r="537" spans="2:30" ht="90" hidden="1" x14ac:dyDescent="0.25">
      <c r="B537" s="336" t="s">
        <v>2435</v>
      </c>
      <c r="C537" s="129" t="s">
        <v>226</v>
      </c>
      <c r="D537" s="126">
        <v>83.2</v>
      </c>
      <c r="E537" s="132" t="s">
        <v>1380</v>
      </c>
      <c r="F537" s="136" t="s">
        <v>1943</v>
      </c>
      <c r="G537" s="150" t="s">
        <v>1944</v>
      </c>
      <c r="H537" s="160">
        <v>1</v>
      </c>
      <c r="I537" s="158" t="s">
        <v>2</v>
      </c>
      <c r="J537" s="148">
        <v>1</v>
      </c>
      <c r="K537" s="380">
        <v>1</v>
      </c>
      <c r="L537" s="196"/>
      <c r="M537" s="436"/>
      <c r="N537" s="331">
        <f t="shared" si="90"/>
        <v>1</v>
      </c>
      <c r="O537" s="320">
        <f t="shared" si="91"/>
        <v>1</v>
      </c>
      <c r="P537" s="320">
        <f t="shared" si="92"/>
        <v>1</v>
      </c>
      <c r="Q537" s="320">
        <f t="shared" si="93"/>
        <v>1</v>
      </c>
      <c r="R537" s="320" t="str">
        <f t="shared" si="94"/>
        <v>-</v>
      </c>
      <c r="S537" s="320" t="str">
        <f t="shared" si="95"/>
        <v>-</v>
      </c>
      <c r="T537" s="320" t="str">
        <f t="shared" si="96"/>
        <v>-</v>
      </c>
      <c r="U537" s="325" t="str">
        <f t="shared" si="97"/>
        <v>-</v>
      </c>
      <c r="V537" s="312">
        <f>SUM(J537:M537)/2</f>
        <v>1</v>
      </c>
      <c r="W537" s="186" t="s">
        <v>2615</v>
      </c>
      <c r="X537" s="174" t="s">
        <v>22</v>
      </c>
      <c r="Y537" s="174" t="s">
        <v>2005</v>
      </c>
      <c r="Z537" s="520">
        <v>1</v>
      </c>
      <c r="AA537" s="521">
        <v>1</v>
      </c>
      <c r="AB537" s="390"/>
      <c r="AC537" s="307"/>
      <c r="AD537" s="352" t="s">
        <v>2434</v>
      </c>
    </row>
    <row r="538" spans="2:30" ht="144" hidden="1" x14ac:dyDescent="0.25">
      <c r="B538" s="336" t="s">
        <v>2435</v>
      </c>
      <c r="C538" s="129" t="s">
        <v>226</v>
      </c>
      <c r="D538" s="126">
        <v>83.2</v>
      </c>
      <c r="E538" s="132" t="s">
        <v>1380</v>
      </c>
      <c r="F538" s="136" t="s">
        <v>1945</v>
      </c>
      <c r="G538" s="150" t="s">
        <v>1946</v>
      </c>
      <c r="H538" s="158">
        <v>1</v>
      </c>
      <c r="I538" s="158" t="s">
        <v>375</v>
      </c>
      <c r="J538" s="165"/>
      <c r="K538" s="182"/>
      <c r="L538" s="196">
        <v>1</v>
      </c>
      <c r="M538" s="436"/>
      <c r="N538" s="331" t="str">
        <f t="shared" si="90"/>
        <v>-</v>
      </c>
      <c r="O538" s="320" t="str">
        <f t="shared" si="91"/>
        <v>-</v>
      </c>
      <c r="P538" s="320" t="str">
        <f t="shared" si="92"/>
        <v>-</v>
      </c>
      <c r="Q538" s="320" t="str">
        <f t="shared" si="93"/>
        <v>-</v>
      </c>
      <c r="R538" s="320">
        <f t="shared" si="94"/>
        <v>1</v>
      </c>
      <c r="S538" s="320">
        <f t="shared" si="95"/>
        <v>1</v>
      </c>
      <c r="T538" s="320" t="str">
        <f t="shared" si="96"/>
        <v>-</v>
      </c>
      <c r="U538" s="325" t="str">
        <f t="shared" si="97"/>
        <v>-</v>
      </c>
      <c r="V538" s="312">
        <f t="shared" si="98"/>
        <v>1</v>
      </c>
      <c r="W538" s="186" t="s">
        <v>2781</v>
      </c>
      <c r="X538" s="174" t="s">
        <v>22</v>
      </c>
      <c r="Y538" s="174" t="s">
        <v>2005</v>
      </c>
      <c r="Z538" s="388"/>
      <c r="AA538" s="389"/>
      <c r="AB538" s="390">
        <v>1</v>
      </c>
      <c r="AC538" s="307"/>
      <c r="AD538" s="352" t="s">
        <v>2434</v>
      </c>
    </row>
    <row r="539" spans="2:30" ht="126" hidden="1" x14ac:dyDescent="0.25">
      <c r="B539" s="336" t="s">
        <v>2435</v>
      </c>
      <c r="C539" s="129" t="s">
        <v>226</v>
      </c>
      <c r="D539" s="126">
        <v>83.2</v>
      </c>
      <c r="E539" s="132"/>
      <c r="F539" s="136" t="s">
        <v>1945</v>
      </c>
      <c r="G539" s="150" t="s">
        <v>1947</v>
      </c>
      <c r="H539" s="158">
        <v>1</v>
      </c>
      <c r="I539" s="158" t="s">
        <v>2</v>
      </c>
      <c r="J539" s="165"/>
      <c r="K539" s="182"/>
      <c r="L539" s="401">
        <v>1</v>
      </c>
      <c r="M539" s="443">
        <v>1</v>
      </c>
      <c r="N539" s="331" t="str">
        <f t="shared" si="90"/>
        <v>-</v>
      </c>
      <c r="O539" s="320" t="str">
        <f t="shared" si="91"/>
        <v>-</v>
      </c>
      <c r="P539" s="320" t="str">
        <f t="shared" si="92"/>
        <v>-</v>
      </c>
      <c r="Q539" s="320" t="str">
        <f t="shared" si="93"/>
        <v>-</v>
      </c>
      <c r="R539" s="320">
        <f t="shared" si="94"/>
        <v>1</v>
      </c>
      <c r="S539" s="320">
        <f t="shared" si="95"/>
        <v>1</v>
      </c>
      <c r="T539" s="320">
        <f t="shared" si="96"/>
        <v>1</v>
      </c>
      <c r="U539" s="325">
        <f t="shared" si="97"/>
        <v>1</v>
      </c>
      <c r="V539" s="312">
        <f>SUM(J539:M539)/2</f>
        <v>1</v>
      </c>
      <c r="W539" s="186" t="s">
        <v>3006</v>
      </c>
      <c r="X539" s="174" t="s">
        <v>22</v>
      </c>
      <c r="Y539" s="174" t="s">
        <v>2005</v>
      </c>
      <c r="Z539" s="388"/>
      <c r="AA539" s="389"/>
      <c r="AB539" s="522">
        <v>1</v>
      </c>
      <c r="AC539" s="549">
        <v>1</v>
      </c>
      <c r="AD539" s="352" t="s">
        <v>2434</v>
      </c>
    </row>
    <row r="540" spans="2:30" ht="216" hidden="1" x14ac:dyDescent="0.25">
      <c r="B540" s="336" t="s">
        <v>2435</v>
      </c>
      <c r="C540" s="129" t="s">
        <v>226</v>
      </c>
      <c r="D540" s="126">
        <v>83.2</v>
      </c>
      <c r="E540" s="132" t="s">
        <v>1380</v>
      </c>
      <c r="F540" s="136" t="s">
        <v>1948</v>
      </c>
      <c r="G540" s="150" t="s">
        <v>1949</v>
      </c>
      <c r="H540" s="158">
        <v>1</v>
      </c>
      <c r="I540" s="158" t="s">
        <v>375</v>
      </c>
      <c r="J540" s="165"/>
      <c r="K540" s="182"/>
      <c r="L540" s="196">
        <v>1</v>
      </c>
      <c r="M540" s="436"/>
      <c r="N540" s="331" t="str">
        <f t="shared" si="90"/>
        <v>-</v>
      </c>
      <c r="O540" s="320" t="str">
        <f t="shared" si="91"/>
        <v>-</v>
      </c>
      <c r="P540" s="320" t="str">
        <f t="shared" si="92"/>
        <v>-</v>
      </c>
      <c r="Q540" s="320" t="str">
        <f t="shared" si="93"/>
        <v>-</v>
      </c>
      <c r="R540" s="320">
        <f t="shared" si="94"/>
        <v>1</v>
      </c>
      <c r="S540" s="320">
        <f t="shared" si="95"/>
        <v>1</v>
      </c>
      <c r="T540" s="320" t="str">
        <f t="shared" si="96"/>
        <v>-</v>
      </c>
      <c r="U540" s="325" t="str">
        <f t="shared" si="97"/>
        <v>-</v>
      </c>
      <c r="V540" s="312">
        <f t="shared" si="98"/>
        <v>1</v>
      </c>
      <c r="W540" s="186" t="s">
        <v>3007</v>
      </c>
      <c r="X540" s="174" t="s">
        <v>22</v>
      </c>
      <c r="Y540" s="174" t="s">
        <v>2005</v>
      </c>
      <c r="Z540" s="388"/>
      <c r="AA540" s="389"/>
      <c r="AB540" s="390">
        <v>1</v>
      </c>
      <c r="AC540" s="307"/>
      <c r="AD540" s="352" t="s">
        <v>2434</v>
      </c>
    </row>
    <row r="541" spans="2:30" ht="234" hidden="1" x14ac:dyDescent="0.25">
      <c r="B541" s="336" t="s">
        <v>2435</v>
      </c>
      <c r="C541" s="129" t="s">
        <v>226</v>
      </c>
      <c r="D541" s="126">
        <v>83.2</v>
      </c>
      <c r="E541" s="132" t="s">
        <v>1950</v>
      </c>
      <c r="F541" s="136" t="s">
        <v>1951</v>
      </c>
      <c r="G541" s="150" t="s">
        <v>1952</v>
      </c>
      <c r="H541" s="203">
        <v>1</v>
      </c>
      <c r="I541" s="158" t="s">
        <v>375</v>
      </c>
      <c r="J541" s="148"/>
      <c r="K541" s="193">
        <v>0.5</v>
      </c>
      <c r="L541" s="199">
        <v>0.25</v>
      </c>
      <c r="M541" s="436"/>
      <c r="N541" s="331" t="str">
        <f t="shared" si="90"/>
        <v>-</v>
      </c>
      <c r="O541" s="320" t="str">
        <f t="shared" si="91"/>
        <v>-</v>
      </c>
      <c r="P541" s="320">
        <f t="shared" si="92"/>
        <v>0.5</v>
      </c>
      <c r="Q541" s="320">
        <f t="shared" si="93"/>
        <v>0.5</v>
      </c>
      <c r="R541" s="320" t="str">
        <f t="shared" si="94"/>
        <v>-</v>
      </c>
      <c r="S541" s="320" t="str">
        <f t="shared" si="95"/>
        <v>-</v>
      </c>
      <c r="T541" s="320" t="str">
        <f t="shared" si="96"/>
        <v>-</v>
      </c>
      <c r="U541" s="325" t="str">
        <f t="shared" si="97"/>
        <v>-</v>
      </c>
      <c r="V541" s="312">
        <f t="shared" si="98"/>
        <v>0.75</v>
      </c>
      <c r="W541" s="186" t="s">
        <v>3008</v>
      </c>
      <c r="X541" s="174" t="s">
        <v>22</v>
      </c>
      <c r="Y541" s="174" t="s">
        <v>2005</v>
      </c>
      <c r="Z541" s="388"/>
      <c r="AA541" s="389">
        <v>1</v>
      </c>
      <c r="AB541" s="390"/>
      <c r="AC541" s="307" t="s">
        <v>1380</v>
      </c>
      <c r="AD541" s="352" t="s">
        <v>2434</v>
      </c>
    </row>
    <row r="542" spans="2:30" ht="216" hidden="1" x14ac:dyDescent="0.25">
      <c r="B542" s="336" t="s">
        <v>2435</v>
      </c>
      <c r="C542" s="129" t="s">
        <v>226</v>
      </c>
      <c r="D542" s="126">
        <v>83.2</v>
      </c>
      <c r="E542" s="132" t="s">
        <v>1953</v>
      </c>
      <c r="F542" s="136" t="s">
        <v>1954</v>
      </c>
      <c r="G542" s="150" t="s">
        <v>1955</v>
      </c>
      <c r="H542" s="158">
        <v>4</v>
      </c>
      <c r="I542" s="158" t="s">
        <v>375</v>
      </c>
      <c r="J542" s="165">
        <v>1</v>
      </c>
      <c r="K542" s="182">
        <v>1</v>
      </c>
      <c r="L542" s="196">
        <v>1</v>
      </c>
      <c r="M542" s="436">
        <v>1</v>
      </c>
      <c r="N542" s="331">
        <f t="shared" si="90"/>
        <v>1</v>
      </c>
      <c r="O542" s="320">
        <f t="shared" si="91"/>
        <v>1</v>
      </c>
      <c r="P542" s="320">
        <f t="shared" si="92"/>
        <v>1</v>
      </c>
      <c r="Q542" s="320">
        <f t="shared" si="93"/>
        <v>1</v>
      </c>
      <c r="R542" s="320">
        <f t="shared" si="94"/>
        <v>1</v>
      </c>
      <c r="S542" s="320">
        <f t="shared" si="95"/>
        <v>1</v>
      </c>
      <c r="T542" s="320">
        <f t="shared" si="96"/>
        <v>1</v>
      </c>
      <c r="U542" s="325">
        <f t="shared" si="97"/>
        <v>1</v>
      </c>
      <c r="V542" s="312">
        <f t="shared" si="98"/>
        <v>1</v>
      </c>
      <c r="W542" s="186" t="s">
        <v>3009</v>
      </c>
      <c r="X542" s="174" t="s">
        <v>22</v>
      </c>
      <c r="Y542" s="174" t="s">
        <v>2005</v>
      </c>
      <c r="Z542" s="388">
        <v>1</v>
      </c>
      <c r="AA542" s="389">
        <v>1</v>
      </c>
      <c r="AB542" s="390">
        <v>1</v>
      </c>
      <c r="AC542" s="307">
        <v>1</v>
      </c>
      <c r="AD542" s="352" t="s">
        <v>2434</v>
      </c>
    </row>
    <row r="543" spans="2:30" ht="216" hidden="1" x14ac:dyDescent="0.25">
      <c r="B543" s="336" t="s">
        <v>2435</v>
      </c>
      <c r="C543" s="129" t="s">
        <v>226</v>
      </c>
      <c r="D543" s="126">
        <v>83.2</v>
      </c>
      <c r="E543" s="132" t="s">
        <v>1956</v>
      </c>
      <c r="F543" s="136" t="s">
        <v>241</v>
      </c>
      <c r="G543" s="150" t="s">
        <v>1957</v>
      </c>
      <c r="H543" s="158">
        <v>1</v>
      </c>
      <c r="I543" s="158" t="s">
        <v>2</v>
      </c>
      <c r="J543" s="165">
        <v>1</v>
      </c>
      <c r="K543" s="182">
        <v>1</v>
      </c>
      <c r="L543" s="255">
        <v>1</v>
      </c>
      <c r="M543" s="436">
        <v>1</v>
      </c>
      <c r="N543" s="331">
        <f t="shared" si="90"/>
        <v>1</v>
      </c>
      <c r="O543" s="320">
        <f t="shared" si="91"/>
        <v>1</v>
      </c>
      <c r="P543" s="320">
        <f t="shared" si="92"/>
        <v>1</v>
      </c>
      <c r="Q543" s="320">
        <f t="shared" si="93"/>
        <v>1</v>
      </c>
      <c r="R543" s="320">
        <f t="shared" si="94"/>
        <v>1</v>
      </c>
      <c r="S543" s="320">
        <f t="shared" si="95"/>
        <v>1</v>
      </c>
      <c r="T543" s="320">
        <f t="shared" si="96"/>
        <v>1</v>
      </c>
      <c r="U543" s="325">
        <f t="shared" si="97"/>
        <v>1</v>
      </c>
      <c r="V543" s="312">
        <f>SUM(J543:M543)/4</f>
        <v>1</v>
      </c>
      <c r="W543" s="186" t="s">
        <v>3007</v>
      </c>
      <c r="X543" s="174" t="s">
        <v>22</v>
      </c>
      <c r="Y543" s="174" t="s">
        <v>2005</v>
      </c>
      <c r="Z543" s="388">
        <v>1</v>
      </c>
      <c r="AA543" s="389">
        <v>1</v>
      </c>
      <c r="AB543" s="390">
        <v>1</v>
      </c>
      <c r="AC543" s="307">
        <v>1</v>
      </c>
      <c r="AD543" s="352" t="s">
        <v>2434</v>
      </c>
    </row>
    <row r="544" spans="2:30" ht="180" hidden="1" x14ac:dyDescent="0.25">
      <c r="B544" s="336" t="s">
        <v>2435</v>
      </c>
      <c r="C544" s="129" t="s">
        <v>226</v>
      </c>
      <c r="D544" s="126">
        <v>83.2</v>
      </c>
      <c r="E544" s="132" t="s">
        <v>1958</v>
      </c>
      <c r="F544" s="136" t="s">
        <v>1959</v>
      </c>
      <c r="G544" s="150" t="s">
        <v>1960</v>
      </c>
      <c r="H544" s="158">
        <v>2</v>
      </c>
      <c r="I544" s="158" t="s">
        <v>375</v>
      </c>
      <c r="J544" s="165"/>
      <c r="K544" s="182">
        <v>1</v>
      </c>
      <c r="L544" s="196"/>
      <c r="M544" s="436">
        <v>1</v>
      </c>
      <c r="N544" s="331" t="str">
        <f t="shared" si="90"/>
        <v>-</v>
      </c>
      <c r="O544" s="320" t="str">
        <f t="shared" si="91"/>
        <v>-</v>
      </c>
      <c r="P544" s="320">
        <f t="shared" si="92"/>
        <v>1</v>
      </c>
      <c r="Q544" s="320">
        <f t="shared" si="93"/>
        <v>1</v>
      </c>
      <c r="R544" s="320" t="str">
        <f t="shared" si="94"/>
        <v>-</v>
      </c>
      <c r="S544" s="320" t="str">
        <f t="shared" si="95"/>
        <v>-</v>
      </c>
      <c r="T544" s="320">
        <f t="shared" si="96"/>
        <v>1</v>
      </c>
      <c r="U544" s="325">
        <f t="shared" si="97"/>
        <v>1</v>
      </c>
      <c r="V544" s="312">
        <f t="shared" si="98"/>
        <v>1</v>
      </c>
      <c r="W544" s="186" t="s">
        <v>3010</v>
      </c>
      <c r="X544" s="174" t="s">
        <v>22</v>
      </c>
      <c r="Y544" s="174" t="s">
        <v>2005</v>
      </c>
      <c r="Z544" s="388"/>
      <c r="AA544" s="389">
        <v>1</v>
      </c>
      <c r="AB544" s="390"/>
      <c r="AC544" s="307">
        <v>1</v>
      </c>
      <c r="AD544" s="352" t="s">
        <v>2434</v>
      </c>
    </row>
    <row r="545" spans="2:30" ht="72" hidden="1" x14ac:dyDescent="0.25">
      <c r="B545" s="336" t="s">
        <v>2435</v>
      </c>
      <c r="C545" s="129" t="s">
        <v>226</v>
      </c>
      <c r="D545" s="126">
        <v>83.2</v>
      </c>
      <c r="E545" s="132" t="s">
        <v>1961</v>
      </c>
      <c r="F545" s="136" t="s">
        <v>640</v>
      </c>
      <c r="G545" s="150" t="s">
        <v>1962</v>
      </c>
      <c r="H545" s="158">
        <v>1</v>
      </c>
      <c r="I545" s="158" t="s">
        <v>375</v>
      </c>
      <c r="J545" s="165">
        <v>1</v>
      </c>
      <c r="K545" s="182" t="s">
        <v>1380</v>
      </c>
      <c r="L545" s="196"/>
      <c r="M545" s="436"/>
      <c r="N545" s="331">
        <f t="shared" si="90"/>
        <v>1</v>
      </c>
      <c r="O545" s="320">
        <f t="shared" si="91"/>
        <v>1</v>
      </c>
      <c r="P545" s="320" t="str">
        <f t="shared" si="92"/>
        <v>-</v>
      </c>
      <c r="Q545" s="320" t="str">
        <f t="shared" si="93"/>
        <v>-</v>
      </c>
      <c r="R545" s="320" t="str">
        <f t="shared" si="94"/>
        <v>-</v>
      </c>
      <c r="S545" s="320" t="str">
        <f t="shared" si="95"/>
        <v>-</v>
      </c>
      <c r="T545" s="320" t="str">
        <f t="shared" si="96"/>
        <v>-</v>
      </c>
      <c r="U545" s="325" t="str">
        <f t="shared" si="97"/>
        <v>-</v>
      </c>
      <c r="V545" s="312">
        <f t="shared" si="98"/>
        <v>1</v>
      </c>
      <c r="W545" s="186" t="s">
        <v>2616</v>
      </c>
      <c r="X545" s="174" t="s">
        <v>22</v>
      </c>
      <c r="Y545" s="174" t="s">
        <v>2005</v>
      </c>
      <c r="Z545" s="388">
        <v>1</v>
      </c>
      <c r="AA545" s="389"/>
      <c r="AB545" s="390"/>
      <c r="AC545" s="307"/>
      <c r="AD545" s="352" t="s">
        <v>2434</v>
      </c>
    </row>
    <row r="546" spans="2:30" ht="108" hidden="1" x14ac:dyDescent="0.25">
      <c r="B546" s="336" t="s">
        <v>2435</v>
      </c>
      <c r="C546" s="129" t="s">
        <v>226</v>
      </c>
      <c r="D546" s="126">
        <v>83.2</v>
      </c>
      <c r="E546" s="132" t="s">
        <v>1961</v>
      </c>
      <c r="F546" s="136" t="s">
        <v>640</v>
      </c>
      <c r="G546" s="150" t="s">
        <v>1963</v>
      </c>
      <c r="H546" s="158">
        <v>1</v>
      </c>
      <c r="I546" s="158" t="s">
        <v>2</v>
      </c>
      <c r="J546" s="165"/>
      <c r="K546" s="182"/>
      <c r="L546" s="196">
        <v>1</v>
      </c>
      <c r="M546" s="443">
        <v>1</v>
      </c>
      <c r="N546" s="331" t="str">
        <f t="shared" si="90"/>
        <v>-</v>
      </c>
      <c r="O546" s="320" t="str">
        <f t="shared" si="91"/>
        <v>-</v>
      </c>
      <c r="P546" s="320" t="str">
        <f t="shared" si="92"/>
        <v>-</v>
      </c>
      <c r="Q546" s="320" t="str">
        <f t="shared" si="93"/>
        <v>-</v>
      </c>
      <c r="R546" s="320">
        <f t="shared" si="94"/>
        <v>1</v>
      </c>
      <c r="S546" s="320">
        <f t="shared" si="95"/>
        <v>1</v>
      </c>
      <c r="T546" s="320">
        <f t="shared" si="96"/>
        <v>1</v>
      </c>
      <c r="U546" s="325">
        <f t="shared" si="97"/>
        <v>1</v>
      </c>
      <c r="V546" s="312">
        <f>SUM(J546:M546)/2</f>
        <v>1</v>
      </c>
      <c r="W546" s="186" t="s">
        <v>3011</v>
      </c>
      <c r="X546" s="174" t="s">
        <v>22</v>
      </c>
      <c r="Y546" s="174" t="s">
        <v>2005</v>
      </c>
      <c r="Z546" s="388"/>
      <c r="AA546" s="389"/>
      <c r="AB546" s="390">
        <v>1</v>
      </c>
      <c r="AC546" s="307">
        <v>1</v>
      </c>
      <c r="AD546" s="352" t="s">
        <v>2434</v>
      </c>
    </row>
    <row r="547" spans="2:30" ht="54" hidden="1" x14ac:dyDescent="0.25">
      <c r="B547" s="336" t="s">
        <v>2435</v>
      </c>
      <c r="C547" s="129" t="s">
        <v>226</v>
      </c>
      <c r="D547" s="126">
        <v>83.2</v>
      </c>
      <c r="E547" s="132" t="s">
        <v>1964</v>
      </c>
      <c r="F547" s="136" t="s">
        <v>1965</v>
      </c>
      <c r="G547" s="150" t="s">
        <v>1966</v>
      </c>
      <c r="H547" s="158">
        <v>1</v>
      </c>
      <c r="I547" s="158" t="s">
        <v>375</v>
      </c>
      <c r="J547" s="165"/>
      <c r="K547" s="182">
        <v>1</v>
      </c>
      <c r="L547" s="196"/>
      <c r="M547" s="436">
        <v>1</v>
      </c>
      <c r="N547" s="331" t="str">
        <f t="shared" ref="N547:N565" si="99">IF(ISERROR(J547/Z547),"-",J547/Z547)</f>
        <v>-</v>
      </c>
      <c r="O547" s="320" t="str">
        <f t="shared" ref="O547:O565" si="100">IF(N547="","",IF(N547="-","-",IF(N547&gt;=100%,100%,N547)))</f>
        <v>-</v>
      </c>
      <c r="P547" s="320">
        <f t="shared" ref="P547:P565" si="101">IF(ISERROR(K547/AA547),"-",K547/AA547)</f>
        <v>1</v>
      </c>
      <c r="Q547" s="320">
        <f t="shared" ref="Q547:Q565" si="102">IF(P547="","",IF(P547="-","-",IF(P547&gt;=100%,100%,P547)))</f>
        <v>1</v>
      </c>
      <c r="R547" s="320" t="str">
        <f t="shared" ref="R547:R565" si="103">IF(ISERROR(L547/AB547),"-",L547/AB547)</f>
        <v>-</v>
      </c>
      <c r="S547" s="320" t="str">
        <f t="shared" ref="S547:S565" si="104">IF(R547="","",IF(R547="-","-",IF(R547&gt;=100%,100%,R547)))</f>
        <v>-</v>
      </c>
      <c r="T547" s="320">
        <f t="shared" ref="T547:T565" si="105">IF(ISERROR(M547/AC547),"-",M547/AC547)</f>
        <v>1</v>
      </c>
      <c r="U547" s="325">
        <f t="shared" ref="U547:U565" si="106">IF(T547="","",IF(T547="-","-",IF(T547&gt;=100%,100%,T547)))</f>
        <v>1</v>
      </c>
      <c r="V547" s="312">
        <f>(SUM(J547:M547)/H547)/2</f>
        <v>1</v>
      </c>
      <c r="W547" s="186" t="s">
        <v>3012</v>
      </c>
      <c r="X547" s="174" t="s">
        <v>22</v>
      </c>
      <c r="Y547" s="174" t="s">
        <v>2005</v>
      </c>
      <c r="Z547" s="388"/>
      <c r="AA547" s="389">
        <v>1</v>
      </c>
      <c r="AB547" s="390"/>
      <c r="AC547" s="307">
        <v>1</v>
      </c>
      <c r="AD547" s="352" t="s">
        <v>2434</v>
      </c>
    </row>
    <row r="548" spans="2:30" ht="54" hidden="1" x14ac:dyDescent="0.25">
      <c r="B548" s="336" t="s">
        <v>2435</v>
      </c>
      <c r="C548" s="129" t="s">
        <v>226</v>
      </c>
      <c r="D548" s="126">
        <v>83.2</v>
      </c>
      <c r="E548" s="132" t="s">
        <v>1967</v>
      </c>
      <c r="F548" s="136" t="s">
        <v>652</v>
      </c>
      <c r="G548" s="150" t="s">
        <v>1968</v>
      </c>
      <c r="H548" s="158">
        <v>1</v>
      </c>
      <c r="I548" s="158" t="s">
        <v>375</v>
      </c>
      <c r="J548" s="165"/>
      <c r="K548" s="182">
        <v>1</v>
      </c>
      <c r="L548" s="196"/>
      <c r="M548" s="436"/>
      <c r="N548" s="331" t="str">
        <f t="shared" si="99"/>
        <v>-</v>
      </c>
      <c r="O548" s="320" t="str">
        <f t="shared" si="100"/>
        <v>-</v>
      </c>
      <c r="P548" s="320">
        <f t="shared" si="101"/>
        <v>1</v>
      </c>
      <c r="Q548" s="320">
        <f t="shared" si="102"/>
        <v>1</v>
      </c>
      <c r="R548" s="320" t="str">
        <f t="shared" si="103"/>
        <v>-</v>
      </c>
      <c r="S548" s="320" t="str">
        <f t="shared" si="104"/>
        <v>-</v>
      </c>
      <c r="T548" s="320" t="str">
        <f t="shared" si="105"/>
        <v>-</v>
      </c>
      <c r="U548" s="325" t="str">
        <f t="shared" si="106"/>
        <v>-</v>
      </c>
      <c r="V548" s="312">
        <f t="shared" ref="V548:V565" si="107">SUM(J548:M548)/H548</f>
        <v>1</v>
      </c>
      <c r="W548" s="186" t="s">
        <v>2617</v>
      </c>
      <c r="X548" s="174" t="s">
        <v>22</v>
      </c>
      <c r="Y548" s="174" t="s">
        <v>2005</v>
      </c>
      <c r="Z548" s="388"/>
      <c r="AA548" s="389">
        <v>1</v>
      </c>
      <c r="AB548" s="390"/>
      <c r="AC548" s="307" t="s">
        <v>1380</v>
      </c>
      <c r="AD548" s="352" t="s">
        <v>2434</v>
      </c>
    </row>
    <row r="549" spans="2:30" ht="54" hidden="1" x14ac:dyDescent="0.25">
      <c r="B549" s="336" t="s">
        <v>2435</v>
      </c>
      <c r="C549" s="129" t="s">
        <v>226</v>
      </c>
      <c r="D549" s="126">
        <v>83.2</v>
      </c>
      <c r="E549" s="132" t="s">
        <v>1969</v>
      </c>
      <c r="F549" s="136" t="s">
        <v>1017</v>
      </c>
      <c r="G549" s="150" t="s">
        <v>1970</v>
      </c>
      <c r="H549" s="158">
        <v>1</v>
      </c>
      <c r="I549" s="158" t="s">
        <v>375</v>
      </c>
      <c r="J549" s="165"/>
      <c r="K549" s="182">
        <v>1</v>
      </c>
      <c r="L549" s="196"/>
      <c r="M549" s="436"/>
      <c r="N549" s="331" t="str">
        <f t="shared" si="99"/>
        <v>-</v>
      </c>
      <c r="O549" s="320" t="str">
        <f t="shared" si="100"/>
        <v>-</v>
      </c>
      <c r="P549" s="320">
        <f t="shared" si="101"/>
        <v>1</v>
      </c>
      <c r="Q549" s="320">
        <f t="shared" si="102"/>
        <v>1</v>
      </c>
      <c r="R549" s="320" t="str">
        <f t="shared" si="103"/>
        <v>-</v>
      </c>
      <c r="S549" s="320" t="str">
        <f t="shared" si="104"/>
        <v>-</v>
      </c>
      <c r="T549" s="320" t="str">
        <f t="shared" si="105"/>
        <v>-</v>
      </c>
      <c r="U549" s="325" t="str">
        <f t="shared" si="106"/>
        <v>-</v>
      </c>
      <c r="V549" s="312">
        <f t="shared" si="107"/>
        <v>1</v>
      </c>
      <c r="W549" s="186" t="s">
        <v>2618</v>
      </c>
      <c r="X549" s="174" t="s">
        <v>22</v>
      </c>
      <c r="Y549" s="174" t="s">
        <v>2005</v>
      </c>
      <c r="Z549" s="388"/>
      <c r="AA549" s="389">
        <v>1</v>
      </c>
      <c r="AB549" s="390"/>
      <c r="AC549" s="307"/>
      <c r="AD549" s="352" t="s">
        <v>2434</v>
      </c>
    </row>
    <row r="550" spans="2:30" ht="288" hidden="1" x14ac:dyDescent="0.25">
      <c r="B550" s="336" t="s">
        <v>2435</v>
      </c>
      <c r="C550" s="129" t="s">
        <v>226</v>
      </c>
      <c r="D550" s="126">
        <v>83.2</v>
      </c>
      <c r="E550" s="132" t="s">
        <v>1971</v>
      </c>
      <c r="F550" s="136" t="s">
        <v>1972</v>
      </c>
      <c r="G550" s="150" t="s">
        <v>1973</v>
      </c>
      <c r="H550" s="158">
        <v>4</v>
      </c>
      <c r="I550" s="158" t="s">
        <v>375</v>
      </c>
      <c r="J550" s="165">
        <v>1</v>
      </c>
      <c r="K550" s="182">
        <v>1</v>
      </c>
      <c r="L550" s="196">
        <v>1</v>
      </c>
      <c r="M550" s="436">
        <v>1</v>
      </c>
      <c r="N550" s="331">
        <f t="shared" si="99"/>
        <v>1</v>
      </c>
      <c r="O550" s="320">
        <f t="shared" si="100"/>
        <v>1</v>
      </c>
      <c r="P550" s="320">
        <f t="shared" si="101"/>
        <v>1</v>
      </c>
      <c r="Q550" s="320">
        <f t="shared" si="102"/>
        <v>1</v>
      </c>
      <c r="R550" s="320">
        <f t="shared" si="103"/>
        <v>1</v>
      </c>
      <c r="S550" s="320">
        <f t="shared" si="104"/>
        <v>1</v>
      </c>
      <c r="T550" s="320">
        <f t="shared" si="105"/>
        <v>1</v>
      </c>
      <c r="U550" s="325">
        <f t="shared" si="106"/>
        <v>1</v>
      </c>
      <c r="V550" s="312">
        <f t="shared" si="107"/>
        <v>1</v>
      </c>
      <c r="W550" s="186" t="s">
        <v>3013</v>
      </c>
      <c r="X550" s="174" t="s">
        <v>22</v>
      </c>
      <c r="Y550" s="174" t="s">
        <v>2005</v>
      </c>
      <c r="Z550" s="388">
        <v>1</v>
      </c>
      <c r="AA550" s="389">
        <v>1</v>
      </c>
      <c r="AB550" s="390">
        <v>1</v>
      </c>
      <c r="AC550" s="307">
        <v>1</v>
      </c>
      <c r="AD550" s="352" t="s">
        <v>2434</v>
      </c>
    </row>
    <row r="551" spans="2:30" ht="54" hidden="1" x14ac:dyDescent="0.25">
      <c r="B551" s="336" t="s">
        <v>2435</v>
      </c>
      <c r="C551" s="128" t="s">
        <v>256</v>
      </c>
      <c r="D551" s="126">
        <v>74.7</v>
      </c>
      <c r="E551" s="132" t="s">
        <v>1974</v>
      </c>
      <c r="F551" s="136" t="s">
        <v>1975</v>
      </c>
      <c r="G551" s="150" t="s">
        <v>1976</v>
      </c>
      <c r="H551" s="158">
        <v>1</v>
      </c>
      <c r="I551" s="158" t="s">
        <v>375</v>
      </c>
      <c r="J551" s="165"/>
      <c r="K551" s="182">
        <v>1</v>
      </c>
      <c r="L551" s="255"/>
      <c r="M551" s="436"/>
      <c r="N551" s="331" t="str">
        <f t="shared" si="99"/>
        <v>-</v>
      </c>
      <c r="O551" s="320" t="str">
        <f t="shared" si="100"/>
        <v>-</v>
      </c>
      <c r="P551" s="320">
        <f t="shared" si="101"/>
        <v>1</v>
      </c>
      <c r="Q551" s="320">
        <f t="shared" si="102"/>
        <v>1</v>
      </c>
      <c r="R551" s="320" t="str">
        <f t="shared" si="103"/>
        <v>-</v>
      </c>
      <c r="S551" s="320" t="str">
        <f t="shared" si="104"/>
        <v>-</v>
      </c>
      <c r="T551" s="320" t="str">
        <f t="shared" si="105"/>
        <v>-</v>
      </c>
      <c r="U551" s="325" t="str">
        <f t="shared" si="106"/>
        <v>-</v>
      </c>
      <c r="V551" s="312">
        <f t="shared" si="107"/>
        <v>1</v>
      </c>
      <c r="W551" s="186" t="s">
        <v>2619</v>
      </c>
      <c r="X551" s="174" t="s">
        <v>22</v>
      </c>
      <c r="Y551" s="176" t="s">
        <v>2005</v>
      </c>
      <c r="Z551" s="388"/>
      <c r="AA551" s="389">
        <v>1</v>
      </c>
      <c r="AB551" s="390"/>
      <c r="AC551" s="307"/>
      <c r="AD551" s="352" t="s">
        <v>2434</v>
      </c>
    </row>
    <row r="552" spans="2:30" ht="72" hidden="1" x14ac:dyDescent="0.25">
      <c r="B552" s="336" t="s">
        <v>2435</v>
      </c>
      <c r="C552" s="128" t="s">
        <v>256</v>
      </c>
      <c r="D552" s="126">
        <v>74.7</v>
      </c>
      <c r="E552" s="132" t="s">
        <v>1977</v>
      </c>
      <c r="F552" s="136" t="s">
        <v>1978</v>
      </c>
      <c r="G552" s="150" t="s">
        <v>1979</v>
      </c>
      <c r="H552" s="158">
        <v>1</v>
      </c>
      <c r="I552" s="158" t="s">
        <v>375</v>
      </c>
      <c r="J552" s="165">
        <v>1</v>
      </c>
      <c r="K552" s="380"/>
      <c r="L552" s="401"/>
      <c r="M552" s="443"/>
      <c r="N552" s="331">
        <f t="shared" si="99"/>
        <v>1</v>
      </c>
      <c r="O552" s="320">
        <f t="shared" si="100"/>
        <v>1</v>
      </c>
      <c r="P552" s="320" t="str">
        <f t="shared" si="101"/>
        <v>-</v>
      </c>
      <c r="Q552" s="320" t="str">
        <f t="shared" si="102"/>
        <v>-</v>
      </c>
      <c r="R552" s="320" t="str">
        <f t="shared" si="103"/>
        <v>-</v>
      </c>
      <c r="S552" s="320" t="str">
        <f t="shared" si="104"/>
        <v>-</v>
      </c>
      <c r="T552" s="320" t="str">
        <f t="shared" si="105"/>
        <v>-</v>
      </c>
      <c r="U552" s="325" t="str">
        <f t="shared" si="106"/>
        <v>-</v>
      </c>
      <c r="V552" s="312">
        <f t="shared" si="107"/>
        <v>1</v>
      </c>
      <c r="W552" s="186" t="s">
        <v>3014</v>
      </c>
      <c r="X552" s="174" t="s">
        <v>22</v>
      </c>
      <c r="Y552" s="176" t="s">
        <v>2005</v>
      </c>
      <c r="Z552" s="388">
        <v>1</v>
      </c>
      <c r="AA552" s="389"/>
      <c r="AB552" s="390"/>
      <c r="AC552" s="307"/>
      <c r="AD552" s="352" t="s">
        <v>2434</v>
      </c>
    </row>
    <row r="553" spans="2:30" ht="90" hidden="1" x14ac:dyDescent="0.25">
      <c r="B553" s="336" t="s">
        <v>2435</v>
      </c>
      <c r="C553" s="128" t="s">
        <v>256</v>
      </c>
      <c r="D553" s="126">
        <v>74.7</v>
      </c>
      <c r="E553" s="132" t="s">
        <v>1977</v>
      </c>
      <c r="F553" s="136" t="s">
        <v>1978</v>
      </c>
      <c r="G553" s="150" t="s">
        <v>1980</v>
      </c>
      <c r="H553" s="158">
        <v>2</v>
      </c>
      <c r="I553" s="158" t="s">
        <v>375</v>
      </c>
      <c r="J553" s="165"/>
      <c r="K553" s="182">
        <v>1</v>
      </c>
      <c r="L553" s="401"/>
      <c r="M553" s="436">
        <v>1</v>
      </c>
      <c r="N553" s="331" t="str">
        <f t="shared" si="99"/>
        <v>-</v>
      </c>
      <c r="O553" s="320" t="str">
        <f t="shared" si="100"/>
        <v>-</v>
      </c>
      <c r="P553" s="320">
        <f t="shared" si="101"/>
        <v>1</v>
      </c>
      <c r="Q553" s="320">
        <f t="shared" si="102"/>
        <v>1</v>
      </c>
      <c r="R553" s="320" t="str">
        <f t="shared" si="103"/>
        <v>-</v>
      </c>
      <c r="S553" s="320" t="str">
        <f t="shared" si="104"/>
        <v>-</v>
      </c>
      <c r="T553" s="320">
        <f t="shared" si="105"/>
        <v>1</v>
      </c>
      <c r="U553" s="325">
        <f t="shared" si="106"/>
        <v>1</v>
      </c>
      <c r="V553" s="312">
        <f t="shared" si="107"/>
        <v>1</v>
      </c>
      <c r="W553" s="186" t="s">
        <v>3015</v>
      </c>
      <c r="X553" s="174" t="s">
        <v>22</v>
      </c>
      <c r="Y553" s="176" t="s">
        <v>2005</v>
      </c>
      <c r="Z553" s="388"/>
      <c r="AA553" s="389">
        <v>1</v>
      </c>
      <c r="AB553" s="390"/>
      <c r="AC553" s="307">
        <v>1</v>
      </c>
      <c r="AD553" s="352" t="s">
        <v>2434</v>
      </c>
    </row>
    <row r="554" spans="2:30" ht="144" hidden="1" x14ac:dyDescent="0.25">
      <c r="B554" s="336" t="s">
        <v>2435</v>
      </c>
      <c r="C554" s="128" t="s">
        <v>256</v>
      </c>
      <c r="D554" s="126">
        <v>74.7</v>
      </c>
      <c r="E554" s="132" t="s">
        <v>1981</v>
      </c>
      <c r="F554" s="136" t="s">
        <v>677</v>
      </c>
      <c r="G554" s="150" t="s">
        <v>1982</v>
      </c>
      <c r="H554" s="158">
        <v>2</v>
      </c>
      <c r="I554" s="158" t="s">
        <v>375</v>
      </c>
      <c r="J554" s="165"/>
      <c r="K554" s="182">
        <v>1</v>
      </c>
      <c r="L554" s="401"/>
      <c r="M554" s="436">
        <v>1</v>
      </c>
      <c r="N554" s="331" t="str">
        <f t="shared" si="99"/>
        <v>-</v>
      </c>
      <c r="O554" s="320" t="str">
        <f t="shared" si="100"/>
        <v>-</v>
      </c>
      <c r="P554" s="320">
        <f t="shared" si="101"/>
        <v>1</v>
      </c>
      <c r="Q554" s="320">
        <f t="shared" si="102"/>
        <v>1</v>
      </c>
      <c r="R554" s="320" t="str">
        <f t="shared" si="103"/>
        <v>-</v>
      </c>
      <c r="S554" s="320" t="str">
        <f t="shared" si="104"/>
        <v>-</v>
      </c>
      <c r="T554" s="320">
        <f t="shared" si="105"/>
        <v>1</v>
      </c>
      <c r="U554" s="325">
        <f t="shared" si="106"/>
        <v>1</v>
      </c>
      <c r="V554" s="312">
        <f t="shared" si="107"/>
        <v>1</v>
      </c>
      <c r="W554" s="186" t="s">
        <v>3016</v>
      </c>
      <c r="X554" s="174" t="s">
        <v>22</v>
      </c>
      <c r="Y554" s="176" t="s">
        <v>2005</v>
      </c>
      <c r="Z554" s="388"/>
      <c r="AA554" s="389">
        <v>1</v>
      </c>
      <c r="AB554" s="390" t="s">
        <v>1380</v>
      </c>
      <c r="AC554" s="307">
        <v>1</v>
      </c>
      <c r="AD554" s="352" t="s">
        <v>2434</v>
      </c>
    </row>
    <row r="555" spans="2:30" ht="198" hidden="1" x14ac:dyDescent="0.25">
      <c r="B555" s="336" t="s">
        <v>2435</v>
      </c>
      <c r="C555" s="128" t="s">
        <v>256</v>
      </c>
      <c r="D555" s="126">
        <v>74.7</v>
      </c>
      <c r="E555" s="132"/>
      <c r="F555" s="136" t="s">
        <v>1983</v>
      </c>
      <c r="G555" s="150" t="s">
        <v>1984</v>
      </c>
      <c r="H555" s="160">
        <v>1</v>
      </c>
      <c r="I555" s="158" t="s">
        <v>2</v>
      </c>
      <c r="J555" s="148">
        <v>1</v>
      </c>
      <c r="K555" s="380">
        <v>1</v>
      </c>
      <c r="L555" s="401">
        <v>1</v>
      </c>
      <c r="M555" s="443">
        <v>1</v>
      </c>
      <c r="N555" s="331">
        <f t="shared" si="99"/>
        <v>1</v>
      </c>
      <c r="O555" s="320">
        <f t="shared" si="100"/>
        <v>1</v>
      </c>
      <c r="P555" s="320">
        <f t="shared" si="101"/>
        <v>1</v>
      </c>
      <c r="Q555" s="320">
        <f t="shared" si="102"/>
        <v>1</v>
      </c>
      <c r="R555" s="320">
        <f t="shared" si="103"/>
        <v>1</v>
      </c>
      <c r="S555" s="320">
        <f t="shared" si="104"/>
        <v>1</v>
      </c>
      <c r="T555" s="320">
        <f t="shared" si="105"/>
        <v>1</v>
      </c>
      <c r="U555" s="325">
        <f t="shared" si="106"/>
        <v>1</v>
      </c>
      <c r="V555" s="312">
        <f>SUM(J555:M555)/4</f>
        <v>1</v>
      </c>
      <c r="W555" s="186" t="s">
        <v>3017</v>
      </c>
      <c r="X555" s="174" t="s">
        <v>22</v>
      </c>
      <c r="Y555" s="176" t="s">
        <v>2005</v>
      </c>
      <c r="Z555" s="520">
        <v>1</v>
      </c>
      <c r="AA555" s="521">
        <v>1</v>
      </c>
      <c r="AB555" s="522">
        <v>1</v>
      </c>
      <c r="AC555" s="549">
        <v>1</v>
      </c>
      <c r="AD555" s="352" t="s">
        <v>2434</v>
      </c>
    </row>
    <row r="556" spans="2:30" ht="54" hidden="1" x14ac:dyDescent="0.25">
      <c r="B556" s="336" t="s">
        <v>2435</v>
      </c>
      <c r="C556" s="128" t="s">
        <v>256</v>
      </c>
      <c r="D556" s="126">
        <v>74.7</v>
      </c>
      <c r="E556" s="132"/>
      <c r="F556" s="136" t="s">
        <v>1985</v>
      </c>
      <c r="G556" s="150" t="s">
        <v>1986</v>
      </c>
      <c r="H556" s="158">
        <v>1</v>
      </c>
      <c r="I556" s="158" t="s">
        <v>375</v>
      </c>
      <c r="J556" s="165"/>
      <c r="K556" s="182">
        <v>1</v>
      </c>
      <c r="L556" s="196"/>
      <c r="M556" s="436"/>
      <c r="N556" s="331" t="str">
        <f>IF(ISERROR(J556/Z556),"-",J556/Z556)</f>
        <v>-</v>
      </c>
      <c r="O556" s="320" t="str">
        <f t="shared" si="100"/>
        <v>-</v>
      </c>
      <c r="P556" s="320">
        <f t="shared" si="101"/>
        <v>1</v>
      </c>
      <c r="Q556" s="320">
        <f t="shared" si="102"/>
        <v>1</v>
      </c>
      <c r="R556" s="320" t="str">
        <f t="shared" si="103"/>
        <v>-</v>
      </c>
      <c r="S556" s="320" t="str">
        <f t="shared" si="104"/>
        <v>-</v>
      </c>
      <c r="T556" s="320" t="str">
        <f t="shared" si="105"/>
        <v>-</v>
      </c>
      <c r="U556" s="325" t="str">
        <f t="shared" si="106"/>
        <v>-</v>
      </c>
      <c r="V556" s="312">
        <f t="shared" si="107"/>
        <v>1</v>
      </c>
      <c r="W556" s="186" t="s">
        <v>2620</v>
      </c>
      <c r="X556" s="174" t="s">
        <v>22</v>
      </c>
      <c r="Y556" s="176" t="s">
        <v>2005</v>
      </c>
      <c r="Z556" s="388"/>
      <c r="AA556" s="389">
        <v>1</v>
      </c>
      <c r="AB556" s="390"/>
      <c r="AC556" s="307" t="s">
        <v>1380</v>
      </c>
      <c r="AD556" s="352" t="s">
        <v>2434</v>
      </c>
    </row>
    <row r="557" spans="2:30" ht="144.75" hidden="1" thickBot="1" x14ac:dyDescent="0.3">
      <c r="B557" s="339" t="s">
        <v>2429</v>
      </c>
      <c r="C557" s="130" t="s">
        <v>282</v>
      </c>
      <c r="D557" s="126">
        <v>88.7</v>
      </c>
      <c r="E557" s="132" t="s">
        <v>284</v>
      </c>
      <c r="F557" s="136" t="s">
        <v>734</v>
      </c>
      <c r="G557" s="150" t="s">
        <v>1987</v>
      </c>
      <c r="H557" s="158">
        <v>2</v>
      </c>
      <c r="I557" s="158" t="s">
        <v>375</v>
      </c>
      <c r="J557" s="165"/>
      <c r="K557" s="182">
        <v>0</v>
      </c>
      <c r="L557" s="196">
        <v>1</v>
      </c>
      <c r="M557" s="436">
        <v>1</v>
      </c>
      <c r="N557" s="331" t="str">
        <f t="shared" si="99"/>
        <v>-</v>
      </c>
      <c r="O557" s="320" t="str">
        <f t="shared" si="100"/>
        <v>-</v>
      </c>
      <c r="P557" s="320">
        <f t="shared" si="101"/>
        <v>0</v>
      </c>
      <c r="Q557" s="320">
        <f t="shared" si="102"/>
        <v>0</v>
      </c>
      <c r="R557" s="320" t="str">
        <f t="shared" si="103"/>
        <v>-</v>
      </c>
      <c r="S557" s="320" t="str">
        <f t="shared" si="104"/>
        <v>-</v>
      </c>
      <c r="T557" s="320">
        <f t="shared" si="105"/>
        <v>1</v>
      </c>
      <c r="U557" s="325">
        <f t="shared" si="106"/>
        <v>1</v>
      </c>
      <c r="V557" s="312">
        <f t="shared" si="107"/>
        <v>1</v>
      </c>
      <c r="W557" s="186" t="s">
        <v>3018</v>
      </c>
      <c r="X557" s="174" t="s">
        <v>22</v>
      </c>
      <c r="Y557" s="176" t="s">
        <v>2005</v>
      </c>
      <c r="Z557" s="388"/>
      <c r="AA557" s="389">
        <v>1</v>
      </c>
      <c r="AB557" s="390"/>
      <c r="AC557" s="307">
        <v>1</v>
      </c>
      <c r="AD557" s="352" t="s">
        <v>2434</v>
      </c>
    </row>
    <row r="558" spans="2:30" ht="144.75" hidden="1" thickBot="1" x14ac:dyDescent="0.3">
      <c r="B558" s="339" t="s">
        <v>2429</v>
      </c>
      <c r="C558" s="130" t="s">
        <v>282</v>
      </c>
      <c r="D558" s="126">
        <v>88.7</v>
      </c>
      <c r="E558" s="132" t="s">
        <v>950</v>
      </c>
      <c r="F558" s="136" t="s">
        <v>1988</v>
      </c>
      <c r="G558" s="150" t="s">
        <v>1989</v>
      </c>
      <c r="H558" s="158">
        <v>2</v>
      </c>
      <c r="I558" s="158" t="s">
        <v>375</v>
      </c>
      <c r="J558" s="165"/>
      <c r="K558" s="182">
        <v>0</v>
      </c>
      <c r="L558" s="196">
        <v>1</v>
      </c>
      <c r="M558" s="436">
        <v>1</v>
      </c>
      <c r="N558" s="331" t="str">
        <f t="shared" si="99"/>
        <v>-</v>
      </c>
      <c r="O558" s="320" t="str">
        <f t="shared" si="100"/>
        <v>-</v>
      </c>
      <c r="P558" s="320">
        <f t="shared" si="101"/>
        <v>0</v>
      </c>
      <c r="Q558" s="320">
        <f t="shared" si="102"/>
        <v>0</v>
      </c>
      <c r="R558" s="320" t="str">
        <f t="shared" si="103"/>
        <v>-</v>
      </c>
      <c r="S558" s="320" t="str">
        <f t="shared" si="104"/>
        <v>-</v>
      </c>
      <c r="T558" s="320">
        <f t="shared" si="105"/>
        <v>1</v>
      </c>
      <c r="U558" s="325">
        <f t="shared" si="106"/>
        <v>1</v>
      </c>
      <c r="V558" s="312">
        <f t="shared" si="107"/>
        <v>1</v>
      </c>
      <c r="W558" s="186" t="s">
        <v>3019</v>
      </c>
      <c r="X558" s="174" t="s">
        <v>22</v>
      </c>
      <c r="Y558" s="176" t="s">
        <v>2005</v>
      </c>
      <c r="Z558" s="388"/>
      <c r="AA558" s="389">
        <v>1</v>
      </c>
      <c r="AB558" s="390"/>
      <c r="AC558" s="307">
        <v>1</v>
      </c>
      <c r="AD558" s="352" t="s">
        <v>2434</v>
      </c>
    </row>
    <row r="559" spans="2:30" ht="54.75" hidden="1" thickBot="1" x14ac:dyDescent="0.3">
      <c r="B559" s="339" t="s">
        <v>2429</v>
      </c>
      <c r="C559" s="130" t="s">
        <v>282</v>
      </c>
      <c r="D559" s="126">
        <v>88.7</v>
      </c>
      <c r="E559" s="132" t="s">
        <v>1990</v>
      </c>
      <c r="F559" s="136" t="s">
        <v>1432</v>
      </c>
      <c r="G559" s="150" t="s">
        <v>1991</v>
      </c>
      <c r="H559" s="158">
        <v>2</v>
      </c>
      <c r="I559" s="158" t="s">
        <v>375</v>
      </c>
      <c r="J559" s="165">
        <v>1</v>
      </c>
      <c r="K559" s="182"/>
      <c r="L559" s="196">
        <v>1</v>
      </c>
      <c r="M559" s="436"/>
      <c r="N559" s="331">
        <f t="shared" si="99"/>
        <v>1</v>
      </c>
      <c r="O559" s="320">
        <f t="shared" si="100"/>
        <v>1</v>
      </c>
      <c r="P559" s="320" t="str">
        <f t="shared" si="101"/>
        <v>-</v>
      </c>
      <c r="Q559" s="320" t="str">
        <f t="shared" si="102"/>
        <v>-</v>
      </c>
      <c r="R559" s="320">
        <f t="shared" si="103"/>
        <v>1</v>
      </c>
      <c r="S559" s="320">
        <f t="shared" si="104"/>
        <v>1</v>
      </c>
      <c r="T559" s="320" t="str">
        <f t="shared" si="105"/>
        <v>-</v>
      </c>
      <c r="U559" s="325" t="str">
        <f t="shared" si="106"/>
        <v>-</v>
      </c>
      <c r="V559" s="312">
        <f t="shared" si="107"/>
        <v>1</v>
      </c>
      <c r="W559" s="186" t="s">
        <v>2782</v>
      </c>
      <c r="X559" s="174" t="s">
        <v>22</v>
      </c>
      <c r="Y559" s="176" t="s">
        <v>2005</v>
      </c>
      <c r="Z559" s="388">
        <v>1</v>
      </c>
      <c r="AA559" s="389"/>
      <c r="AB559" s="390">
        <v>1</v>
      </c>
      <c r="AC559" s="307"/>
      <c r="AD559" s="352" t="s">
        <v>2434</v>
      </c>
    </row>
    <row r="560" spans="2:30" ht="288.75" hidden="1" thickBot="1" x14ac:dyDescent="0.3">
      <c r="B560" s="339" t="s">
        <v>2429</v>
      </c>
      <c r="C560" s="130" t="s">
        <v>282</v>
      </c>
      <c r="D560" s="126">
        <v>88.7</v>
      </c>
      <c r="E560" s="132"/>
      <c r="F560" s="136" t="s">
        <v>1992</v>
      </c>
      <c r="G560" s="150" t="s">
        <v>1993</v>
      </c>
      <c r="H560" s="158">
        <v>1</v>
      </c>
      <c r="I560" s="158" t="s">
        <v>2</v>
      </c>
      <c r="J560" s="165">
        <v>1</v>
      </c>
      <c r="K560" s="182">
        <v>1</v>
      </c>
      <c r="L560" s="255">
        <v>1</v>
      </c>
      <c r="M560" s="436">
        <v>1</v>
      </c>
      <c r="N560" s="331">
        <f t="shared" si="99"/>
        <v>1</v>
      </c>
      <c r="O560" s="320">
        <f t="shared" si="100"/>
        <v>1</v>
      </c>
      <c r="P560" s="320">
        <f t="shared" si="101"/>
        <v>1</v>
      </c>
      <c r="Q560" s="320">
        <f t="shared" si="102"/>
        <v>1</v>
      </c>
      <c r="R560" s="320">
        <f t="shared" si="103"/>
        <v>1</v>
      </c>
      <c r="S560" s="320">
        <f t="shared" si="104"/>
        <v>1</v>
      </c>
      <c r="T560" s="320">
        <f t="shared" si="105"/>
        <v>1</v>
      </c>
      <c r="U560" s="325">
        <f t="shared" si="106"/>
        <v>1</v>
      </c>
      <c r="V560" s="312">
        <f>SUM(J560:M560)/4</f>
        <v>1</v>
      </c>
      <c r="W560" s="186" t="s">
        <v>3020</v>
      </c>
      <c r="X560" s="174" t="s">
        <v>22</v>
      </c>
      <c r="Y560" s="176" t="s">
        <v>2005</v>
      </c>
      <c r="Z560" s="388">
        <v>1</v>
      </c>
      <c r="AA560" s="389">
        <v>1</v>
      </c>
      <c r="AB560" s="390">
        <v>1</v>
      </c>
      <c r="AC560" s="307">
        <v>1</v>
      </c>
      <c r="AD560" s="352" t="s">
        <v>2434</v>
      </c>
    </row>
    <row r="561" spans="2:30" ht="90" hidden="1" x14ac:dyDescent="0.25">
      <c r="B561" s="336" t="s">
        <v>2378</v>
      </c>
      <c r="C561" s="208" t="s">
        <v>288</v>
      </c>
      <c r="D561" s="126">
        <v>78.400000000000006</v>
      </c>
      <c r="E561" s="132" t="s">
        <v>290</v>
      </c>
      <c r="F561" s="136" t="s">
        <v>1994</v>
      </c>
      <c r="G561" s="150" t="s">
        <v>1995</v>
      </c>
      <c r="H561" s="158">
        <v>3</v>
      </c>
      <c r="I561" s="158" t="s">
        <v>375</v>
      </c>
      <c r="J561" s="165">
        <v>1</v>
      </c>
      <c r="K561" s="182"/>
      <c r="L561" s="196">
        <v>1</v>
      </c>
      <c r="M561" s="436">
        <v>1</v>
      </c>
      <c r="N561" s="331">
        <f t="shared" si="99"/>
        <v>1</v>
      </c>
      <c r="O561" s="320">
        <f t="shared" si="100"/>
        <v>1</v>
      </c>
      <c r="P561" s="320" t="str">
        <f t="shared" si="101"/>
        <v>-</v>
      </c>
      <c r="Q561" s="320" t="str">
        <f t="shared" si="102"/>
        <v>-</v>
      </c>
      <c r="R561" s="320">
        <f t="shared" si="103"/>
        <v>1</v>
      </c>
      <c r="S561" s="320">
        <f t="shared" si="104"/>
        <v>1</v>
      </c>
      <c r="T561" s="320">
        <f t="shared" si="105"/>
        <v>1</v>
      </c>
      <c r="U561" s="325">
        <f t="shared" si="106"/>
        <v>1</v>
      </c>
      <c r="V561" s="312">
        <f t="shared" si="107"/>
        <v>1</v>
      </c>
      <c r="W561" s="186" t="s">
        <v>3021</v>
      </c>
      <c r="X561" s="174" t="s">
        <v>22</v>
      </c>
      <c r="Y561" s="174" t="s">
        <v>2005</v>
      </c>
      <c r="Z561" s="388">
        <v>1</v>
      </c>
      <c r="AA561" s="389"/>
      <c r="AB561" s="390">
        <v>1</v>
      </c>
      <c r="AC561" s="307">
        <v>1</v>
      </c>
      <c r="AD561" s="352" t="s">
        <v>2434</v>
      </c>
    </row>
    <row r="562" spans="2:30" ht="144" hidden="1" x14ac:dyDescent="0.25">
      <c r="B562" s="336" t="s">
        <v>2378</v>
      </c>
      <c r="C562" s="208" t="s">
        <v>288</v>
      </c>
      <c r="D562" s="126">
        <v>78.400000000000006</v>
      </c>
      <c r="E562" s="132" t="s">
        <v>294</v>
      </c>
      <c r="F562" s="136" t="s">
        <v>1997</v>
      </c>
      <c r="G562" s="150" t="s">
        <v>1998</v>
      </c>
      <c r="H562" s="158">
        <v>4</v>
      </c>
      <c r="I562" s="158" t="s">
        <v>375</v>
      </c>
      <c r="J562" s="165">
        <v>0</v>
      </c>
      <c r="K562" s="182">
        <v>2</v>
      </c>
      <c r="L562" s="196">
        <v>1</v>
      </c>
      <c r="M562" s="436">
        <v>1</v>
      </c>
      <c r="N562" s="331" t="str">
        <f t="shared" si="99"/>
        <v>-</v>
      </c>
      <c r="O562" s="320" t="str">
        <f t="shared" si="100"/>
        <v>-</v>
      </c>
      <c r="P562" s="320">
        <f t="shared" si="101"/>
        <v>1</v>
      </c>
      <c r="Q562" s="320">
        <f t="shared" si="102"/>
        <v>1</v>
      </c>
      <c r="R562" s="320">
        <f t="shared" si="103"/>
        <v>1</v>
      </c>
      <c r="S562" s="320">
        <f t="shared" si="104"/>
        <v>1</v>
      </c>
      <c r="T562" s="320">
        <f t="shared" si="105"/>
        <v>1</v>
      </c>
      <c r="U562" s="325">
        <f t="shared" si="106"/>
        <v>1</v>
      </c>
      <c r="V562" s="312">
        <f t="shared" si="107"/>
        <v>1</v>
      </c>
      <c r="W562" s="186" t="s">
        <v>3022</v>
      </c>
      <c r="X562" s="174" t="s">
        <v>22</v>
      </c>
      <c r="Y562" s="174" t="s">
        <v>2005</v>
      </c>
      <c r="Z562" s="388">
        <v>0</v>
      </c>
      <c r="AA562" s="389">
        <v>2</v>
      </c>
      <c r="AB562" s="390">
        <v>1</v>
      </c>
      <c r="AC562" s="307">
        <v>1</v>
      </c>
      <c r="AD562" s="352" t="s">
        <v>2434</v>
      </c>
    </row>
    <row r="563" spans="2:30" ht="72" hidden="1" x14ac:dyDescent="0.25">
      <c r="B563" s="336" t="s">
        <v>2378</v>
      </c>
      <c r="C563" s="208" t="s">
        <v>288</v>
      </c>
      <c r="D563" s="126">
        <v>78.400000000000006</v>
      </c>
      <c r="E563" s="132" t="s">
        <v>296</v>
      </c>
      <c r="F563" s="136" t="s">
        <v>1999</v>
      </c>
      <c r="G563" s="150" t="s">
        <v>2000</v>
      </c>
      <c r="H563" s="158">
        <v>1</v>
      </c>
      <c r="I563" s="158" t="s">
        <v>375</v>
      </c>
      <c r="J563" s="165"/>
      <c r="K563" s="182">
        <v>1</v>
      </c>
      <c r="L563" s="196"/>
      <c r="M563" s="436"/>
      <c r="N563" s="331" t="str">
        <f t="shared" si="99"/>
        <v>-</v>
      </c>
      <c r="O563" s="320" t="str">
        <f t="shared" si="100"/>
        <v>-</v>
      </c>
      <c r="P563" s="320">
        <f t="shared" si="101"/>
        <v>1</v>
      </c>
      <c r="Q563" s="320">
        <f t="shared" si="102"/>
        <v>1</v>
      </c>
      <c r="R563" s="320" t="str">
        <f t="shared" si="103"/>
        <v>-</v>
      </c>
      <c r="S563" s="320" t="str">
        <f t="shared" si="104"/>
        <v>-</v>
      </c>
      <c r="T563" s="320" t="str">
        <f t="shared" si="105"/>
        <v>-</v>
      </c>
      <c r="U563" s="325" t="str">
        <f t="shared" si="106"/>
        <v>-</v>
      </c>
      <c r="V563" s="312">
        <f t="shared" si="107"/>
        <v>1</v>
      </c>
      <c r="W563" s="186" t="s">
        <v>2621</v>
      </c>
      <c r="X563" s="174" t="s">
        <v>22</v>
      </c>
      <c r="Y563" s="174" t="s">
        <v>2005</v>
      </c>
      <c r="Z563" s="388"/>
      <c r="AA563" s="389">
        <v>1</v>
      </c>
      <c r="AB563" s="390"/>
      <c r="AC563" s="307"/>
      <c r="AD563" s="352" t="s">
        <v>2434</v>
      </c>
    </row>
    <row r="564" spans="2:30" ht="54" hidden="1" x14ac:dyDescent="0.25">
      <c r="B564" s="336" t="s">
        <v>2378</v>
      </c>
      <c r="C564" s="208" t="s">
        <v>288</v>
      </c>
      <c r="D564" s="126">
        <v>78.400000000000006</v>
      </c>
      <c r="E564" s="132" t="s">
        <v>1227</v>
      </c>
      <c r="F564" s="136" t="s">
        <v>2001</v>
      </c>
      <c r="G564" s="150" t="s">
        <v>2002</v>
      </c>
      <c r="H564" s="158">
        <v>1</v>
      </c>
      <c r="I564" s="158" t="s">
        <v>375</v>
      </c>
      <c r="J564" s="165"/>
      <c r="K564" s="182">
        <v>1</v>
      </c>
      <c r="L564" s="196"/>
      <c r="M564" s="436"/>
      <c r="N564" s="331" t="str">
        <f t="shared" si="99"/>
        <v>-</v>
      </c>
      <c r="O564" s="320" t="str">
        <f t="shared" si="100"/>
        <v>-</v>
      </c>
      <c r="P564" s="320">
        <f t="shared" si="101"/>
        <v>1</v>
      </c>
      <c r="Q564" s="320">
        <f t="shared" si="102"/>
        <v>1</v>
      </c>
      <c r="R564" s="320" t="str">
        <f t="shared" si="103"/>
        <v>-</v>
      </c>
      <c r="S564" s="320" t="str">
        <f t="shared" si="104"/>
        <v>-</v>
      </c>
      <c r="T564" s="320" t="str">
        <f t="shared" si="105"/>
        <v>-</v>
      </c>
      <c r="U564" s="325" t="str">
        <f t="shared" si="106"/>
        <v>-</v>
      </c>
      <c r="V564" s="312">
        <f t="shared" si="107"/>
        <v>1</v>
      </c>
      <c r="W564" s="186" t="s">
        <v>2622</v>
      </c>
      <c r="X564" s="174" t="s">
        <v>22</v>
      </c>
      <c r="Y564" s="174" t="s">
        <v>2005</v>
      </c>
      <c r="Z564" s="388"/>
      <c r="AA564" s="389">
        <v>1</v>
      </c>
      <c r="AB564" s="390"/>
      <c r="AC564" s="307"/>
      <c r="AD564" s="352" t="s">
        <v>2434</v>
      </c>
    </row>
    <row r="565" spans="2:30" ht="126" hidden="1" x14ac:dyDescent="0.25">
      <c r="B565" s="336" t="s">
        <v>2378</v>
      </c>
      <c r="C565" s="208" t="s">
        <v>288</v>
      </c>
      <c r="D565" s="340">
        <v>78.400000000000006</v>
      </c>
      <c r="E565" s="341" t="s">
        <v>298</v>
      </c>
      <c r="F565" s="342" t="s">
        <v>2003</v>
      </c>
      <c r="G565" s="343" t="s">
        <v>2004</v>
      </c>
      <c r="H565" s="344">
        <v>4</v>
      </c>
      <c r="I565" s="344" t="s">
        <v>375</v>
      </c>
      <c r="J565" s="345">
        <v>1</v>
      </c>
      <c r="K565" s="346">
        <v>1</v>
      </c>
      <c r="L565" s="347">
        <v>1</v>
      </c>
      <c r="M565" s="454">
        <v>1</v>
      </c>
      <c r="N565" s="348">
        <f t="shared" si="99"/>
        <v>1</v>
      </c>
      <c r="O565" s="349">
        <f t="shared" si="100"/>
        <v>1</v>
      </c>
      <c r="P565" s="349">
        <f t="shared" si="101"/>
        <v>1</v>
      </c>
      <c r="Q565" s="349">
        <f t="shared" si="102"/>
        <v>1</v>
      </c>
      <c r="R565" s="349">
        <f t="shared" si="103"/>
        <v>1</v>
      </c>
      <c r="S565" s="349">
        <f t="shared" si="104"/>
        <v>1</v>
      </c>
      <c r="T565" s="349">
        <f t="shared" si="105"/>
        <v>1</v>
      </c>
      <c r="U565" s="469">
        <f t="shared" si="106"/>
        <v>1</v>
      </c>
      <c r="V565" s="462">
        <f t="shared" si="107"/>
        <v>1</v>
      </c>
      <c r="W565" s="350" t="s">
        <v>3023</v>
      </c>
      <c r="X565" s="351" t="s">
        <v>22</v>
      </c>
      <c r="Y565" s="351" t="s">
        <v>2005</v>
      </c>
      <c r="Z565" s="543">
        <v>1</v>
      </c>
      <c r="AA565" s="544">
        <v>1</v>
      </c>
      <c r="AB565" s="545">
        <v>1</v>
      </c>
      <c r="AC565" s="546">
        <v>1</v>
      </c>
      <c r="AD565" s="352" t="s">
        <v>2434</v>
      </c>
    </row>
    <row r="566" spans="2:30" s="372" customFormat="1" ht="54" hidden="1" x14ac:dyDescent="0.25">
      <c r="B566" s="356" t="s">
        <v>2241</v>
      </c>
      <c r="C566" s="357" t="s">
        <v>17</v>
      </c>
      <c r="D566" s="358"/>
      <c r="E566" s="359" t="s">
        <v>2006</v>
      </c>
      <c r="F566" s="360" t="s">
        <v>1838</v>
      </c>
      <c r="G566" s="361" t="s">
        <v>2007</v>
      </c>
      <c r="H566" s="362">
        <v>1</v>
      </c>
      <c r="I566" s="362" t="s">
        <v>1467</v>
      </c>
      <c r="J566" s="363"/>
      <c r="K566" s="364"/>
      <c r="L566" s="365"/>
      <c r="M566" s="436">
        <v>1</v>
      </c>
      <c r="N566" s="366" t="str">
        <f>IF(ISERROR(J566/Z566),"-",J566/Z566)</f>
        <v>-</v>
      </c>
      <c r="O566" s="367" t="str">
        <f>IF(N566="","",IF(N566="-","-",IF(N566&gt;=100%,100%,N566)))</f>
        <v>-</v>
      </c>
      <c r="P566" s="367" t="str">
        <f>IF(ISERROR(K566/AA566),"-",K566/AA566)</f>
        <v>-</v>
      </c>
      <c r="Q566" s="367" t="str">
        <f>IF(P566="","",IF(P566="-","-",IF(P566&gt;=100%,100%,P566)))</f>
        <v>-</v>
      </c>
      <c r="R566" s="367" t="str">
        <f>IF(ISERROR(L566/AB566),"-",L566/AB566)</f>
        <v>-</v>
      </c>
      <c r="S566" s="367" t="str">
        <f>IF(R566="","",IF(R566="-","-",IF(R566&gt;=100%,100%,R566)))</f>
        <v>-</v>
      </c>
      <c r="T566" s="367">
        <f>IF(ISERROR(M566/AC566),"-",M566/AC566)</f>
        <v>1</v>
      </c>
      <c r="U566" s="325">
        <f>IF(T566="","",IF(T566="-","-",IF(T566&gt;=100%,100%,T566)))</f>
        <v>1</v>
      </c>
      <c r="V566" s="312">
        <f>SUM(J566:M566)/H566</f>
        <v>1</v>
      </c>
      <c r="W566" s="368"/>
      <c r="X566" s="369" t="s">
        <v>22</v>
      </c>
      <c r="Y566" s="369" t="s">
        <v>2240</v>
      </c>
      <c r="Z566" s="388"/>
      <c r="AA566" s="389"/>
      <c r="AB566" s="390"/>
      <c r="AC566" s="307">
        <v>1</v>
      </c>
      <c r="AD566" s="371" t="s">
        <v>2434</v>
      </c>
    </row>
    <row r="567" spans="2:30" ht="54" hidden="1" x14ac:dyDescent="0.25">
      <c r="B567" s="336" t="s">
        <v>2241</v>
      </c>
      <c r="C567" s="129" t="s">
        <v>17</v>
      </c>
      <c r="D567" s="126"/>
      <c r="E567" s="132" t="s">
        <v>2008</v>
      </c>
      <c r="F567" s="136" t="s">
        <v>2009</v>
      </c>
      <c r="G567" s="150" t="s">
        <v>2010</v>
      </c>
      <c r="H567" s="158">
        <v>1</v>
      </c>
      <c r="I567" s="158" t="s">
        <v>1467</v>
      </c>
      <c r="J567" s="165"/>
      <c r="K567" s="182"/>
      <c r="L567" s="196"/>
      <c r="M567" s="436">
        <v>1</v>
      </c>
      <c r="N567" s="331" t="str">
        <f t="shared" ref="N567:N630" si="108">IF(ISERROR(J567/Z567),"-",J567/Z567)</f>
        <v>-</v>
      </c>
      <c r="O567" s="320" t="str">
        <f t="shared" ref="O567:O630" si="109">IF(N567="","",IF(N567="-","-",IF(N567&gt;=100%,100%,N567)))</f>
        <v>-</v>
      </c>
      <c r="P567" s="320" t="str">
        <f t="shared" ref="P567:P630" si="110">IF(ISERROR(K567/AA567),"-",K567/AA567)</f>
        <v>-</v>
      </c>
      <c r="Q567" s="320" t="str">
        <f t="shared" ref="Q567:Q630" si="111">IF(P567="","",IF(P567="-","-",IF(P567&gt;=100%,100%,P567)))</f>
        <v>-</v>
      </c>
      <c r="R567" s="320" t="str">
        <f t="shared" ref="R567:R630" si="112">IF(ISERROR(L567/AB567),"-",L567/AB567)</f>
        <v>-</v>
      </c>
      <c r="S567" s="320" t="str">
        <f t="shared" ref="S567:S630" si="113">IF(R567="","",IF(R567="-","-",IF(R567&gt;=100%,100%,R567)))</f>
        <v>-</v>
      </c>
      <c r="T567" s="320">
        <f t="shared" ref="T567:T630" si="114">IF(ISERROR(M567/AC567),"-",M567/AC567)</f>
        <v>1</v>
      </c>
      <c r="U567" s="325">
        <f t="shared" ref="U567:U630" si="115">IF(T567="","",IF(T567="-","-",IF(T567&gt;=100%,100%,T567)))</f>
        <v>1</v>
      </c>
      <c r="V567" s="312">
        <f t="shared" ref="V567:V630" si="116">SUM(J567:M567)/H567</f>
        <v>1</v>
      </c>
      <c r="W567" s="186"/>
      <c r="X567" s="174" t="s">
        <v>22</v>
      </c>
      <c r="Y567" s="174" t="s">
        <v>2240</v>
      </c>
      <c r="Z567" s="388"/>
      <c r="AA567" s="389"/>
      <c r="AB567" s="390"/>
      <c r="AC567" s="307">
        <v>1</v>
      </c>
      <c r="AD567" s="352" t="s">
        <v>2434</v>
      </c>
    </row>
    <row r="568" spans="2:30" ht="216" hidden="1" x14ac:dyDescent="0.25">
      <c r="B568" s="336" t="s">
        <v>2241</v>
      </c>
      <c r="C568" s="129" t="s">
        <v>17</v>
      </c>
      <c r="D568" s="126"/>
      <c r="E568" s="132" t="s">
        <v>2011</v>
      </c>
      <c r="F568" s="136" t="s">
        <v>2012</v>
      </c>
      <c r="G568" s="150" t="s">
        <v>2013</v>
      </c>
      <c r="H568" s="158">
        <v>1</v>
      </c>
      <c r="I568" s="158" t="s">
        <v>899</v>
      </c>
      <c r="J568" s="165">
        <v>1</v>
      </c>
      <c r="K568" s="182">
        <v>1</v>
      </c>
      <c r="L568" s="196">
        <v>1</v>
      </c>
      <c r="M568" s="436">
        <v>1</v>
      </c>
      <c r="N568" s="331">
        <f t="shared" si="108"/>
        <v>1</v>
      </c>
      <c r="O568" s="320">
        <f t="shared" si="109"/>
        <v>1</v>
      </c>
      <c r="P568" s="320">
        <f t="shared" si="110"/>
        <v>1</v>
      </c>
      <c r="Q568" s="320">
        <f t="shared" si="111"/>
        <v>1</v>
      </c>
      <c r="R568" s="320">
        <f t="shared" si="112"/>
        <v>1</v>
      </c>
      <c r="S568" s="320">
        <f t="shared" si="113"/>
        <v>1</v>
      </c>
      <c r="T568" s="320">
        <f t="shared" si="114"/>
        <v>1</v>
      </c>
      <c r="U568" s="325">
        <f t="shared" si="115"/>
        <v>1</v>
      </c>
      <c r="V568" s="312">
        <f>SUM(J568:M568)/4</f>
        <v>1</v>
      </c>
      <c r="W568" s="186" t="s">
        <v>2783</v>
      </c>
      <c r="X568" s="174" t="s">
        <v>22</v>
      </c>
      <c r="Y568" s="174" t="s">
        <v>2240</v>
      </c>
      <c r="Z568" s="388">
        <v>1</v>
      </c>
      <c r="AA568" s="389">
        <v>1</v>
      </c>
      <c r="AB568" s="390">
        <v>1</v>
      </c>
      <c r="AC568" s="307">
        <v>1</v>
      </c>
      <c r="AD568" s="352" t="s">
        <v>2434</v>
      </c>
    </row>
    <row r="569" spans="2:30" ht="54" hidden="1" x14ac:dyDescent="0.25">
      <c r="B569" s="336" t="s">
        <v>2241</v>
      </c>
      <c r="C569" s="129" t="s">
        <v>17</v>
      </c>
      <c r="D569" s="126"/>
      <c r="E569" s="132" t="s">
        <v>2014</v>
      </c>
      <c r="F569" s="136" t="s">
        <v>25</v>
      </c>
      <c r="G569" s="150" t="s">
        <v>2015</v>
      </c>
      <c r="H569" s="158">
        <v>1</v>
      </c>
      <c r="I569" s="158" t="s">
        <v>1467</v>
      </c>
      <c r="J569" s="165">
        <v>1</v>
      </c>
      <c r="K569" s="182"/>
      <c r="L569" s="196"/>
      <c r="M569" s="436">
        <v>0</v>
      </c>
      <c r="N569" s="331">
        <f t="shared" si="108"/>
        <v>1</v>
      </c>
      <c r="O569" s="320">
        <f t="shared" si="109"/>
        <v>1</v>
      </c>
      <c r="P569" s="320" t="str">
        <f t="shared" si="110"/>
        <v>-</v>
      </c>
      <c r="Q569" s="320" t="str">
        <f t="shared" si="111"/>
        <v>-</v>
      </c>
      <c r="R569" s="320" t="str">
        <f t="shared" si="112"/>
        <v>-</v>
      </c>
      <c r="S569" s="320" t="str">
        <f t="shared" si="113"/>
        <v>-</v>
      </c>
      <c r="T569" s="320" t="str">
        <f t="shared" si="114"/>
        <v>-</v>
      </c>
      <c r="U569" s="325" t="str">
        <f t="shared" si="115"/>
        <v>-</v>
      </c>
      <c r="V569" s="312">
        <f t="shared" si="116"/>
        <v>1</v>
      </c>
      <c r="W569" s="186" t="s">
        <v>2016</v>
      </c>
      <c r="X569" s="174" t="s">
        <v>22</v>
      </c>
      <c r="Y569" s="174" t="s">
        <v>2240</v>
      </c>
      <c r="Z569" s="388">
        <v>1</v>
      </c>
      <c r="AA569" s="389"/>
      <c r="AB569" s="390"/>
      <c r="AC569" s="307"/>
      <c r="AD569" s="352" t="s">
        <v>2434</v>
      </c>
    </row>
    <row r="570" spans="2:30" ht="54" hidden="1" x14ac:dyDescent="0.25">
      <c r="B570" s="336" t="s">
        <v>2241</v>
      </c>
      <c r="C570" s="129" t="s">
        <v>17</v>
      </c>
      <c r="D570" s="126"/>
      <c r="E570" s="132" t="s">
        <v>2017</v>
      </c>
      <c r="F570" s="136" t="s">
        <v>2018</v>
      </c>
      <c r="G570" s="150" t="s">
        <v>2019</v>
      </c>
      <c r="H570" s="158">
        <v>1</v>
      </c>
      <c r="I570" s="158" t="s">
        <v>1467</v>
      </c>
      <c r="J570" s="165"/>
      <c r="K570" s="182"/>
      <c r="L570" s="196"/>
      <c r="M570" s="436">
        <v>1</v>
      </c>
      <c r="N570" s="331" t="str">
        <f t="shared" si="108"/>
        <v>-</v>
      </c>
      <c r="O570" s="320" t="str">
        <f t="shared" si="109"/>
        <v>-</v>
      </c>
      <c r="P570" s="320" t="str">
        <f t="shared" si="110"/>
        <v>-</v>
      </c>
      <c r="Q570" s="320" t="str">
        <f t="shared" si="111"/>
        <v>-</v>
      </c>
      <c r="R570" s="320" t="str">
        <f t="shared" si="112"/>
        <v>-</v>
      </c>
      <c r="S570" s="320" t="str">
        <f t="shared" si="113"/>
        <v>-</v>
      </c>
      <c r="T570" s="320">
        <f t="shared" si="114"/>
        <v>1</v>
      </c>
      <c r="U570" s="325">
        <f t="shared" si="115"/>
        <v>1</v>
      </c>
      <c r="V570" s="312">
        <f t="shared" si="116"/>
        <v>1</v>
      </c>
      <c r="W570" s="186"/>
      <c r="X570" s="174" t="s">
        <v>22</v>
      </c>
      <c r="Y570" s="174" t="s">
        <v>2240</v>
      </c>
      <c r="Z570" s="388"/>
      <c r="AA570" s="389"/>
      <c r="AB570" s="390"/>
      <c r="AC570" s="307">
        <v>1</v>
      </c>
      <c r="AD570" s="352" t="s">
        <v>2434</v>
      </c>
    </row>
    <row r="571" spans="2:30" ht="54" hidden="1" x14ac:dyDescent="0.25">
      <c r="B571" s="336" t="s">
        <v>2241</v>
      </c>
      <c r="C571" s="129" t="s">
        <v>17</v>
      </c>
      <c r="D571" s="126"/>
      <c r="E571" s="132" t="s">
        <v>2020</v>
      </c>
      <c r="F571" s="136" t="s">
        <v>459</v>
      </c>
      <c r="G571" s="150" t="s">
        <v>2021</v>
      </c>
      <c r="H571" s="158">
        <v>1</v>
      </c>
      <c r="I571" s="158" t="s">
        <v>1467</v>
      </c>
      <c r="J571" s="165"/>
      <c r="K571" s="182"/>
      <c r="L571" s="196"/>
      <c r="M571" s="436">
        <v>1</v>
      </c>
      <c r="N571" s="331" t="str">
        <f t="shared" si="108"/>
        <v>-</v>
      </c>
      <c r="O571" s="320" t="str">
        <f t="shared" si="109"/>
        <v>-</v>
      </c>
      <c r="P571" s="320" t="str">
        <f t="shared" si="110"/>
        <v>-</v>
      </c>
      <c r="Q571" s="320" t="str">
        <f t="shared" si="111"/>
        <v>-</v>
      </c>
      <c r="R571" s="320" t="str">
        <f t="shared" si="112"/>
        <v>-</v>
      </c>
      <c r="S571" s="320" t="str">
        <f t="shared" si="113"/>
        <v>-</v>
      </c>
      <c r="T571" s="320">
        <f t="shared" si="114"/>
        <v>1</v>
      </c>
      <c r="U571" s="325">
        <f t="shared" si="115"/>
        <v>1</v>
      </c>
      <c r="V571" s="312">
        <f t="shared" si="116"/>
        <v>1</v>
      </c>
      <c r="W571" s="186"/>
      <c r="X571" s="174" t="s">
        <v>22</v>
      </c>
      <c r="Y571" s="174" t="s">
        <v>2240</v>
      </c>
      <c r="Z571" s="388"/>
      <c r="AA571" s="389"/>
      <c r="AB571" s="390"/>
      <c r="AC571" s="307">
        <v>1</v>
      </c>
      <c r="AD571" s="352" t="s">
        <v>2434</v>
      </c>
    </row>
    <row r="572" spans="2:30" ht="90" hidden="1" x14ac:dyDescent="0.25">
      <c r="B572" s="336" t="s">
        <v>2241</v>
      </c>
      <c r="C572" s="129" t="s">
        <v>17</v>
      </c>
      <c r="D572" s="126"/>
      <c r="E572" s="132" t="s">
        <v>2022</v>
      </c>
      <c r="F572" s="136" t="s">
        <v>2023</v>
      </c>
      <c r="G572" s="150" t="s">
        <v>2024</v>
      </c>
      <c r="H572" s="158">
        <v>2</v>
      </c>
      <c r="I572" s="158" t="s">
        <v>1467</v>
      </c>
      <c r="J572" s="165"/>
      <c r="K572" s="182">
        <v>0</v>
      </c>
      <c r="L572" s="196">
        <v>1</v>
      </c>
      <c r="M572" s="436">
        <v>1</v>
      </c>
      <c r="N572" s="331" t="str">
        <f t="shared" si="108"/>
        <v>-</v>
      </c>
      <c r="O572" s="320" t="str">
        <f t="shared" si="109"/>
        <v>-</v>
      </c>
      <c r="P572" s="320">
        <f t="shared" si="110"/>
        <v>0</v>
      </c>
      <c r="Q572" s="320">
        <f t="shared" si="111"/>
        <v>0</v>
      </c>
      <c r="R572" s="320" t="str">
        <f t="shared" si="112"/>
        <v>-</v>
      </c>
      <c r="S572" s="320" t="str">
        <f t="shared" si="113"/>
        <v>-</v>
      </c>
      <c r="T572" s="320">
        <f t="shared" si="114"/>
        <v>1</v>
      </c>
      <c r="U572" s="325">
        <f t="shared" si="115"/>
        <v>1</v>
      </c>
      <c r="V572" s="312">
        <f t="shared" si="116"/>
        <v>1</v>
      </c>
      <c r="W572" s="186" t="s">
        <v>2784</v>
      </c>
      <c r="X572" s="174" t="s">
        <v>22</v>
      </c>
      <c r="Y572" s="174" t="s">
        <v>2240</v>
      </c>
      <c r="Z572" s="388"/>
      <c r="AA572" s="389">
        <v>1</v>
      </c>
      <c r="AB572" s="390"/>
      <c r="AC572" s="307">
        <v>1</v>
      </c>
      <c r="AD572" s="352" t="s">
        <v>2434</v>
      </c>
    </row>
    <row r="573" spans="2:30" ht="306" hidden="1" x14ac:dyDescent="0.25">
      <c r="B573" s="336" t="s">
        <v>2241</v>
      </c>
      <c r="C573" s="129" t="s">
        <v>17</v>
      </c>
      <c r="D573" s="126"/>
      <c r="E573" s="132" t="s">
        <v>2025</v>
      </c>
      <c r="F573" s="136" t="s">
        <v>2026</v>
      </c>
      <c r="G573" s="150" t="s">
        <v>2027</v>
      </c>
      <c r="H573" s="160">
        <v>1</v>
      </c>
      <c r="I573" s="158" t="s">
        <v>899</v>
      </c>
      <c r="J573" s="148">
        <v>1</v>
      </c>
      <c r="K573" s="380">
        <v>1</v>
      </c>
      <c r="L573" s="380">
        <v>1</v>
      </c>
      <c r="M573" s="444">
        <v>1</v>
      </c>
      <c r="N573" s="331">
        <f t="shared" si="108"/>
        <v>1</v>
      </c>
      <c r="O573" s="320">
        <f t="shared" si="109"/>
        <v>1</v>
      </c>
      <c r="P573" s="320">
        <f t="shared" si="110"/>
        <v>1</v>
      </c>
      <c r="Q573" s="320">
        <f t="shared" si="111"/>
        <v>1</v>
      </c>
      <c r="R573" s="320">
        <f t="shared" si="112"/>
        <v>1</v>
      </c>
      <c r="S573" s="320">
        <f t="shared" si="113"/>
        <v>1</v>
      </c>
      <c r="T573" s="320">
        <f t="shared" si="114"/>
        <v>1</v>
      </c>
      <c r="U573" s="325">
        <f t="shared" si="115"/>
        <v>1</v>
      </c>
      <c r="V573" s="312">
        <f>(SUM(J573:M573)/H573)/4</f>
        <v>1</v>
      </c>
      <c r="W573" s="186" t="s">
        <v>2785</v>
      </c>
      <c r="X573" s="174" t="s">
        <v>22</v>
      </c>
      <c r="Y573" s="174" t="s">
        <v>2240</v>
      </c>
      <c r="Z573" s="520">
        <v>1</v>
      </c>
      <c r="AA573" s="521">
        <v>1</v>
      </c>
      <c r="AB573" s="522">
        <v>1</v>
      </c>
      <c r="AC573" s="549">
        <v>1</v>
      </c>
      <c r="AD573" s="352" t="s">
        <v>2434</v>
      </c>
    </row>
    <row r="574" spans="2:30" ht="90" hidden="1" x14ac:dyDescent="0.25">
      <c r="B574" s="336" t="s">
        <v>2241</v>
      </c>
      <c r="C574" s="129" t="s">
        <v>17</v>
      </c>
      <c r="D574" s="126"/>
      <c r="E574" s="132" t="s">
        <v>2028</v>
      </c>
      <c r="F574" s="136" t="s">
        <v>2029</v>
      </c>
      <c r="G574" s="150" t="s">
        <v>2030</v>
      </c>
      <c r="H574" s="158">
        <v>1</v>
      </c>
      <c r="I574" s="158" t="s">
        <v>1467</v>
      </c>
      <c r="J574" s="165"/>
      <c r="K574" s="182"/>
      <c r="L574" s="196"/>
      <c r="M574" s="436">
        <v>1</v>
      </c>
      <c r="N574" s="331" t="str">
        <f t="shared" si="108"/>
        <v>-</v>
      </c>
      <c r="O574" s="320" t="str">
        <f t="shared" si="109"/>
        <v>-</v>
      </c>
      <c r="P574" s="320" t="str">
        <f t="shared" si="110"/>
        <v>-</v>
      </c>
      <c r="Q574" s="320" t="str">
        <f t="shared" si="111"/>
        <v>-</v>
      </c>
      <c r="R574" s="320" t="str">
        <f t="shared" si="112"/>
        <v>-</v>
      </c>
      <c r="S574" s="320" t="str">
        <f t="shared" si="113"/>
        <v>-</v>
      </c>
      <c r="T574" s="320">
        <f t="shared" si="114"/>
        <v>1</v>
      </c>
      <c r="U574" s="325">
        <f t="shared" si="115"/>
        <v>1</v>
      </c>
      <c r="V574" s="312">
        <f t="shared" si="116"/>
        <v>1</v>
      </c>
      <c r="W574" s="186"/>
      <c r="X574" s="174" t="s">
        <v>22</v>
      </c>
      <c r="Y574" s="174" t="s">
        <v>2240</v>
      </c>
      <c r="Z574" s="388"/>
      <c r="AA574" s="389"/>
      <c r="AB574" s="390"/>
      <c r="AC574" s="307">
        <v>1</v>
      </c>
      <c r="AD574" s="352" t="s">
        <v>2434</v>
      </c>
    </row>
    <row r="575" spans="2:30" ht="54" hidden="1" x14ac:dyDescent="0.25">
      <c r="B575" s="336" t="s">
        <v>2241</v>
      </c>
      <c r="C575" s="129" t="s">
        <v>17</v>
      </c>
      <c r="D575" s="126"/>
      <c r="E575" s="132" t="s">
        <v>2031</v>
      </c>
      <c r="F575" s="136" t="s">
        <v>2032</v>
      </c>
      <c r="G575" s="150" t="s">
        <v>2033</v>
      </c>
      <c r="H575" s="158">
        <v>1</v>
      </c>
      <c r="I575" s="158" t="s">
        <v>1467</v>
      </c>
      <c r="J575" s="165">
        <v>1</v>
      </c>
      <c r="K575" s="182"/>
      <c r="L575" s="196"/>
      <c r="M575" s="436">
        <v>0</v>
      </c>
      <c r="N575" s="331">
        <f t="shared" si="108"/>
        <v>1</v>
      </c>
      <c r="O575" s="320">
        <f t="shared" si="109"/>
        <v>1</v>
      </c>
      <c r="P575" s="320" t="str">
        <f t="shared" si="110"/>
        <v>-</v>
      </c>
      <c r="Q575" s="320" t="str">
        <f t="shared" si="111"/>
        <v>-</v>
      </c>
      <c r="R575" s="320" t="str">
        <f t="shared" si="112"/>
        <v>-</v>
      </c>
      <c r="S575" s="320" t="str">
        <f t="shared" si="113"/>
        <v>-</v>
      </c>
      <c r="T575" s="320" t="str">
        <f t="shared" si="114"/>
        <v>-</v>
      </c>
      <c r="U575" s="325" t="str">
        <f t="shared" si="115"/>
        <v>-</v>
      </c>
      <c r="V575" s="312">
        <f t="shared" si="116"/>
        <v>1</v>
      </c>
      <c r="W575" s="186" t="s">
        <v>2034</v>
      </c>
      <c r="X575" s="174" t="s">
        <v>22</v>
      </c>
      <c r="Y575" s="174" t="s">
        <v>2240</v>
      </c>
      <c r="Z575" s="388">
        <v>1</v>
      </c>
      <c r="AA575" s="389"/>
      <c r="AB575" s="390"/>
      <c r="AC575" s="307"/>
      <c r="AD575" s="352" t="s">
        <v>2434</v>
      </c>
    </row>
    <row r="576" spans="2:30" ht="72" hidden="1" x14ac:dyDescent="0.25">
      <c r="B576" s="336" t="s">
        <v>2241</v>
      </c>
      <c r="C576" s="129" t="s">
        <v>17</v>
      </c>
      <c r="D576" s="126"/>
      <c r="E576" s="132" t="s">
        <v>2035</v>
      </c>
      <c r="F576" s="136" t="s">
        <v>2036</v>
      </c>
      <c r="G576" s="150" t="s">
        <v>2037</v>
      </c>
      <c r="H576" s="158">
        <v>1</v>
      </c>
      <c r="I576" s="158" t="s">
        <v>1467</v>
      </c>
      <c r="J576" s="165">
        <v>1</v>
      </c>
      <c r="K576" s="182"/>
      <c r="L576" s="196"/>
      <c r="M576" s="436">
        <v>0</v>
      </c>
      <c r="N576" s="331">
        <f t="shared" si="108"/>
        <v>1</v>
      </c>
      <c r="O576" s="320">
        <f t="shared" si="109"/>
        <v>1</v>
      </c>
      <c r="P576" s="320" t="str">
        <f t="shared" si="110"/>
        <v>-</v>
      </c>
      <c r="Q576" s="320" t="str">
        <f t="shared" si="111"/>
        <v>-</v>
      </c>
      <c r="R576" s="320" t="str">
        <f t="shared" si="112"/>
        <v>-</v>
      </c>
      <c r="S576" s="320" t="str">
        <f t="shared" si="113"/>
        <v>-</v>
      </c>
      <c r="T576" s="320" t="str">
        <f t="shared" si="114"/>
        <v>-</v>
      </c>
      <c r="U576" s="325" t="str">
        <f t="shared" si="115"/>
        <v>-</v>
      </c>
      <c r="V576" s="312">
        <f t="shared" si="116"/>
        <v>1</v>
      </c>
      <c r="W576" s="186" t="s">
        <v>2034</v>
      </c>
      <c r="X576" s="174" t="s">
        <v>22</v>
      </c>
      <c r="Y576" s="174" t="s">
        <v>2240</v>
      </c>
      <c r="Z576" s="388">
        <v>1</v>
      </c>
      <c r="AA576" s="389"/>
      <c r="AB576" s="390"/>
      <c r="AC576" s="307"/>
      <c r="AD576" s="352" t="s">
        <v>2434</v>
      </c>
    </row>
    <row r="577" spans="2:30" ht="54" hidden="1" x14ac:dyDescent="0.25">
      <c r="B577" s="336" t="s">
        <v>2241</v>
      </c>
      <c r="C577" s="129" t="s">
        <v>33</v>
      </c>
      <c r="D577" s="126"/>
      <c r="E577" s="132" t="s">
        <v>2038</v>
      </c>
      <c r="F577" s="136" t="s">
        <v>1073</v>
      </c>
      <c r="G577" s="150" t="s">
        <v>2039</v>
      </c>
      <c r="H577" s="158">
        <v>1</v>
      </c>
      <c r="I577" s="158" t="s">
        <v>1467</v>
      </c>
      <c r="J577" s="165"/>
      <c r="K577" s="182"/>
      <c r="L577" s="196"/>
      <c r="M577" s="436">
        <v>1</v>
      </c>
      <c r="N577" s="331" t="str">
        <f t="shared" si="108"/>
        <v>-</v>
      </c>
      <c r="O577" s="320" t="str">
        <f t="shared" si="109"/>
        <v>-</v>
      </c>
      <c r="P577" s="320" t="str">
        <f t="shared" si="110"/>
        <v>-</v>
      </c>
      <c r="Q577" s="320" t="str">
        <f t="shared" si="111"/>
        <v>-</v>
      </c>
      <c r="R577" s="320" t="str">
        <f t="shared" si="112"/>
        <v>-</v>
      </c>
      <c r="S577" s="320" t="str">
        <f t="shared" si="113"/>
        <v>-</v>
      </c>
      <c r="T577" s="320">
        <f t="shared" si="114"/>
        <v>1</v>
      </c>
      <c r="U577" s="325">
        <f t="shared" si="115"/>
        <v>1</v>
      </c>
      <c r="V577" s="312">
        <f t="shared" si="116"/>
        <v>1</v>
      </c>
      <c r="W577" s="186"/>
      <c r="X577" s="174" t="s">
        <v>22</v>
      </c>
      <c r="Y577" s="174" t="s">
        <v>2240</v>
      </c>
      <c r="Z577" s="388"/>
      <c r="AA577" s="389"/>
      <c r="AB577" s="390"/>
      <c r="AC577" s="307">
        <v>1</v>
      </c>
      <c r="AD577" s="352" t="s">
        <v>2434</v>
      </c>
    </row>
    <row r="578" spans="2:30" ht="72" hidden="1" x14ac:dyDescent="0.25">
      <c r="B578" s="336" t="s">
        <v>2241</v>
      </c>
      <c r="C578" s="129" t="s">
        <v>33</v>
      </c>
      <c r="D578" s="126"/>
      <c r="E578" s="132" t="s">
        <v>2040</v>
      </c>
      <c r="F578" s="136" t="s">
        <v>974</v>
      </c>
      <c r="G578" s="150" t="s">
        <v>2041</v>
      </c>
      <c r="H578" s="158">
        <v>2</v>
      </c>
      <c r="I578" s="158" t="s">
        <v>1467</v>
      </c>
      <c r="J578" s="165">
        <v>1</v>
      </c>
      <c r="K578" s="182">
        <v>1</v>
      </c>
      <c r="L578" s="196"/>
      <c r="M578" s="436">
        <v>0</v>
      </c>
      <c r="N578" s="331">
        <f t="shared" si="108"/>
        <v>1</v>
      </c>
      <c r="O578" s="320">
        <f t="shared" si="109"/>
        <v>1</v>
      </c>
      <c r="P578" s="320">
        <f t="shared" si="110"/>
        <v>1</v>
      </c>
      <c r="Q578" s="320">
        <f t="shared" si="111"/>
        <v>1</v>
      </c>
      <c r="R578" s="320" t="str">
        <f t="shared" si="112"/>
        <v>-</v>
      </c>
      <c r="S578" s="320" t="str">
        <f t="shared" si="113"/>
        <v>-</v>
      </c>
      <c r="T578" s="320" t="str">
        <f t="shared" si="114"/>
        <v>-</v>
      </c>
      <c r="U578" s="325" t="str">
        <f t="shared" si="115"/>
        <v>-</v>
      </c>
      <c r="V578" s="312">
        <f t="shared" si="116"/>
        <v>1</v>
      </c>
      <c r="W578" s="186" t="s">
        <v>2623</v>
      </c>
      <c r="X578" s="174" t="s">
        <v>22</v>
      </c>
      <c r="Y578" s="174" t="s">
        <v>2240</v>
      </c>
      <c r="Z578" s="388">
        <v>1</v>
      </c>
      <c r="AA578" s="389">
        <v>1</v>
      </c>
      <c r="AB578" s="390"/>
      <c r="AC578" s="307"/>
      <c r="AD578" s="352" t="s">
        <v>2434</v>
      </c>
    </row>
    <row r="579" spans="2:30" ht="54" hidden="1" x14ac:dyDescent="0.25">
      <c r="B579" s="336" t="s">
        <v>2268</v>
      </c>
      <c r="C579" s="129" t="s">
        <v>39</v>
      </c>
      <c r="D579" s="126"/>
      <c r="E579" s="132" t="s">
        <v>2042</v>
      </c>
      <c r="F579" s="136" t="s">
        <v>2043</v>
      </c>
      <c r="G579" s="150" t="s">
        <v>2044</v>
      </c>
      <c r="H579" s="158">
        <v>1</v>
      </c>
      <c r="I579" s="158" t="s">
        <v>1467</v>
      </c>
      <c r="J579" s="165"/>
      <c r="K579" s="182"/>
      <c r="L579" s="196">
        <v>1</v>
      </c>
      <c r="M579" s="436"/>
      <c r="N579" s="331" t="str">
        <f t="shared" si="108"/>
        <v>-</v>
      </c>
      <c r="O579" s="320" t="str">
        <f t="shared" si="109"/>
        <v>-</v>
      </c>
      <c r="P579" s="320" t="str">
        <f t="shared" si="110"/>
        <v>-</v>
      </c>
      <c r="Q579" s="320" t="str">
        <f t="shared" si="111"/>
        <v>-</v>
      </c>
      <c r="R579" s="320">
        <f t="shared" si="112"/>
        <v>1</v>
      </c>
      <c r="S579" s="320">
        <f t="shared" si="113"/>
        <v>1</v>
      </c>
      <c r="T579" s="320" t="str">
        <f t="shared" si="114"/>
        <v>-</v>
      </c>
      <c r="U579" s="325" t="str">
        <f t="shared" si="115"/>
        <v>-</v>
      </c>
      <c r="V579" s="312">
        <f t="shared" si="116"/>
        <v>1</v>
      </c>
      <c r="W579" s="186" t="s">
        <v>2786</v>
      </c>
      <c r="X579" s="174" t="s">
        <v>22</v>
      </c>
      <c r="Y579" s="176" t="s">
        <v>2240</v>
      </c>
      <c r="Z579" s="388"/>
      <c r="AA579" s="389"/>
      <c r="AB579" s="390">
        <v>1</v>
      </c>
      <c r="AC579" s="307"/>
      <c r="AD579" s="352" t="s">
        <v>2434</v>
      </c>
    </row>
    <row r="580" spans="2:30" ht="409.5" hidden="1" x14ac:dyDescent="0.25">
      <c r="B580" s="336" t="s">
        <v>2268</v>
      </c>
      <c r="C580" s="129" t="s">
        <v>39</v>
      </c>
      <c r="D580" s="126"/>
      <c r="E580" s="132" t="s">
        <v>2045</v>
      </c>
      <c r="F580" s="136" t="s">
        <v>2046</v>
      </c>
      <c r="G580" s="150" t="s">
        <v>2047</v>
      </c>
      <c r="H580" s="158">
        <v>3</v>
      </c>
      <c r="I580" s="158" t="s">
        <v>1467</v>
      </c>
      <c r="J580" s="165"/>
      <c r="K580" s="182">
        <v>2</v>
      </c>
      <c r="L580" s="196">
        <v>1</v>
      </c>
      <c r="M580" s="436"/>
      <c r="N580" s="331" t="str">
        <f t="shared" si="108"/>
        <v>-</v>
      </c>
      <c r="O580" s="320" t="str">
        <f t="shared" si="109"/>
        <v>-</v>
      </c>
      <c r="P580" s="320">
        <f t="shared" si="110"/>
        <v>1</v>
      </c>
      <c r="Q580" s="320">
        <f t="shared" si="111"/>
        <v>1</v>
      </c>
      <c r="R580" s="320">
        <f t="shared" si="112"/>
        <v>1</v>
      </c>
      <c r="S580" s="320">
        <f t="shared" si="113"/>
        <v>1</v>
      </c>
      <c r="T580" s="320" t="str">
        <f t="shared" si="114"/>
        <v>-</v>
      </c>
      <c r="U580" s="325" t="str">
        <f t="shared" si="115"/>
        <v>-</v>
      </c>
      <c r="V580" s="312">
        <f t="shared" si="116"/>
        <v>1</v>
      </c>
      <c r="W580" s="186" t="s">
        <v>2787</v>
      </c>
      <c r="X580" s="174" t="s">
        <v>22</v>
      </c>
      <c r="Y580" s="176" t="s">
        <v>2240</v>
      </c>
      <c r="Z580" s="388"/>
      <c r="AA580" s="389">
        <v>2</v>
      </c>
      <c r="AB580" s="390">
        <v>1</v>
      </c>
      <c r="AC580" s="307"/>
      <c r="AD580" s="352" t="s">
        <v>2434</v>
      </c>
    </row>
    <row r="581" spans="2:30" ht="252" hidden="1" x14ac:dyDescent="0.25">
      <c r="B581" s="336" t="s">
        <v>2268</v>
      </c>
      <c r="C581" s="129" t="s">
        <v>39</v>
      </c>
      <c r="D581" s="126"/>
      <c r="E581" s="132" t="s">
        <v>2048</v>
      </c>
      <c r="F581" s="136" t="s">
        <v>1264</v>
      </c>
      <c r="G581" s="150" t="s">
        <v>2049</v>
      </c>
      <c r="H581" s="158">
        <v>1</v>
      </c>
      <c r="I581" s="158" t="s">
        <v>1467</v>
      </c>
      <c r="J581" s="167">
        <v>0.5</v>
      </c>
      <c r="K581" s="182"/>
      <c r="L581" s="196"/>
      <c r="M581" s="436">
        <v>0</v>
      </c>
      <c r="N581" s="331">
        <f t="shared" si="108"/>
        <v>1</v>
      </c>
      <c r="O581" s="320">
        <f t="shared" si="109"/>
        <v>1</v>
      </c>
      <c r="P581" s="320" t="str">
        <f t="shared" si="110"/>
        <v>-</v>
      </c>
      <c r="Q581" s="320" t="str">
        <f t="shared" si="111"/>
        <v>-</v>
      </c>
      <c r="R581" s="320" t="str">
        <f t="shared" si="112"/>
        <v>-</v>
      </c>
      <c r="S581" s="320" t="str">
        <f t="shared" si="113"/>
        <v>-</v>
      </c>
      <c r="T581" s="320">
        <f t="shared" si="114"/>
        <v>0</v>
      </c>
      <c r="U581" s="325">
        <f t="shared" si="115"/>
        <v>0</v>
      </c>
      <c r="V581" s="312">
        <f t="shared" si="116"/>
        <v>0.5</v>
      </c>
      <c r="W581" s="186" t="s">
        <v>2050</v>
      </c>
      <c r="X581" s="174" t="s">
        <v>22</v>
      </c>
      <c r="Y581" s="176" t="s">
        <v>2240</v>
      </c>
      <c r="Z581" s="388">
        <v>0.5</v>
      </c>
      <c r="AA581" s="389"/>
      <c r="AB581" s="390"/>
      <c r="AC581" s="307">
        <v>0.5</v>
      </c>
      <c r="AD581" s="352" t="s">
        <v>2434</v>
      </c>
    </row>
    <row r="582" spans="2:30" ht="54" hidden="1" x14ac:dyDescent="0.25">
      <c r="B582" s="336" t="s">
        <v>2276</v>
      </c>
      <c r="C582" s="129" t="s">
        <v>84</v>
      </c>
      <c r="D582" s="126"/>
      <c r="E582" s="132" t="s">
        <v>2051</v>
      </c>
      <c r="F582" s="136" t="s">
        <v>2052</v>
      </c>
      <c r="G582" s="150" t="s">
        <v>2053</v>
      </c>
      <c r="H582" s="158">
        <v>1</v>
      </c>
      <c r="I582" s="158" t="s">
        <v>1467</v>
      </c>
      <c r="J582" s="167">
        <v>0.2</v>
      </c>
      <c r="K582" s="182"/>
      <c r="L582" s="196"/>
      <c r="M582" s="436">
        <v>0</v>
      </c>
      <c r="N582" s="331">
        <f t="shared" si="108"/>
        <v>1</v>
      </c>
      <c r="O582" s="320">
        <f t="shared" si="109"/>
        <v>1</v>
      </c>
      <c r="P582" s="320" t="str">
        <f t="shared" si="110"/>
        <v>-</v>
      </c>
      <c r="Q582" s="320" t="str">
        <f t="shared" si="111"/>
        <v>-</v>
      </c>
      <c r="R582" s="320" t="str">
        <f t="shared" si="112"/>
        <v>-</v>
      </c>
      <c r="S582" s="320" t="str">
        <f t="shared" si="113"/>
        <v>-</v>
      </c>
      <c r="T582" s="320">
        <f t="shared" si="114"/>
        <v>0</v>
      </c>
      <c r="U582" s="325">
        <f t="shared" si="115"/>
        <v>0</v>
      </c>
      <c r="V582" s="312">
        <f t="shared" si="116"/>
        <v>0.2</v>
      </c>
      <c r="W582" s="186" t="s">
        <v>2054</v>
      </c>
      <c r="X582" s="174" t="s">
        <v>22</v>
      </c>
      <c r="Y582" s="176" t="s">
        <v>2240</v>
      </c>
      <c r="Z582" s="388">
        <v>0.2</v>
      </c>
      <c r="AA582" s="389"/>
      <c r="AB582" s="390"/>
      <c r="AC582" s="307">
        <v>0.8</v>
      </c>
      <c r="AD582" s="352" t="s">
        <v>2434</v>
      </c>
    </row>
    <row r="583" spans="2:30" ht="54" hidden="1" x14ac:dyDescent="0.25">
      <c r="B583" s="336" t="s">
        <v>2276</v>
      </c>
      <c r="C583" s="129" t="s">
        <v>98</v>
      </c>
      <c r="D583" s="126"/>
      <c r="E583" s="132" t="s">
        <v>2055</v>
      </c>
      <c r="F583" s="136" t="s">
        <v>101</v>
      </c>
      <c r="G583" s="150" t="s">
        <v>861</v>
      </c>
      <c r="H583" s="158">
        <v>1</v>
      </c>
      <c r="I583" s="158" t="s">
        <v>1467</v>
      </c>
      <c r="J583" s="165"/>
      <c r="K583" s="182">
        <v>1</v>
      </c>
      <c r="L583" s="196"/>
      <c r="M583" s="436"/>
      <c r="N583" s="331" t="str">
        <f t="shared" si="108"/>
        <v>-</v>
      </c>
      <c r="O583" s="320" t="str">
        <f t="shared" si="109"/>
        <v>-</v>
      </c>
      <c r="P583" s="320">
        <f t="shared" si="110"/>
        <v>1</v>
      </c>
      <c r="Q583" s="320">
        <f t="shared" si="111"/>
        <v>1</v>
      </c>
      <c r="R583" s="320" t="str">
        <f t="shared" si="112"/>
        <v>-</v>
      </c>
      <c r="S583" s="320" t="str">
        <f t="shared" si="113"/>
        <v>-</v>
      </c>
      <c r="T583" s="320" t="str">
        <f t="shared" si="114"/>
        <v>-</v>
      </c>
      <c r="U583" s="325" t="str">
        <f t="shared" si="115"/>
        <v>-</v>
      </c>
      <c r="V583" s="312">
        <f t="shared" si="116"/>
        <v>1</v>
      </c>
      <c r="W583" s="186" t="s">
        <v>2624</v>
      </c>
      <c r="X583" s="174" t="s">
        <v>22</v>
      </c>
      <c r="Y583" s="176" t="s">
        <v>2240</v>
      </c>
      <c r="Z583" s="388"/>
      <c r="AA583" s="389">
        <v>1</v>
      </c>
      <c r="AB583" s="390"/>
      <c r="AC583" s="307"/>
      <c r="AD583" s="352" t="s">
        <v>2434</v>
      </c>
    </row>
    <row r="584" spans="2:30" ht="108" hidden="1" x14ac:dyDescent="0.25">
      <c r="B584" s="336" t="s">
        <v>2276</v>
      </c>
      <c r="C584" s="129" t="s">
        <v>98</v>
      </c>
      <c r="D584" s="126"/>
      <c r="E584" s="132" t="s">
        <v>2056</v>
      </c>
      <c r="F584" s="136" t="s">
        <v>2057</v>
      </c>
      <c r="G584" s="150" t="s">
        <v>2058</v>
      </c>
      <c r="H584" s="158">
        <v>1</v>
      </c>
      <c r="I584" s="158" t="s">
        <v>1467</v>
      </c>
      <c r="J584" s="165"/>
      <c r="K584" s="193">
        <v>0.7</v>
      </c>
      <c r="L584" s="255">
        <v>0.3</v>
      </c>
      <c r="M584" s="436"/>
      <c r="N584" s="331" t="str">
        <f t="shared" si="108"/>
        <v>-</v>
      </c>
      <c r="O584" s="320" t="str">
        <f t="shared" si="109"/>
        <v>-</v>
      </c>
      <c r="P584" s="320">
        <f t="shared" si="110"/>
        <v>1</v>
      </c>
      <c r="Q584" s="320">
        <f t="shared" si="111"/>
        <v>1</v>
      </c>
      <c r="R584" s="320">
        <f t="shared" si="112"/>
        <v>1</v>
      </c>
      <c r="S584" s="320">
        <f t="shared" si="113"/>
        <v>1</v>
      </c>
      <c r="T584" s="320" t="str">
        <f t="shared" si="114"/>
        <v>-</v>
      </c>
      <c r="U584" s="325" t="str">
        <f t="shared" si="115"/>
        <v>-</v>
      </c>
      <c r="V584" s="312">
        <f t="shared" si="116"/>
        <v>1</v>
      </c>
      <c r="W584" s="186" t="s">
        <v>2788</v>
      </c>
      <c r="X584" s="174" t="s">
        <v>22</v>
      </c>
      <c r="Y584" s="176" t="s">
        <v>2240</v>
      </c>
      <c r="Z584" s="388"/>
      <c r="AA584" s="389">
        <v>0.7</v>
      </c>
      <c r="AB584" s="390">
        <v>0.3</v>
      </c>
      <c r="AC584" s="307"/>
      <c r="AD584" s="352" t="s">
        <v>2434</v>
      </c>
    </row>
    <row r="585" spans="2:30" ht="90" hidden="1" x14ac:dyDescent="0.25">
      <c r="B585" s="336" t="s">
        <v>2276</v>
      </c>
      <c r="C585" s="129" t="s">
        <v>98</v>
      </c>
      <c r="D585" s="126"/>
      <c r="E585" s="132" t="s">
        <v>2059</v>
      </c>
      <c r="F585" s="136" t="s">
        <v>1295</v>
      </c>
      <c r="G585" s="150" t="s">
        <v>2060</v>
      </c>
      <c r="H585" s="158">
        <v>1</v>
      </c>
      <c r="I585" s="158" t="s">
        <v>1467</v>
      </c>
      <c r="J585" s="165"/>
      <c r="K585" s="182"/>
      <c r="L585" s="196"/>
      <c r="M585" s="436">
        <v>1</v>
      </c>
      <c r="N585" s="331" t="str">
        <f t="shared" si="108"/>
        <v>-</v>
      </c>
      <c r="O585" s="320" t="str">
        <f t="shared" si="109"/>
        <v>-</v>
      </c>
      <c r="P585" s="320" t="str">
        <f t="shared" si="110"/>
        <v>-</v>
      </c>
      <c r="Q585" s="320" t="str">
        <f t="shared" si="111"/>
        <v>-</v>
      </c>
      <c r="R585" s="320" t="str">
        <f t="shared" si="112"/>
        <v>-</v>
      </c>
      <c r="S585" s="320" t="str">
        <f t="shared" si="113"/>
        <v>-</v>
      </c>
      <c r="T585" s="320">
        <f t="shared" si="114"/>
        <v>1</v>
      </c>
      <c r="U585" s="325">
        <f t="shared" si="115"/>
        <v>1</v>
      </c>
      <c r="V585" s="312">
        <f t="shared" si="116"/>
        <v>1</v>
      </c>
      <c r="W585" s="186"/>
      <c r="X585" s="174" t="s">
        <v>22</v>
      </c>
      <c r="Y585" s="176" t="s">
        <v>2240</v>
      </c>
      <c r="Z585" s="388"/>
      <c r="AA585" s="389"/>
      <c r="AB585" s="390"/>
      <c r="AC585" s="307">
        <v>1</v>
      </c>
      <c r="AD585" s="352" t="s">
        <v>2434</v>
      </c>
    </row>
    <row r="586" spans="2:30" ht="54" hidden="1" x14ac:dyDescent="0.25">
      <c r="B586" s="336" t="s">
        <v>2276</v>
      </c>
      <c r="C586" s="129" t="s">
        <v>98</v>
      </c>
      <c r="D586" s="126"/>
      <c r="E586" s="132" t="s">
        <v>2061</v>
      </c>
      <c r="F586" s="136" t="s">
        <v>2062</v>
      </c>
      <c r="G586" s="150" t="s">
        <v>2063</v>
      </c>
      <c r="H586" s="158">
        <v>1</v>
      </c>
      <c r="I586" s="158" t="s">
        <v>1467</v>
      </c>
      <c r="J586" s="165"/>
      <c r="K586" s="182">
        <v>1</v>
      </c>
      <c r="L586" s="196"/>
      <c r="M586" s="436"/>
      <c r="N586" s="331" t="str">
        <f t="shared" si="108"/>
        <v>-</v>
      </c>
      <c r="O586" s="320" t="str">
        <f t="shared" si="109"/>
        <v>-</v>
      </c>
      <c r="P586" s="320">
        <f t="shared" si="110"/>
        <v>1</v>
      </c>
      <c r="Q586" s="320">
        <f t="shared" si="111"/>
        <v>1</v>
      </c>
      <c r="R586" s="320" t="str">
        <f t="shared" si="112"/>
        <v>-</v>
      </c>
      <c r="S586" s="320" t="str">
        <f t="shared" si="113"/>
        <v>-</v>
      </c>
      <c r="T586" s="320" t="str">
        <f t="shared" si="114"/>
        <v>-</v>
      </c>
      <c r="U586" s="325" t="str">
        <f t="shared" si="115"/>
        <v>-</v>
      </c>
      <c r="V586" s="312">
        <f t="shared" si="116"/>
        <v>1</v>
      </c>
      <c r="W586" s="186" t="s">
        <v>2625</v>
      </c>
      <c r="X586" s="174" t="s">
        <v>22</v>
      </c>
      <c r="Y586" s="176" t="s">
        <v>2240</v>
      </c>
      <c r="Z586" s="388"/>
      <c r="AA586" s="389">
        <v>1</v>
      </c>
      <c r="AB586" s="390"/>
      <c r="AC586" s="307"/>
      <c r="AD586" s="352" t="s">
        <v>2434</v>
      </c>
    </row>
    <row r="587" spans="2:30" ht="409.5" hidden="1" x14ac:dyDescent="0.25">
      <c r="B587" s="336" t="s">
        <v>2276</v>
      </c>
      <c r="C587" s="129" t="s">
        <v>98</v>
      </c>
      <c r="D587" s="126"/>
      <c r="E587" s="132" t="s">
        <v>2064</v>
      </c>
      <c r="F587" s="136" t="s">
        <v>2065</v>
      </c>
      <c r="G587" s="150" t="s">
        <v>2066</v>
      </c>
      <c r="H587" s="158">
        <v>1</v>
      </c>
      <c r="I587" s="158" t="s">
        <v>1467</v>
      </c>
      <c r="J587" s="165"/>
      <c r="K587" s="182">
        <v>1</v>
      </c>
      <c r="L587" s="255"/>
      <c r="M587" s="436"/>
      <c r="N587" s="331" t="str">
        <f t="shared" si="108"/>
        <v>-</v>
      </c>
      <c r="O587" s="320" t="str">
        <f t="shared" si="109"/>
        <v>-</v>
      </c>
      <c r="P587" s="320">
        <f t="shared" si="110"/>
        <v>1</v>
      </c>
      <c r="Q587" s="320">
        <f t="shared" si="111"/>
        <v>1</v>
      </c>
      <c r="R587" s="320" t="str">
        <f t="shared" si="112"/>
        <v>-</v>
      </c>
      <c r="S587" s="320" t="str">
        <f t="shared" si="113"/>
        <v>-</v>
      </c>
      <c r="T587" s="320" t="str">
        <f t="shared" si="114"/>
        <v>-</v>
      </c>
      <c r="U587" s="325" t="str">
        <f t="shared" si="115"/>
        <v>-</v>
      </c>
      <c r="V587" s="312">
        <f t="shared" si="116"/>
        <v>1</v>
      </c>
      <c r="W587" s="186" t="s">
        <v>2626</v>
      </c>
      <c r="X587" s="174" t="s">
        <v>22</v>
      </c>
      <c r="Y587" s="176" t="s">
        <v>2240</v>
      </c>
      <c r="Z587" s="388"/>
      <c r="AA587" s="389">
        <v>1</v>
      </c>
      <c r="AB587" s="390"/>
      <c r="AC587" s="307"/>
      <c r="AD587" s="352" t="s">
        <v>2434</v>
      </c>
    </row>
    <row r="588" spans="2:30" ht="90" hidden="1" x14ac:dyDescent="0.25">
      <c r="B588" s="336" t="s">
        <v>2276</v>
      </c>
      <c r="C588" s="129" t="s">
        <v>98</v>
      </c>
      <c r="D588" s="126"/>
      <c r="E588" s="132" t="s">
        <v>2067</v>
      </c>
      <c r="F588" s="136" t="s">
        <v>2068</v>
      </c>
      <c r="G588" s="150" t="s">
        <v>2069</v>
      </c>
      <c r="H588" s="158">
        <v>1</v>
      </c>
      <c r="I588" s="158" t="s">
        <v>1467</v>
      </c>
      <c r="J588" s="165"/>
      <c r="K588" s="182">
        <v>1</v>
      </c>
      <c r="L588" s="255"/>
      <c r="M588" s="436"/>
      <c r="N588" s="331" t="str">
        <f t="shared" si="108"/>
        <v>-</v>
      </c>
      <c r="O588" s="320" t="str">
        <f t="shared" si="109"/>
        <v>-</v>
      </c>
      <c r="P588" s="320">
        <f t="shared" si="110"/>
        <v>1</v>
      </c>
      <c r="Q588" s="320">
        <f t="shared" si="111"/>
        <v>1</v>
      </c>
      <c r="R588" s="320" t="str">
        <f t="shared" si="112"/>
        <v>-</v>
      </c>
      <c r="S588" s="320" t="str">
        <f t="shared" si="113"/>
        <v>-</v>
      </c>
      <c r="T588" s="320" t="str">
        <f t="shared" si="114"/>
        <v>-</v>
      </c>
      <c r="U588" s="325" t="str">
        <f t="shared" si="115"/>
        <v>-</v>
      </c>
      <c r="V588" s="312">
        <f t="shared" si="116"/>
        <v>1</v>
      </c>
      <c r="W588" s="186" t="s">
        <v>2789</v>
      </c>
      <c r="X588" s="174" t="s">
        <v>22</v>
      </c>
      <c r="Y588" s="176" t="s">
        <v>2240</v>
      </c>
      <c r="Z588" s="388"/>
      <c r="AA588" s="389">
        <v>1</v>
      </c>
      <c r="AB588" s="390"/>
      <c r="AC588" s="307"/>
      <c r="AD588" s="352" t="s">
        <v>2434</v>
      </c>
    </row>
    <row r="589" spans="2:30" ht="54" hidden="1" x14ac:dyDescent="0.25">
      <c r="B589" s="336" t="s">
        <v>2276</v>
      </c>
      <c r="C589" s="129" t="s">
        <v>98</v>
      </c>
      <c r="D589" s="126"/>
      <c r="E589" s="132" t="s">
        <v>2070</v>
      </c>
      <c r="F589" s="136" t="s">
        <v>2071</v>
      </c>
      <c r="G589" s="150" t="s">
        <v>2072</v>
      </c>
      <c r="H589" s="158">
        <v>1</v>
      </c>
      <c r="I589" s="158" t="s">
        <v>899</v>
      </c>
      <c r="J589" s="165"/>
      <c r="K589" s="182"/>
      <c r="L589" s="196">
        <v>1</v>
      </c>
      <c r="M589" s="436">
        <v>1</v>
      </c>
      <c r="N589" s="331" t="str">
        <f t="shared" si="108"/>
        <v>-</v>
      </c>
      <c r="O589" s="320" t="str">
        <f t="shared" si="109"/>
        <v>-</v>
      </c>
      <c r="P589" s="320" t="str">
        <f t="shared" si="110"/>
        <v>-</v>
      </c>
      <c r="Q589" s="320" t="str">
        <f t="shared" si="111"/>
        <v>-</v>
      </c>
      <c r="R589" s="320">
        <f t="shared" si="112"/>
        <v>1</v>
      </c>
      <c r="S589" s="320">
        <f t="shared" si="113"/>
        <v>1</v>
      </c>
      <c r="T589" s="320">
        <f t="shared" si="114"/>
        <v>1</v>
      </c>
      <c r="U589" s="325">
        <f t="shared" si="115"/>
        <v>1</v>
      </c>
      <c r="V589" s="312">
        <f>SUM(J589:M589)/2</f>
        <v>1</v>
      </c>
      <c r="W589" s="186" t="s">
        <v>2790</v>
      </c>
      <c r="X589" s="174" t="s">
        <v>22</v>
      </c>
      <c r="Y589" s="176" t="s">
        <v>2240</v>
      </c>
      <c r="Z589" s="520"/>
      <c r="AA589" s="521"/>
      <c r="AB589" s="522">
        <v>1</v>
      </c>
      <c r="AC589" s="549">
        <v>1</v>
      </c>
      <c r="AD589" s="352" t="s">
        <v>2434</v>
      </c>
    </row>
    <row r="590" spans="2:30" ht="54" hidden="1" x14ac:dyDescent="0.25">
      <c r="B590" s="336" t="s">
        <v>2276</v>
      </c>
      <c r="C590" s="129" t="s">
        <v>98</v>
      </c>
      <c r="D590" s="126"/>
      <c r="E590" s="132" t="s">
        <v>2073</v>
      </c>
      <c r="F590" s="136" t="s">
        <v>2074</v>
      </c>
      <c r="G590" s="150" t="s">
        <v>2075</v>
      </c>
      <c r="H590" s="158">
        <v>1</v>
      </c>
      <c r="I590" s="158" t="s">
        <v>1467</v>
      </c>
      <c r="J590" s="165"/>
      <c r="K590" s="182">
        <v>1</v>
      </c>
      <c r="L590" s="196"/>
      <c r="M590" s="436"/>
      <c r="N590" s="331" t="str">
        <f t="shared" si="108"/>
        <v>-</v>
      </c>
      <c r="O590" s="320" t="str">
        <f t="shared" si="109"/>
        <v>-</v>
      </c>
      <c r="P590" s="320">
        <f t="shared" si="110"/>
        <v>1</v>
      </c>
      <c r="Q590" s="320">
        <f t="shared" si="111"/>
        <v>1</v>
      </c>
      <c r="R590" s="320" t="str">
        <f t="shared" si="112"/>
        <v>-</v>
      </c>
      <c r="S590" s="320" t="str">
        <f t="shared" si="113"/>
        <v>-</v>
      </c>
      <c r="T590" s="320" t="str">
        <f t="shared" si="114"/>
        <v>-</v>
      </c>
      <c r="U590" s="325" t="str">
        <f t="shared" si="115"/>
        <v>-</v>
      </c>
      <c r="V590" s="312">
        <f t="shared" si="116"/>
        <v>1</v>
      </c>
      <c r="W590" s="186" t="s">
        <v>2627</v>
      </c>
      <c r="X590" s="174" t="s">
        <v>22</v>
      </c>
      <c r="Y590" s="176" t="s">
        <v>2240</v>
      </c>
      <c r="Z590" s="388"/>
      <c r="AA590" s="389">
        <v>1</v>
      </c>
      <c r="AB590" s="390"/>
      <c r="AC590" s="307"/>
      <c r="AD590" s="352" t="s">
        <v>2434</v>
      </c>
    </row>
    <row r="591" spans="2:30" ht="90" hidden="1" x14ac:dyDescent="0.25">
      <c r="B591" s="336" t="s">
        <v>2276</v>
      </c>
      <c r="C591" s="129" t="s">
        <v>147</v>
      </c>
      <c r="D591" s="126"/>
      <c r="E591" s="132" t="s">
        <v>2076</v>
      </c>
      <c r="F591" s="136" t="s">
        <v>2077</v>
      </c>
      <c r="G591" s="150" t="s">
        <v>2078</v>
      </c>
      <c r="H591" s="158">
        <v>1</v>
      </c>
      <c r="I591" s="158" t="s">
        <v>1467</v>
      </c>
      <c r="J591" s="165"/>
      <c r="K591" s="182">
        <v>1</v>
      </c>
      <c r="L591" s="196"/>
      <c r="M591" s="436"/>
      <c r="N591" s="331" t="str">
        <f t="shared" si="108"/>
        <v>-</v>
      </c>
      <c r="O591" s="320" t="str">
        <f t="shared" si="109"/>
        <v>-</v>
      </c>
      <c r="P591" s="320">
        <f t="shared" si="110"/>
        <v>1</v>
      </c>
      <c r="Q591" s="320">
        <f t="shared" si="111"/>
        <v>1</v>
      </c>
      <c r="R591" s="320" t="str">
        <f t="shared" si="112"/>
        <v>-</v>
      </c>
      <c r="S591" s="320" t="str">
        <f t="shared" si="113"/>
        <v>-</v>
      </c>
      <c r="T591" s="320" t="str">
        <f t="shared" si="114"/>
        <v>-</v>
      </c>
      <c r="U591" s="325" t="str">
        <f t="shared" si="115"/>
        <v>-</v>
      </c>
      <c r="V591" s="312">
        <f t="shared" si="116"/>
        <v>1</v>
      </c>
      <c r="W591" s="186" t="s">
        <v>2628</v>
      </c>
      <c r="X591" s="174" t="s">
        <v>22</v>
      </c>
      <c r="Y591" s="176" t="s">
        <v>2240</v>
      </c>
      <c r="Z591" s="388"/>
      <c r="AA591" s="389">
        <v>1</v>
      </c>
      <c r="AB591" s="390"/>
      <c r="AC591" s="307"/>
      <c r="AD591" s="352" t="s">
        <v>2434</v>
      </c>
    </row>
    <row r="592" spans="2:30" ht="162" hidden="1" x14ac:dyDescent="0.25">
      <c r="B592" s="336" t="s">
        <v>2276</v>
      </c>
      <c r="C592" s="129" t="s">
        <v>152</v>
      </c>
      <c r="D592" s="126"/>
      <c r="E592" s="132" t="s">
        <v>2079</v>
      </c>
      <c r="F592" s="136" t="s">
        <v>2080</v>
      </c>
      <c r="G592" s="150" t="s">
        <v>2081</v>
      </c>
      <c r="H592" s="158">
        <v>1</v>
      </c>
      <c r="I592" s="158" t="s">
        <v>1467</v>
      </c>
      <c r="J592" s="165">
        <v>1</v>
      </c>
      <c r="K592" s="182"/>
      <c r="L592" s="196"/>
      <c r="M592" s="436"/>
      <c r="N592" s="331">
        <f t="shared" si="108"/>
        <v>1</v>
      </c>
      <c r="O592" s="320">
        <f t="shared" si="109"/>
        <v>1</v>
      </c>
      <c r="P592" s="320" t="str">
        <f t="shared" si="110"/>
        <v>-</v>
      </c>
      <c r="Q592" s="320" t="str">
        <f t="shared" si="111"/>
        <v>-</v>
      </c>
      <c r="R592" s="320" t="str">
        <f t="shared" si="112"/>
        <v>-</v>
      </c>
      <c r="S592" s="320" t="str">
        <f t="shared" si="113"/>
        <v>-</v>
      </c>
      <c r="T592" s="320" t="str">
        <f t="shared" si="114"/>
        <v>-</v>
      </c>
      <c r="U592" s="325" t="str">
        <f t="shared" si="115"/>
        <v>-</v>
      </c>
      <c r="V592" s="312">
        <f t="shared" si="116"/>
        <v>1</v>
      </c>
      <c r="W592" s="186" t="s">
        <v>2082</v>
      </c>
      <c r="X592" s="174" t="s">
        <v>22</v>
      </c>
      <c r="Y592" s="176" t="s">
        <v>2240</v>
      </c>
      <c r="Z592" s="388">
        <v>1</v>
      </c>
      <c r="AA592" s="389"/>
      <c r="AB592" s="390"/>
      <c r="AC592" s="307"/>
      <c r="AD592" s="352" t="s">
        <v>2434</v>
      </c>
    </row>
    <row r="593" spans="2:30" ht="216" hidden="1" x14ac:dyDescent="0.25">
      <c r="B593" s="336" t="s">
        <v>2276</v>
      </c>
      <c r="C593" s="129" t="s">
        <v>152</v>
      </c>
      <c r="D593" s="126"/>
      <c r="E593" s="132" t="s">
        <v>2083</v>
      </c>
      <c r="F593" s="136" t="s">
        <v>2084</v>
      </c>
      <c r="G593" s="150" t="s">
        <v>2085</v>
      </c>
      <c r="H593" s="158">
        <v>20</v>
      </c>
      <c r="I593" s="158" t="s">
        <v>1467</v>
      </c>
      <c r="J593" s="165">
        <v>5</v>
      </c>
      <c r="K593" s="182">
        <v>5</v>
      </c>
      <c r="L593" s="196">
        <v>5</v>
      </c>
      <c r="M593" s="436">
        <v>5</v>
      </c>
      <c r="N593" s="331">
        <f t="shared" si="108"/>
        <v>1</v>
      </c>
      <c r="O593" s="320">
        <f t="shared" si="109"/>
        <v>1</v>
      </c>
      <c r="P593" s="320">
        <f t="shared" si="110"/>
        <v>1</v>
      </c>
      <c r="Q593" s="320">
        <f t="shared" si="111"/>
        <v>1</v>
      </c>
      <c r="R593" s="320">
        <f t="shared" si="112"/>
        <v>1</v>
      </c>
      <c r="S593" s="320">
        <f t="shared" si="113"/>
        <v>1</v>
      </c>
      <c r="T593" s="320">
        <f t="shared" si="114"/>
        <v>1</v>
      </c>
      <c r="U593" s="325">
        <f t="shared" si="115"/>
        <v>1</v>
      </c>
      <c r="V593" s="312">
        <f t="shared" si="116"/>
        <v>1</v>
      </c>
      <c r="W593" s="186" t="s">
        <v>2791</v>
      </c>
      <c r="X593" s="174" t="s">
        <v>22</v>
      </c>
      <c r="Y593" s="176" t="s">
        <v>2240</v>
      </c>
      <c r="Z593" s="388">
        <v>5</v>
      </c>
      <c r="AA593" s="389">
        <v>5</v>
      </c>
      <c r="AB593" s="390">
        <v>5</v>
      </c>
      <c r="AC593" s="307">
        <v>5</v>
      </c>
      <c r="AD593" s="352" t="s">
        <v>2434</v>
      </c>
    </row>
    <row r="594" spans="2:30" ht="54" hidden="1" x14ac:dyDescent="0.25">
      <c r="B594" s="336" t="s">
        <v>2276</v>
      </c>
      <c r="C594" s="129" t="s">
        <v>158</v>
      </c>
      <c r="D594" s="126"/>
      <c r="E594" s="132" t="s">
        <v>2086</v>
      </c>
      <c r="F594" s="136" t="s">
        <v>2087</v>
      </c>
      <c r="G594" s="150" t="s">
        <v>2088</v>
      </c>
      <c r="H594" s="158">
        <v>1</v>
      </c>
      <c r="I594" s="158" t="s">
        <v>1467</v>
      </c>
      <c r="J594" s="165">
        <v>0.3</v>
      </c>
      <c r="K594" s="193">
        <v>0.7</v>
      </c>
      <c r="L594" s="196"/>
      <c r="M594" s="436"/>
      <c r="N594" s="331" t="str">
        <f t="shared" si="108"/>
        <v>-</v>
      </c>
      <c r="O594" s="320" t="str">
        <f t="shared" si="109"/>
        <v>-</v>
      </c>
      <c r="P594" s="320">
        <f t="shared" si="110"/>
        <v>0.7</v>
      </c>
      <c r="Q594" s="320">
        <f t="shared" si="111"/>
        <v>0.7</v>
      </c>
      <c r="R594" s="320" t="str">
        <f t="shared" si="112"/>
        <v>-</v>
      </c>
      <c r="S594" s="320" t="str">
        <f t="shared" si="113"/>
        <v>-</v>
      </c>
      <c r="T594" s="320" t="str">
        <f t="shared" si="114"/>
        <v>-</v>
      </c>
      <c r="U594" s="325" t="str">
        <f t="shared" si="115"/>
        <v>-</v>
      </c>
      <c r="V594" s="312">
        <f t="shared" si="116"/>
        <v>1</v>
      </c>
      <c r="W594" s="186" t="s">
        <v>2629</v>
      </c>
      <c r="X594" s="174" t="s">
        <v>22</v>
      </c>
      <c r="Y594" s="176" t="s">
        <v>2240</v>
      </c>
      <c r="Z594" s="388"/>
      <c r="AA594" s="389">
        <v>1</v>
      </c>
      <c r="AB594" s="390"/>
      <c r="AC594" s="307"/>
      <c r="AD594" s="352" t="s">
        <v>2434</v>
      </c>
    </row>
    <row r="595" spans="2:30" ht="108" hidden="1" x14ac:dyDescent="0.25">
      <c r="B595" s="336" t="s">
        <v>2276</v>
      </c>
      <c r="C595" s="129" t="s">
        <v>158</v>
      </c>
      <c r="D595" s="126"/>
      <c r="E595" s="132" t="s">
        <v>2089</v>
      </c>
      <c r="F595" s="136" t="s">
        <v>2090</v>
      </c>
      <c r="G595" s="150" t="s">
        <v>2091</v>
      </c>
      <c r="H595" s="158">
        <v>1</v>
      </c>
      <c r="I595" s="158" t="s">
        <v>1467</v>
      </c>
      <c r="J595" s="167">
        <v>0.2</v>
      </c>
      <c r="K595" s="182"/>
      <c r="L595" s="255">
        <v>0.6</v>
      </c>
      <c r="M595" s="441">
        <v>0.1</v>
      </c>
      <c r="N595" s="331">
        <f t="shared" si="108"/>
        <v>1</v>
      </c>
      <c r="O595" s="320">
        <f t="shared" si="109"/>
        <v>1</v>
      </c>
      <c r="P595" s="320">
        <f t="shared" si="110"/>
        <v>0</v>
      </c>
      <c r="Q595" s="320">
        <f t="shared" si="111"/>
        <v>0</v>
      </c>
      <c r="R595" s="320" t="str">
        <f t="shared" si="112"/>
        <v>-</v>
      </c>
      <c r="S595" s="320" t="str">
        <f t="shared" si="113"/>
        <v>-</v>
      </c>
      <c r="T595" s="320" t="str">
        <f t="shared" si="114"/>
        <v>-</v>
      </c>
      <c r="U595" s="325" t="str">
        <f t="shared" si="115"/>
        <v>-</v>
      </c>
      <c r="V595" s="312">
        <f t="shared" si="116"/>
        <v>0.9</v>
      </c>
      <c r="W595" s="186" t="s">
        <v>2792</v>
      </c>
      <c r="X595" s="174" t="s">
        <v>22</v>
      </c>
      <c r="Y595" s="176" t="s">
        <v>2240</v>
      </c>
      <c r="Z595" s="388">
        <v>0.2</v>
      </c>
      <c r="AA595" s="389">
        <v>0.8</v>
      </c>
      <c r="AB595" s="390"/>
      <c r="AC595" s="307"/>
      <c r="AD595" s="352" t="s">
        <v>2434</v>
      </c>
    </row>
    <row r="596" spans="2:30" ht="144" hidden="1" x14ac:dyDescent="0.25">
      <c r="B596" s="336" t="s">
        <v>2276</v>
      </c>
      <c r="C596" s="129" t="s">
        <v>158</v>
      </c>
      <c r="D596" s="126"/>
      <c r="E596" s="132" t="s">
        <v>2092</v>
      </c>
      <c r="F596" s="136" t="s">
        <v>2093</v>
      </c>
      <c r="G596" s="150" t="s">
        <v>2094</v>
      </c>
      <c r="H596" s="158">
        <v>1</v>
      </c>
      <c r="I596" s="158" t="s">
        <v>1467</v>
      </c>
      <c r="J596" s="167">
        <v>0.2</v>
      </c>
      <c r="K596" s="182"/>
      <c r="L596" s="255">
        <v>0.3</v>
      </c>
      <c r="M596" s="441">
        <v>0.3</v>
      </c>
      <c r="N596" s="331">
        <f t="shared" si="108"/>
        <v>1</v>
      </c>
      <c r="O596" s="320">
        <f t="shared" si="109"/>
        <v>1</v>
      </c>
      <c r="P596" s="320">
        <f t="shared" si="110"/>
        <v>0</v>
      </c>
      <c r="Q596" s="320">
        <f t="shared" si="111"/>
        <v>0</v>
      </c>
      <c r="R596" s="320" t="str">
        <f t="shared" si="112"/>
        <v>-</v>
      </c>
      <c r="S596" s="320" t="str">
        <f t="shared" si="113"/>
        <v>-</v>
      </c>
      <c r="T596" s="320" t="str">
        <f t="shared" si="114"/>
        <v>-</v>
      </c>
      <c r="U596" s="325" t="str">
        <f t="shared" si="115"/>
        <v>-</v>
      </c>
      <c r="V596" s="312">
        <f t="shared" si="116"/>
        <v>0.8</v>
      </c>
      <c r="W596" s="186" t="s">
        <v>2793</v>
      </c>
      <c r="X596" s="174" t="s">
        <v>22</v>
      </c>
      <c r="Y596" s="176" t="s">
        <v>2240</v>
      </c>
      <c r="Z596" s="388">
        <v>0.2</v>
      </c>
      <c r="AA596" s="389">
        <v>0.8</v>
      </c>
      <c r="AB596" s="390"/>
      <c r="AC596" s="307"/>
      <c r="AD596" s="352" t="s">
        <v>2434</v>
      </c>
    </row>
    <row r="597" spans="2:30" ht="144" hidden="1" x14ac:dyDescent="0.25">
      <c r="B597" s="336" t="s">
        <v>2276</v>
      </c>
      <c r="C597" s="129" t="s">
        <v>158</v>
      </c>
      <c r="D597" s="126"/>
      <c r="E597" s="132" t="s">
        <v>2095</v>
      </c>
      <c r="F597" s="136" t="s">
        <v>2096</v>
      </c>
      <c r="G597" s="150" t="s">
        <v>2097</v>
      </c>
      <c r="H597" s="158">
        <v>1</v>
      </c>
      <c r="I597" s="158" t="s">
        <v>1467</v>
      </c>
      <c r="J597" s="165"/>
      <c r="K597" s="182">
        <v>1</v>
      </c>
      <c r="L597" s="196"/>
      <c r="M597" s="436"/>
      <c r="N597" s="331" t="str">
        <f t="shared" si="108"/>
        <v>-</v>
      </c>
      <c r="O597" s="320" t="str">
        <f t="shared" si="109"/>
        <v>-</v>
      </c>
      <c r="P597" s="320">
        <f t="shared" si="110"/>
        <v>1</v>
      </c>
      <c r="Q597" s="320">
        <f t="shared" si="111"/>
        <v>1</v>
      </c>
      <c r="R597" s="320" t="str">
        <f t="shared" si="112"/>
        <v>-</v>
      </c>
      <c r="S597" s="320" t="str">
        <f t="shared" si="113"/>
        <v>-</v>
      </c>
      <c r="T597" s="320" t="str">
        <f t="shared" si="114"/>
        <v>-</v>
      </c>
      <c r="U597" s="325" t="str">
        <f t="shared" si="115"/>
        <v>-</v>
      </c>
      <c r="V597" s="312">
        <f t="shared" si="116"/>
        <v>1</v>
      </c>
      <c r="W597" s="186" t="s">
        <v>2630</v>
      </c>
      <c r="X597" s="174" t="s">
        <v>22</v>
      </c>
      <c r="Y597" s="176" t="s">
        <v>2240</v>
      </c>
      <c r="Z597" s="388"/>
      <c r="AA597" s="389">
        <v>1</v>
      </c>
      <c r="AB597" s="390"/>
      <c r="AC597" s="307"/>
      <c r="AD597" s="352" t="s">
        <v>2434</v>
      </c>
    </row>
    <row r="598" spans="2:30" ht="72" hidden="1" x14ac:dyDescent="0.25">
      <c r="B598" s="336" t="s">
        <v>2276</v>
      </c>
      <c r="C598" s="129" t="s">
        <v>158</v>
      </c>
      <c r="D598" s="126"/>
      <c r="E598" s="132" t="s">
        <v>2098</v>
      </c>
      <c r="F598" s="136" t="s">
        <v>2099</v>
      </c>
      <c r="G598" s="150" t="s">
        <v>2100</v>
      </c>
      <c r="H598" s="158">
        <v>1</v>
      </c>
      <c r="I598" s="158" t="s">
        <v>1467</v>
      </c>
      <c r="J598" s="165"/>
      <c r="K598" s="182">
        <v>1</v>
      </c>
      <c r="L598" s="196"/>
      <c r="M598" s="436"/>
      <c r="N598" s="331" t="str">
        <f t="shared" si="108"/>
        <v>-</v>
      </c>
      <c r="O598" s="320" t="str">
        <f t="shared" si="109"/>
        <v>-</v>
      </c>
      <c r="P598" s="320">
        <f t="shared" si="110"/>
        <v>1</v>
      </c>
      <c r="Q598" s="320">
        <f t="shared" si="111"/>
        <v>1</v>
      </c>
      <c r="R598" s="320" t="str">
        <f t="shared" si="112"/>
        <v>-</v>
      </c>
      <c r="S598" s="320" t="str">
        <f t="shared" si="113"/>
        <v>-</v>
      </c>
      <c r="T598" s="320" t="str">
        <f t="shared" si="114"/>
        <v>-</v>
      </c>
      <c r="U598" s="325" t="str">
        <f t="shared" si="115"/>
        <v>-</v>
      </c>
      <c r="V598" s="312">
        <f t="shared" si="116"/>
        <v>1</v>
      </c>
      <c r="W598" s="186" t="s">
        <v>2631</v>
      </c>
      <c r="X598" s="174" t="s">
        <v>22</v>
      </c>
      <c r="Y598" s="176" t="s">
        <v>2240</v>
      </c>
      <c r="Z598" s="388"/>
      <c r="AA598" s="389">
        <v>1</v>
      </c>
      <c r="AB598" s="390"/>
      <c r="AC598" s="307"/>
      <c r="AD598" s="352" t="s">
        <v>2434</v>
      </c>
    </row>
    <row r="599" spans="2:30" ht="54" hidden="1" x14ac:dyDescent="0.25">
      <c r="B599" s="336" t="s">
        <v>2276</v>
      </c>
      <c r="C599" s="129" t="s">
        <v>158</v>
      </c>
      <c r="D599" s="126"/>
      <c r="E599" s="132" t="s">
        <v>2101</v>
      </c>
      <c r="F599" s="136" t="s">
        <v>164</v>
      </c>
      <c r="G599" s="150" t="s">
        <v>2102</v>
      </c>
      <c r="H599" s="158">
        <v>1</v>
      </c>
      <c r="I599" s="158" t="s">
        <v>1467</v>
      </c>
      <c r="J599" s="165"/>
      <c r="K599" s="193">
        <v>0.3</v>
      </c>
      <c r="L599" s="196"/>
      <c r="M599" s="441">
        <v>0.7</v>
      </c>
      <c r="N599" s="331" t="str">
        <f t="shared" si="108"/>
        <v>-</v>
      </c>
      <c r="O599" s="320" t="str">
        <f t="shared" si="109"/>
        <v>-</v>
      </c>
      <c r="P599" s="320">
        <f t="shared" si="110"/>
        <v>0.3</v>
      </c>
      <c r="Q599" s="320">
        <f t="shared" si="111"/>
        <v>0.3</v>
      </c>
      <c r="R599" s="320" t="str">
        <f t="shared" si="112"/>
        <v>-</v>
      </c>
      <c r="S599" s="320" t="str">
        <f t="shared" si="113"/>
        <v>-</v>
      </c>
      <c r="T599" s="320" t="str">
        <f t="shared" si="114"/>
        <v>-</v>
      </c>
      <c r="U599" s="325" t="str">
        <f t="shared" si="115"/>
        <v>-</v>
      </c>
      <c r="V599" s="312">
        <f t="shared" si="116"/>
        <v>1</v>
      </c>
      <c r="W599" s="186" t="s">
        <v>2632</v>
      </c>
      <c r="X599" s="174" t="s">
        <v>22</v>
      </c>
      <c r="Y599" s="176" t="s">
        <v>2240</v>
      </c>
      <c r="Z599" s="388"/>
      <c r="AA599" s="389">
        <v>1</v>
      </c>
      <c r="AB599" s="390"/>
      <c r="AC599" s="307"/>
      <c r="AD599" s="352" t="s">
        <v>2434</v>
      </c>
    </row>
    <row r="600" spans="2:30" ht="180" hidden="1" x14ac:dyDescent="0.25">
      <c r="B600" s="336" t="s">
        <v>2276</v>
      </c>
      <c r="C600" s="129" t="s">
        <v>175</v>
      </c>
      <c r="D600" s="126"/>
      <c r="E600" s="132" t="s">
        <v>2103</v>
      </c>
      <c r="F600" s="136" t="s">
        <v>2104</v>
      </c>
      <c r="G600" s="150" t="s">
        <v>2105</v>
      </c>
      <c r="H600" s="158">
        <v>1</v>
      </c>
      <c r="I600" s="158" t="s">
        <v>1467</v>
      </c>
      <c r="J600" s="165">
        <v>0.5</v>
      </c>
      <c r="K600" s="182"/>
      <c r="L600" s="196">
        <v>1</v>
      </c>
      <c r="M600" s="436"/>
      <c r="N600" s="331">
        <f t="shared" si="108"/>
        <v>1</v>
      </c>
      <c r="O600" s="320">
        <f t="shared" si="109"/>
        <v>1</v>
      </c>
      <c r="P600" s="320" t="str">
        <f t="shared" si="110"/>
        <v>-</v>
      </c>
      <c r="Q600" s="320" t="str">
        <f t="shared" si="111"/>
        <v>-</v>
      </c>
      <c r="R600" s="320">
        <f t="shared" si="112"/>
        <v>2</v>
      </c>
      <c r="S600" s="320">
        <f t="shared" si="113"/>
        <v>1</v>
      </c>
      <c r="T600" s="320" t="str">
        <f t="shared" si="114"/>
        <v>-</v>
      </c>
      <c r="U600" s="325" t="str">
        <f t="shared" si="115"/>
        <v>-</v>
      </c>
      <c r="V600" s="312">
        <v>1</v>
      </c>
      <c r="W600" s="186" t="s">
        <v>2794</v>
      </c>
      <c r="X600" s="174" t="s">
        <v>22</v>
      </c>
      <c r="Y600" s="174" t="s">
        <v>2240</v>
      </c>
      <c r="Z600" s="388">
        <v>0.5</v>
      </c>
      <c r="AA600" s="389"/>
      <c r="AB600" s="390">
        <v>0.5</v>
      </c>
      <c r="AC600" s="307"/>
      <c r="AD600" s="352" t="s">
        <v>2434</v>
      </c>
    </row>
    <row r="601" spans="2:30" ht="144" hidden="1" x14ac:dyDescent="0.25">
      <c r="B601" s="336" t="s">
        <v>2276</v>
      </c>
      <c r="C601" s="128" t="s">
        <v>187</v>
      </c>
      <c r="D601" s="126"/>
      <c r="E601" s="132" t="s">
        <v>2106</v>
      </c>
      <c r="F601" s="136" t="s">
        <v>2107</v>
      </c>
      <c r="G601" s="150" t="s">
        <v>2108</v>
      </c>
      <c r="H601" s="158">
        <v>1</v>
      </c>
      <c r="I601" s="158" t="s">
        <v>1467</v>
      </c>
      <c r="J601" s="165"/>
      <c r="K601" s="182">
        <v>1</v>
      </c>
      <c r="L601" s="196"/>
      <c r="M601" s="436"/>
      <c r="N601" s="331" t="str">
        <f t="shared" si="108"/>
        <v>-</v>
      </c>
      <c r="O601" s="320" t="str">
        <f t="shared" si="109"/>
        <v>-</v>
      </c>
      <c r="P601" s="320">
        <f t="shared" si="110"/>
        <v>1</v>
      </c>
      <c r="Q601" s="320">
        <f t="shared" si="111"/>
        <v>1</v>
      </c>
      <c r="R601" s="320" t="str">
        <f t="shared" si="112"/>
        <v>-</v>
      </c>
      <c r="S601" s="320" t="str">
        <f t="shared" si="113"/>
        <v>-</v>
      </c>
      <c r="T601" s="320" t="str">
        <f t="shared" si="114"/>
        <v>-</v>
      </c>
      <c r="U601" s="325" t="str">
        <f t="shared" si="115"/>
        <v>-</v>
      </c>
      <c r="V601" s="312">
        <f t="shared" si="116"/>
        <v>1</v>
      </c>
      <c r="W601" s="186" t="s">
        <v>2633</v>
      </c>
      <c r="X601" s="174" t="s">
        <v>22</v>
      </c>
      <c r="Y601" s="176" t="s">
        <v>2240</v>
      </c>
      <c r="Z601" s="388"/>
      <c r="AA601" s="389">
        <v>1</v>
      </c>
      <c r="AB601" s="390"/>
      <c r="AC601" s="307"/>
      <c r="AD601" s="352" t="s">
        <v>2434</v>
      </c>
    </row>
    <row r="602" spans="2:30" ht="54" hidden="1" x14ac:dyDescent="0.25">
      <c r="B602" s="336" t="s">
        <v>2352</v>
      </c>
      <c r="C602" s="129" t="s">
        <v>2109</v>
      </c>
      <c r="D602" s="126"/>
      <c r="E602" s="132" t="s">
        <v>2083</v>
      </c>
      <c r="F602" s="136" t="s">
        <v>2110</v>
      </c>
      <c r="G602" s="150" t="s">
        <v>2111</v>
      </c>
      <c r="H602" s="158">
        <v>1</v>
      </c>
      <c r="I602" s="158" t="s">
        <v>1467</v>
      </c>
      <c r="J602" s="165"/>
      <c r="K602" s="182"/>
      <c r="L602" s="196">
        <v>1</v>
      </c>
      <c r="M602" s="436"/>
      <c r="N602" s="331" t="str">
        <f t="shared" si="108"/>
        <v>-</v>
      </c>
      <c r="O602" s="320" t="str">
        <f t="shared" si="109"/>
        <v>-</v>
      </c>
      <c r="P602" s="320" t="str">
        <f t="shared" si="110"/>
        <v>-</v>
      </c>
      <c r="Q602" s="320" t="str">
        <f t="shared" si="111"/>
        <v>-</v>
      </c>
      <c r="R602" s="320">
        <f t="shared" si="112"/>
        <v>1</v>
      </c>
      <c r="S602" s="320">
        <f t="shared" si="113"/>
        <v>1</v>
      </c>
      <c r="T602" s="320" t="str">
        <f t="shared" si="114"/>
        <v>-</v>
      </c>
      <c r="U602" s="325" t="str">
        <f t="shared" si="115"/>
        <v>-</v>
      </c>
      <c r="V602" s="312">
        <f t="shared" si="116"/>
        <v>1</v>
      </c>
      <c r="W602" s="186" t="s">
        <v>2795</v>
      </c>
      <c r="X602" s="174" t="s">
        <v>22</v>
      </c>
      <c r="Y602" s="176" t="s">
        <v>2240</v>
      </c>
      <c r="Z602" s="388"/>
      <c r="AA602" s="389"/>
      <c r="AB602" s="390">
        <v>1</v>
      </c>
      <c r="AC602" s="307"/>
      <c r="AD602" s="352" t="s">
        <v>2434</v>
      </c>
    </row>
    <row r="603" spans="2:30" ht="54" hidden="1" x14ac:dyDescent="0.25">
      <c r="B603" s="336" t="s">
        <v>2352</v>
      </c>
      <c r="C603" s="129" t="s">
        <v>2109</v>
      </c>
      <c r="D603" s="126"/>
      <c r="E603" s="132" t="s">
        <v>2083</v>
      </c>
      <c r="F603" s="136" t="s">
        <v>2112</v>
      </c>
      <c r="G603" s="150" t="s">
        <v>2113</v>
      </c>
      <c r="H603" s="362">
        <v>3</v>
      </c>
      <c r="I603" s="158" t="s">
        <v>1467</v>
      </c>
      <c r="J603" s="165">
        <v>1</v>
      </c>
      <c r="K603" s="182">
        <v>1</v>
      </c>
      <c r="L603" s="196"/>
      <c r="M603" s="436">
        <v>1</v>
      </c>
      <c r="N603" s="331">
        <f t="shared" si="108"/>
        <v>1</v>
      </c>
      <c r="O603" s="320">
        <f t="shared" si="109"/>
        <v>1</v>
      </c>
      <c r="P603" s="320">
        <f t="shared" si="110"/>
        <v>1</v>
      </c>
      <c r="Q603" s="320">
        <f t="shared" si="111"/>
        <v>1</v>
      </c>
      <c r="R603" s="320" t="str">
        <f t="shared" si="112"/>
        <v>-</v>
      </c>
      <c r="S603" s="320" t="str">
        <f t="shared" si="113"/>
        <v>-</v>
      </c>
      <c r="T603" s="320">
        <f t="shared" si="114"/>
        <v>1</v>
      </c>
      <c r="U603" s="325">
        <f t="shared" si="115"/>
        <v>1</v>
      </c>
      <c r="V603" s="312">
        <f t="shared" si="116"/>
        <v>1</v>
      </c>
      <c r="W603" s="186" t="s">
        <v>2634</v>
      </c>
      <c r="X603" s="174" t="s">
        <v>22</v>
      </c>
      <c r="Y603" s="176" t="s">
        <v>2240</v>
      </c>
      <c r="Z603" s="388">
        <v>1</v>
      </c>
      <c r="AA603" s="389">
        <v>1</v>
      </c>
      <c r="AB603" s="390"/>
      <c r="AC603" s="307">
        <v>1</v>
      </c>
      <c r="AD603" s="352" t="s">
        <v>2434</v>
      </c>
    </row>
    <row r="604" spans="2:30" ht="126" hidden="1" x14ac:dyDescent="0.25">
      <c r="B604" s="336" t="s">
        <v>2435</v>
      </c>
      <c r="C604" s="129" t="s">
        <v>226</v>
      </c>
      <c r="D604" s="126"/>
      <c r="E604" s="132" t="s">
        <v>2114</v>
      </c>
      <c r="F604" s="136" t="s">
        <v>2115</v>
      </c>
      <c r="G604" s="150" t="s">
        <v>2116</v>
      </c>
      <c r="H604" s="158">
        <v>1</v>
      </c>
      <c r="I604" s="158" t="s">
        <v>1467</v>
      </c>
      <c r="J604" s="165"/>
      <c r="K604" s="182"/>
      <c r="L604" s="196"/>
      <c r="M604" s="436">
        <v>1</v>
      </c>
      <c r="N604" s="331" t="str">
        <f t="shared" si="108"/>
        <v>-</v>
      </c>
      <c r="O604" s="320" t="str">
        <f t="shared" si="109"/>
        <v>-</v>
      </c>
      <c r="P604" s="320" t="str">
        <f t="shared" si="110"/>
        <v>-</v>
      </c>
      <c r="Q604" s="320" t="str">
        <f t="shared" si="111"/>
        <v>-</v>
      </c>
      <c r="R604" s="320" t="str">
        <f t="shared" si="112"/>
        <v>-</v>
      </c>
      <c r="S604" s="320" t="str">
        <f t="shared" si="113"/>
        <v>-</v>
      </c>
      <c r="T604" s="320">
        <f t="shared" si="114"/>
        <v>1</v>
      </c>
      <c r="U604" s="325">
        <f t="shared" si="115"/>
        <v>1</v>
      </c>
      <c r="V604" s="312">
        <f t="shared" si="116"/>
        <v>1</v>
      </c>
      <c r="W604" s="186"/>
      <c r="X604" s="174" t="s">
        <v>22</v>
      </c>
      <c r="Y604" s="174" t="s">
        <v>2240</v>
      </c>
      <c r="Z604" s="388"/>
      <c r="AA604" s="389"/>
      <c r="AB604" s="390"/>
      <c r="AC604" s="307">
        <v>1</v>
      </c>
      <c r="AD604" s="352" t="s">
        <v>2434</v>
      </c>
    </row>
    <row r="605" spans="2:30" ht="54" hidden="1" x14ac:dyDescent="0.25">
      <c r="B605" s="336" t="s">
        <v>2435</v>
      </c>
      <c r="C605" s="129" t="s">
        <v>226</v>
      </c>
      <c r="D605" s="126"/>
      <c r="E605" s="132" t="s">
        <v>2117</v>
      </c>
      <c r="F605" s="136" t="s">
        <v>2118</v>
      </c>
      <c r="G605" s="150" t="s">
        <v>2119</v>
      </c>
      <c r="H605" s="158">
        <v>1</v>
      </c>
      <c r="I605" s="158" t="s">
        <v>1467</v>
      </c>
      <c r="J605" s="165"/>
      <c r="K605" s="182"/>
      <c r="L605" s="196"/>
      <c r="M605" s="436">
        <v>0</v>
      </c>
      <c r="N605" s="331" t="str">
        <f t="shared" si="108"/>
        <v>-</v>
      </c>
      <c r="O605" s="320" t="str">
        <f t="shared" si="109"/>
        <v>-</v>
      </c>
      <c r="P605" s="320" t="str">
        <f t="shared" si="110"/>
        <v>-</v>
      </c>
      <c r="Q605" s="320" t="str">
        <f t="shared" si="111"/>
        <v>-</v>
      </c>
      <c r="R605" s="320" t="str">
        <f t="shared" si="112"/>
        <v>-</v>
      </c>
      <c r="S605" s="320" t="str">
        <f t="shared" si="113"/>
        <v>-</v>
      </c>
      <c r="T605" s="320">
        <f t="shared" si="114"/>
        <v>0</v>
      </c>
      <c r="U605" s="325">
        <f t="shared" si="115"/>
        <v>0</v>
      </c>
      <c r="V605" s="312">
        <f t="shared" si="116"/>
        <v>0</v>
      </c>
      <c r="W605" s="186" t="s">
        <v>2120</v>
      </c>
      <c r="X605" s="174" t="s">
        <v>22</v>
      </c>
      <c r="Y605" s="174" t="s">
        <v>2240</v>
      </c>
      <c r="Z605" s="388"/>
      <c r="AA605" s="389"/>
      <c r="AB605" s="390"/>
      <c r="AC605" s="307">
        <v>1</v>
      </c>
      <c r="AD605" s="352" t="s">
        <v>2434</v>
      </c>
    </row>
    <row r="606" spans="2:30" ht="72" hidden="1" x14ac:dyDescent="0.25">
      <c r="B606" s="336" t="s">
        <v>2435</v>
      </c>
      <c r="C606" s="129" t="s">
        <v>226</v>
      </c>
      <c r="D606" s="126"/>
      <c r="E606" s="132" t="s">
        <v>2121</v>
      </c>
      <c r="F606" s="136" t="s">
        <v>2122</v>
      </c>
      <c r="G606" s="150" t="s">
        <v>2123</v>
      </c>
      <c r="H606" s="158">
        <v>1</v>
      </c>
      <c r="I606" s="158" t="s">
        <v>1467</v>
      </c>
      <c r="J606" s="165"/>
      <c r="K606" s="193"/>
      <c r="L606" s="196"/>
      <c r="M606" s="436">
        <v>1</v>
      </c>
      <c r="N606" s="331" t="str">
        <f t="shared" si="108"/>
        <v>-</v>
      </c>
      <c r="O606" s="320" t="str">
        <f t="shared" si="109"/>
        <v>-</v>
      </c>
      <c r="P606" s="320" t="str">
        <f t="shared" si="110"/>
        <v>-</v>
      </c>
      <c r="Q606" s="320" t="str">
        <f t="shared" si="111"/>
        <v>-</v>
      </c>
      <c r="R606" s="320" t="str">
        <f t="shared" si="112"/>
        <v>-</v>
      </c>
      <c r="S606" s="320" t="str">
        <f t="shared" si="113"/>
        <v>-</v>
      </c>
      <c r="T606" s="320">
        <f t="shared" si="114"/>
        <v>1</v>
      </c>
      <c r="U606" s="325">
        <f t="shared" si="115"/>
        <v>1</v>
      </c>
      <c r="V606" s="312">
        <f t="shared" si="116"/>
        <v>1</v>
      </c>
      <c r="W606" s="186"/>
      <c r="X606" s="174" t="s">
        <v>22</v>
      </c>
      <c r="Y606" s="174" t="s">
        <v>2240</v>
      </c>
      <c r="Z606" s="388"/>
      <c r="AA606" s="389"/>
      <c r="AB606" s="390"/>
      <c r="AC606" s="307">
        <v>1</v>
      </c>
      <c r="AD606" s="352" t="s">
        <v>2434</v>
      </c>
    </row>
    <row r="607" spans="2:30" ht="270" hidden="1" x14ac:dyDescent="0.25">
      <c r="B607" s="336" t="s">
        <v>2435</v>
      </c>
      <c r="C607" s="129" t="s">
        <v>226</v>
      </c>
      <c r="D607" s="126"/>
      <c r="E607" s="132" t="s">
        <v>2124</v>
      </c>
      <c r="F607" s="136" t="s">
        <v>1408</v>
      </c>
      <c r="G607" s="150" t="s">
        <v>2125</v>
      </c>
      <c r="H607" s="158">
        <v>1</v>
      </c>
      <c r="I607" s="158" t="s">
        <v>1467</v>
      </c>
      <c r="J607" s="165">
        <v>0.8</v>
      </c>
      <c r="K607" s="182"/>
      <c r="L607" s="255">
        <v>0.2</v>
      </c>
      <c r="M607" s="436">
        <v>0</v>
      </c>
      <c r="N607" s="331">
        <f t="shared" si="108"/>
        <v>0.8</v>
      </c>
      <c r="O607" s="320">
        <f t="shared" si="109"/>
        <v>0.8</v>
      </c>
      <c r="P607" s="320" t="str">
        <f t="shared" si="110"/>
        <v>-</v>
      </c>
      <c r="Q607" s="320" t="str">
        <f t="shared" si="111"/>
        <v>-</v>
      </c>
      <c r="R607" s="320" t="str">
        <f t="shared" si="112"/>
        <v>-</v>
      </c>
      <c r="S607" s="320" t="str">
        <f t="shared" si="113"/>
        <v>-</v>
      </c>
      <c r="T607" s="320" t="str">
        <f t="shared" si="114"/>
        <v>-</v>
      </c>
      <c r="U607" s="325" t="str">
        <f t="shared" si="115"/>
        <v>-</v>
      </c>
      <c r="V607" s="312">
        <f t="shared" si="116"/>
        <v>1</v>
      </c>
      <c r="W607" s="186" t="s">
        <v>2796</v>
      </c>
      <c r="X607" s="174" t="s">
        <v>22</v>
      </c>
      <c r="Y607" s="174" t="s">
        <v>2240</v>
      </c>
      <c r="Z607" s="388">
        <v>1</v>
      </c>
      <c r="AA607" s="389"/>
      <c r="AB607" s="390"/>
      <c r="AC607" s="307"/>
      <c r="AD607" s="352" t="s">
        <v>2434</v>
      </c>
    </row>
    <row r="608" spans="2:30" ht="54" hidden="1" x14ac:dyDescent="0.25">
      <c r="B608" s="336" t="s">
        <v>2435</v>
      </c>
      <c r="C608" s="129" t="s">
        <v>226</v>
      </c>
      <c r="D608" s="126"/>
      <c r="E608" s="132" t="s">
        <v>2126</v>
      </c>
      <c r="F608" s="136" t="s">
        <v>493</v>
      </c>
      <c r="G608" s="150" t="s">
        <v>2127</v>
      </c>
      <c r="H608" s="158">
        <v>1</v>
      </c>
      <c r="I608" s="158" t="s">
        <v>1467</v>
      </c>
      <c r="J608" s="165"/>
      <c r="K608" s="182"/>
      <c r="L608" s="196"/>
      <c r="M608" s="441">
        <v>0.6</v>
      </c>
      <c r="N608" s="331" t="str">
        <f t="shared" si="108"/>
        <v>-</v>
      </c>
      <c r="O608" s="320" t="str">
        <f t="shared" si="109"/>
        <v>-</v>
      </c>
      <c r="P608" s="320" t="str">
        <f t="shared" si="110"/>
        <v>-</v>
      </c>
      <c r="Q608" s="320" t="str">
        <f t="shared" si="111"/>
        <v>-</v>
      </c>
      <c r="R608" s="320" t="str">
        <f t="shared" si="112"/>
        <v>-</v>
      </c>
      <c r="S608" s="320" t="str">
        <f t="shared" si="113"/>
        <v>-</v>
      </c>
      <c r="T608" s="320">
        <f t="shared" si="114"/>
        <v>0.6</v>
      </c>
      <c r="U608" s="325">
        <f t="shared" si="115"/>
        <v>0.6</v>
      </c>
      <c r="V608" s="312">
        <f t="shared" si="116"/>
        <v>0.6</v>
      </c>
      <c r="W608" s="186"/>
      <c r="X608" s="174" t="s">
        <v>22</v>
      </c>
      <c r="Y608" s="174" t="s">
        <v>2240</v>
      </c>
      <c r="Z608" s="388"/>
      <c r="AA608" s="389"/>
      <c r="AB608" s="390"/>
      <c r="AC608" s="307">
        <v>1</v>
      </c>
      <c r="AD608" s="352" t="s">
        <v>2434</v>
      </c>
    </row>
    <row r="609" spans="2:30" ht="54" hidden="1" x14ac:dyDescent="0.25">
      <c r="B609" s="336" t="s">
        <v>2435</v>
      </c>
      <c r="C609" s="129" t="s">
        <v>226</v>
      </c>
      <c r="D609" s="126"/>
      <c r="E609" s="132" t="s">
        <v>2128</v>
      </c>
      <c r="F609" s="136" t="s">
        <v>1063</v>
      </c>
      <c r="G609" s="150" t="s">
        <v>2129</v>
      </c>
      <c r="H609" s="158">
        <v>2</v>
      </c>
      <c r="I609" s="158" t="s">
        <v>1467</v>
      </c>
      <c r="J609" s="165">
        <v>2</v>
      </c>
      <c r="K609" s="182"/>
      <c r="L609" s="196"/>
      <c r="M609" s="436"/>
      <c r="N609" s="331">
        <f t="shared" si="108"/>
        <v>1</v>
      </c>
      <c r="O609" s="320">
        <f t="shared" si="109"/>
        <v>1</v>
      </c>
      <c r="P609" s="320" t="str">
        <f t="shared" si="110"/>
        <v>-</v>
      </c>
      <c r="Q609" s="320" t="str">
        <f t="shared" si="111"/>
        <v>-</v>
      </c>
      <c r="R609" s="320" t="str">
        <f t="shared" si="112"/>
        <v>-</v>
      </c>
      <c r="S609" s="320" t="str">
        <f t="shared" si="113"/>
        <v>-</v>
      </c>
      <c r="T609" s="320" t="str">
        <f t="shared" si="114"/>
        <v>-</v>
      </c>
      <c r="U609" s="325" t="str">
        <f t="shared" si="115"/>
        <v>-</v>
      </c>
      <c r="V609" s="312">
        <f t="shared" si="116"/>
        <v>1</v>
      </c>
      <c r="W609" s="186" t="s">
        <v>2130</v>
      </c>
      <c r="X609" s="174" t="s">
        <v>22</v>
      </c>
      <c r="Y609" s="174" t="s">
        <v>2240</v>
      </c>
      <c r="Z609" s="388">
        <v>2</v>
      </c>
      <c r="AA609" s="389"/>
      <c r="AB609" s="390"/>
      <c r="AC609" s="307"/>
      <c r="AD609" s="352" t="s">
        <v>2434</v>
      </c>
    </row>
    <row r="610" spans="2:30" ht="54" hidden="1" x14ac:dyDescent="0.25">
      <c r="B610" s="336" t="s">
        <v>2435</v>
      </c>
      <c r="C610" s="129" t="s">
        <v>226</v>
      </c>
      <c r="D610" s="126"/>
      <c r="E610" s="132" t="s">
        <v>2131</v>
      </c>
      <c r="F610" s="136" t="s">
        <v>2132</v>
      </c>
      <c r="G610" s="150" t="s">
        <v>2133</v>
      </c>
      <c r="H610" s="158">
        <v>1</v>
      </c>
      <c r="I610" s="158" t="s">
        <v>1467</v>
      </c>
      <c r="J610" s="167">
        <v>0.5</v>
      </c>
      <c r="K610" s="182"/>
      <c r="L610" s="196"/>
      <c r="M610" s="441">
        <v>0.4</v>
      </c>
      <c r="N610" s="331">
        <f t="shared" si="108"/>
        <v>0.5</v>
      </c>
      <c r="O610" s="320">
        <f t="shared" si="109"/>
        <v>0.5</v>
      </c>
      <c r="P610" s="320" t="str">
        <f t="shared" si="110"/>
        <v>-</v>
      </c>
      <c r="Q610" s="320" t="str">
        <f t="shared" si="111"/>
        <v>-</v>
      </c>
      <c r="R610" s="320" t="str">
        <f t="shared" si="112"/>
        <v>-</v>
      </c>
      <c r="S610" s="320" t="str">
        <f t="shared" si="113"/>
        <v>-</v>
      </c>
      <c r="T610" s="320" t="str">
        <f t="shared" si="114"/>
        <v>-</v>
      </c>
      <c r="U610" s="325" t="str">
        <f t="shared" si="115"/>
        <v>-</v>
      </c>
      <c r="V610" s="312">
        <f t="shared" si="116"/>
        <v>0.9</v>
      </c>
      <c r="W610" s="186" t="s">
        <v>2134</v>
      </c>
      <c r="X610" s="174" t="s">
        <v>22</v>
      </c>
      <c r="Y610" s="174" t="s">
        <v>2240</v>
      </c>
      <c r="Z610" s="388">
        <v>1</v>
      </c>
      <c r="AA610" s="389"/>
      <c r="AB610" s="390"/>
      <c r="AC610" s="307"/>
      <c r="AD610" s="352" t="s">
        <v>2434</v>
      </c>
    </row>
    <row r="611" spans="2:30" ht="54" hidden="1" x14ac:dyDescent="0.25">
      <c r="B611" s="336" t="s">
        <v>2435</v>
      </c>
      <c r="C611" s="129" t="s">
        <v>226</v>
      </c>
      <c r="D611" s="126"/>
      <c r="E611" s="132" t="s">
        <v>2135</v>
      </c>
      <c r="F611" s="136" t="s">
        <v>2136</v>
      </c>
      <c r="G611" s="150" t="s">
        <v>2137</v>
      </c>
      <c r="H611" s="158">
        <v>4</v>
      </c>
      <c r="I611" s="158" t="s">
        <v>1467</v>
      </c>
      <c r="J611" s="165">
        <v>1</v>
      </c>
      <c r="K611" s="182"/>
      <c r="L611" s="196"/>
      <c r="M611" s="436">
        <v>3</v>
      </c>
      <c r="N611" s="331">
        <f t="shared" si="108"/>
        <v>1</v>
      </c>
      <c r="O611" s="320">
        <f t="shared" si="109"/>
        <v>1</v>
      </c>
      <c r="P611" s="320" t="str">
        <f t="shared" si="110"/>
        <v>-</v>
      </c>
      <c r="Q611" s="320" t="str">
        <f t="shared" si="111"/>
        <v>-</v>
      </c>
      <c r="R611" s="320" t="str">
        <f t="shared" si="112"/>
        <v>-</v>
      </c>
      <c r="S611" s="320" t="str">
        <f t="shared" si="113"/>
        <v>-</v>
      </c>
      <c r="T611" s="320">
        <f t="shared" si="114"/>
        <v>1</v>
      </c>
      <c r="U611" s="325">
        <f t="shared" si="115"/>
        <v>1</v>
      </c>
      <c r="V611" s="312">
        <f t="shared" si="116"/>
        <v>1</v>
      </c>
      <c r="W611" s="186" t="s">
        <v>2138</v>
      </c>
      <c r="X611" s="174" t="s">
        <v>22</v>
      </c>
      <c r="Y611" s="174" t="s">
        <v>2240</v>
      </c>
      <c r="Z611" s="388">
        <v>1</v>
      </c>
      <c r="AA611" s="389"/>
      <c r="AB611" s="390"/>
      <c r="AC611" s="307">
        <v>3</v>
      </c>
      <c r="AD611" s="352" t="s">
        <v>2434</v>
      </c>
    </row>
    <row r="612" spans="2:30" ht="54" hidden="1" x14ac:dyDescent="0.25">
      <c r="B612" s="336" t="s">
        <v>2435</v>
      </c>
      <c r="C612" s="129" t="s">
        <v>226</v>
      </c>
      <c r="D612" s="126"/>
      <c r="E612" s="132" t="s">
        <v>2139</v>
      </c>
      <c r="F612" s="136" t="s">
        <v>2140</v>
      </c>
      <c r="G612" s="150" t="s">
        <v>2141</v>
      </c>
      <c r="H612" s="158">
        <v>1</v>
      </c>
      <c r="I612" s="158" t="s">
        <v>1467</v>
      </c>
      <c r="J612" s="165">
        <v>0</v>
      </c>
      <c r="K612" s="182"/>
      <c r="L612" s="196"/>
      <c r="M612" s="436">
        <v>1</v>
      </c>
      <c r="N612" s="331" t="str">
        <f t="shared" si="108"/>
        <v>-</v>
      </c>
      <c r="O612" s="320" t="str">
        <f t="shared" si="109"/>
        <v>-</v>
      </c>
      <c r="P612" s="320" t="str">
        <f t="shared" si="110"/>
        <v>-</v>
      </c>
      <c r="Q612" s="320" t="str">
        <f t="shared" si="111"/>
        <v>-</v>
      </c>
      <c r="R612" s="320" t="str">
        <f t="shared" si="112"/>
        <v>-</v>
      </c>
      <c r="S612" s="320" t="str">
        <f t="shared" si="113"/>
        <v>-</v>
      </c>
      <c r="T612" s="320">
        <f t="shared" si="114"/>
        <v>1</v>
      </c>
      <c r="U612" s="325">
        <f t="shared" si="115"/>
        <v>1</v>
      </c>
      <c r="V612" s="312">
        <f t="shared" si="116"/>
        <v>1</v>
      </c>
      <c r="W612" s="186"/>
      <c r="X612" s="174" t="s">
        <v>22</v>
      </c>
      <c r="Y612" s="174" t="s">
        <v>2240</v>
      </c>
      <c r="Z612" s="388"/>
      <c r="AA612" s="389"/>
      <c r="AB612" s="390"/>
      <c r="AC612" s="307">
        <v>1</v>
      </c>
      <c r="AD612" s="352" t="s">
        <v>2434</v>
      </c>
    </row>
    <row r="613" spans="2:30" ht="54" hidden="1" x14ac:dyDescent="0.25">
      <c r="B613" s="336" t="s">
        <v>2435</v>
      </c>
      <c r="C613" s="129" t="s">
        <v>226</v>
      </c>
      <c r="D613" s="126"/>
      <c r="E613" s="132" t="s">
        <v>2142</v>
      </c>
      <c r="F613" s="136" t="s">
        <v>2143</v>
      </c>
      <c r="G613" s="150" t="s">
        <v>2133</v>
      </c>
      <c r="H613" s="158">
        <v>1</v>
      </c>
      <c r="I613" s="158" t="s">
        <v>1467</v>
      </c>
      <c r="J613" s="167">
        <v>0.5</v>
      </c>
      <c r="K613" s="182"/>
      <c r="L613" s="196"/>
      <c r="M613" s="441">
        <v>0.4</v>
      </c>
      <c r="N613" s="331">
        <f t="shared" si="108"/>
        <v>1</v>
      </c>
      <c r="O613" s="320">
        <f t="shared" si="109"/>
        <v>1</v>
      </c>
      <c r="P613" s="320" t="str">
        <f t="shared" si="110"/>
        <v>-</v>
      </c>
      <c r="Q613" s="320" t="str">
        <f t="shared" si="111"/>
        <v>-</v>
      </c>
      <c r="R613" s="320" t="str">
        <f t="shared" si="112"/>
        <v>-</v>
      </c>
      <c r="S613" s="320" t="str">
        <f t="shared" si="113"/>
        <v>-</v>
      </c>
      <c r="T613" s="320">
        <f t="shared" si="114"/>
        <v>0.8</v>
      </c>
      <c r="U613" s="325">
        <f t="shared" si="115"/>
        <v>0.8</v>
      </c>
      <c r="V613" s="312">
        <f t="shared" si="116"/>
        <v>0.9</v>
      </c>
      <c r="W613" s="186" t="s">
        <v>2144</v>
      </c>
      <c r="X613" s="174" t="s">
        <v>22</v>
      </c>
      <c r="Y613" s="176" t="s">
        <v>2240</v>
      </c>
      <c r="Z613" s="388">
        <v>0.5</v>
      </c>
      <c r="AA613" s="389"/>
      <c r="AB613" s="390"/>
      <c r="AC613" s="307">
        <v>0.5</v>
      </c>
      <c r="AD613" s="352" t="s">
        <v>2434</v>
      </c>
    </row>
    <row r="614" spans="2:30" ht="54" hidden="1" x14ac:dyDescent="0.25">
      <c r="B614" s="336" t="s">
        <v>2435</v>
      </c>
      <c r="C614" s="128" t="s">
        <v>256</v>
      </c>
      <c r="D614" s="126"/>
      <c r="E614" s="132" t="s">
        <v>2145</v>
      </c>
      <c r="F614" s="136" t="s">
        <v>1076</v>
      </c>
      <c r="G614" s="150" t="s">
        <v>2146</v>
      </c>
      <c r="H614" s="158">
        <v>1</v>
      </c>
      <c r="I614" s="158" t="s">
        <v>1467</v>
      </c>
      <c r="J614" s="165">
        <v>1</v>
      </c>
      <c r="K614" s="182"/>
      <c r="L614" s="196"/>
      <c r="M614" s="436">
        <v>0</v>
      </c>
      <c r="N614" s="331">
        <f t="shared" si="108"/>
        <v>1</v>
      </c>
      <c r="O614" s="320">
        <f t="shared" si="109"/>
        <v>1</v>
      </c>
      <c r="P614" s="320" t="str">
        <f t="shared" si="110"/>
        <v>-</v>
      </c>
      <c r="Q614" s="320" t="str">
        <f t="shared" si="111"/>
        <v>-</v>
      </c>
      <c r="R614" s="320" t="str">
        <f t="shared" si="112"/>
        <v>-</v>
      </c>
      <c r="S614" s="320" t="str">
        <f t="shared" si="113"/>
        <v>-</v>
      </c>
      <c r="T614" s="320" t="str">
        <f t="shared" si="114"/>
        <v>-</v>
      </c>
      <c r="U614" s="325" t="str">
        <f t="shared" si="115"/>
        <v>-</v>
      </c>
      <c r="V614" s="312">
        <f t="shared" si="116"/>
        <v>1</v>
      </c>
      <c r="W614" s="186" t="s">
        <v>2147</v>
      </c>
      <c r="X614" s="174" t="s">
        <v>22</v>
      </c>
      <c r="Y614" s="176" t="s">
        <v>2240</v>
      </c>
      <c r="Z614" s="388">
        <v>1</v>
      </c>
      <c r="AA614" s="389"/>
      <c r="AB614" s="390"/>
      <c r="AC614" s="307"/>
      <c r="AD614" s="352" t="s">
        <v>2434</v>
      </c>
    </row>
    <row r="615" spans="2:30" ht="108" hidden="1" x14ac:dyDescent="0.25">
      <c r="B615" s="336" t="s">
        <v>2435</v>
      </c>
      <c r="C615" s="128" t="s">
        <v>256</v>
      </c>
      <c r="D615" s="126"/>
      <c r="E615" s="132" t="s">
        <v>2148</v>
      </c>
      <c r="F615" s="136" t="s">
        <v>1402</v>
      </c>
      <c r="G615" s="150" t="s">
        <v>2149</v>
      </c>
      <c r="H615" s="158">
        <v>4</v>
      </c>
      <c r="I615" s="158" t="s">
        <v>1467</v>
      </c>
      <c r="J615" s="165">
        <v>1</v>
      </c>
      <c r="K615" s="182">
        <v>2</v>
      </c>
      <c r="L615" s="199"/>
      <c r="M615" s="436">
        <v>1</v>
      </c>
      <c r="N615" s="331">
        <f t="shared" si="108"/>
        <v>1</v>
      </c>
      <c r="O615" s="320">
        <f t="shared" si="109"/>
        <v>1</v>
      </c>
      <c r="P615" s="320">
        <f t="shared" si="110"/>
        <v>1</v>
      </c>
      <c r="Q615" s="320">
        <f t="shared" si="111"/>
        <v>1</v>
      </c>
      <c r="R615" s="320" t="str">
        <f t="shared" si="112"/>
        <v>-</v>
      </c>
      <c r="S615" s="320" t="str">
        <f t="shared" si="113"/>
        <v>-</v>
      </c>
      <c r="T615" s="320">
        <f t="shared" si="114"/>
        <v>1</v>
      </c>
      <c r="U615" s="325">
        <f t="shared" si="115"/>
        <v>1</v>
      </c>
      <c r="V615" s="312">
        <f t="shared" si="116"/>
        <v>1</v>
      </c>
      <c r="W615" s="186" t="s">
        <v>2635</v>
      </c>
      <c r="X615" s="174" t="s">
        <v>22</v>
      </c>
      <c r="Y615" s="176" t="s">
        <v>2240</v>
      </c>
      <c r="Z615" s="388">
        <v>1</v>
      </c>
      <c r="AA615" s="389">
        <v>2</v>
      </c>
      <c r="AB615" s="390"/>
      <c r="AC615" s="307">
        <v>1</v>
      </c>
      <c r="AD615" s="352" t="s">
        <v>2434</v>
      </c>
    </row>
    <row r="616" spans="2:30" ht="180" hidden="1" x14ac:dyDescent="0.25">
      <c r="B616" s="336" t="s">
        <v>2435</v>
      </c>
      <c r="C616" s="128" t="s">
        <v>256</v>
      </c>
      <c r="D616" s="126"/>
      <c r="E616" s="132" t="s">
        <v>2150</v>
      </c>
      <c r="F616" s="136" t="s">
        <v>1954</v>
      </c>
      <c r="G616" s="150" t="s">
        <v>2151</v>
      </c>
      <c r="H616" s="158">
        <v>12</v>
      </c>
      <c r="I616" s="158" t="s">
        <v>1467</v>
      </c>
      <c r="J616" s="165">
        <v>3</v>
      </c>
      <c r="K616" s="182">
        <v>3</v>
      </c>
      <c r="L616" s="196">
        <v>3</v>
      </c>
      <c r="M616" s="436">
        <v>3</v>
      </c>
      <c r="N616" s="331">
        <f t="shared" si="108"/>
        <v>1</v>
      </c>
      <c r="O616" s="320">
        <f t="shared" si="109"/>
        <v>1</v>
      </c>
      <c r="P616" s="320">
        <f t="shared" si="110"/>
        <v>1</v>
      </c>
      <c r="Q616" s="320">
        <f t="shared" si="111"/>
        <v>1</v>
      </c>
      <c r="R616" s="320">
        <f t="shared" si="112"/>
        <v>1</v>
      </c>
      <c r="S616" s="320">
        <f t="shared" si="113"/>
        <v>1</v>
      </c>
      <c r="T616" s="320">
        <f t="shared" si="114"/>
        <v>1</v>
      </c>
      <c r="U616" s="325">
        <f t="shared" si="115"/>
        <v>1</v>
      </c>
      <c r="V616" s="312">
        <f t="shared" si="116"/>
        <v>1</v>
      </c>
      <c r="W616" s="186" t="s">
        <v>2797</v>
      </c>
      <c r="X616" s="174" t="s">
        <v>22</v>
      </c>
      <c r="Y616" s="176" t="s">
        <v>2240</v>
      </c>
      <c r="Z616" s="388">
        <v>3</v>
      </c>
      <c r="AA616" s="389">
        <v>3</v>
      </c>
      <c r="AB616" s="390">
        <v>3</v>
      </c>
      <c r="AC616" s="307">
        <v>3</v>
      </c>
      <c r="AD616" s="352" t="s">
        <v>2434</v>
      </c>
    </row>
    <row r="617" spans="2:30" ht="54" hidden="1" x14ac:dyDescent="0.25">
      <c r="B617" s="336" t="s">
        <v>2435</v>
      </c>
      <c r="C617" s="128" t="s">
        <v>256</v>
      </c>
      <c r="D617" s="126"/>
      <c r="E617" s="132" t="s">
        <v>2152</v>
      </c>
      <c r="F617" s="136" t="s">
        <v>2153</v>
      </c>
      <c r="G617" s="150" t="s">
        <v>2154</v>
      </c>
      <c r="H617" s="158">
        <v>1</v>
      </c>
      <c r="I617" s="158" t="s">
        <v>1467</v>
      </c>
      <c r="J617" s="167">
        <v>0.5</v>
      </c>
      <c r="K617" s="193"/>
      <c r="L617" s="196"/>
      <c r="M617" s="441">
        <v>0.4</v>
      </c>
      <c r="N617" s="331">
        <f t="shared" si="108"/>
        <v>1</v>
      </c>
      <c r="O617" s="320">
        <f t="shared" si="109"/>
        <v>1</v>
      </c>
      <c r="P617" s="320" t="str">
        <f t="shared" si="110"/>
        <v>-</v>
      </c>
      <c r="Q617" s="320" t="str">
        <f t="shared" si="111"/>
        <v>-</v>
      </c>
      <c r="R617" s="320" t="str">
        <f t="shared" si="112"/>
        <v>-</v>
      </c>
      <c r="S617" s="320" t="str">
        <f t="shared" si="113"/>
        <v>-</v>
      </c>
      <c r="T617" s="320">
        <f t="shared" si="114"/>
        <v>0.8</v>
      </c>
      <c r="U617" s="325">
        <f t="shared" si="115"/>
        <v>0.8</v>
      </c>
      <c r="V617" s="312">
        <f t="shared" si="116"/>
        <v>0.9</v>
      </c>
      <c r="W617" s="186" t="s">
        <v>2144</v>
      </c>
      <c r="X617" s="174" t="s">
        <v>22</v>
      </c>
      <c r="Y617" s="176" t="s">
        <v>2240</v>
      </c>
      <c r="Z617" s="388">
        <v>0.5</v>
      </c>
      <c r="AA617" s="389"/>
      <c r="AB617" s="390"/>
      <c r="AC617" s="307">
        <v>0.5</v>
      </c>
      <c r="AD617" s="352" t="s">
        <v>2434</v>
      </c>
    </row>
    <row r="618" spans="2:30" ht="90" hidden="1" x14ac:dyDescent="0.25">
      <c r="B618" s="336" t="s">
        <v>2435</v>
      </c>
      <c r="C618" s="128" t="s">
        <v>256</v>
      </c>
      <c r="D618" s="126"/>
      <c r="E618" s="132" t="s">
        <v>2155</v>
      </c>
      <c r="F618" s="136" t="s">
        <v>2156</v>
      </c>
      <c r="G618" s="150" t="s">
        <v>2157</v>
      </c>
      <c r="H618" s="158">
        <v>450000</v>
      </c>
      <c r="I618" s="158" t="s">
        <v>1467</v>
      </c>
      <c r="J618" s="165">
        <v>99366</v>
      </c>
      <c r="K618" s="182">
        <v>148385</v>
      </c>
      <c r="L618" s="196">
        <v>54032</v>
      </c>
      <c r="M618" s="436">
        <v>0</v>
      </c>
      <c r="N618" s="331">
        <f t="shared" si="108"/>
        <v>0.88325333333333333</v>
      </c>
      <c r="O618" s="320">
        <f t="shared" si="109"/>
        <v>0.88325333333333333</v>
      </c>
      <c r="P618" s="320">
        <f t="shared" si="110"/>
        <v>1.3189777777777778</v>
      </c>
      <c r="Q618" s="320">
        <f t="shared" si="111"/>
        <v>1</v>
      </c>
      <c r="R618" s="320">
        <f t="shared" si="112"/>
        <v>0.48028444444444446</v>
      </c>
      <c r="S618" s="320">
        <f t="shared" si="113"/>
        <v>0.48028444444444446</v>
      </c>
      <c r="T618" s="320">
        <f t="shared" si="114"/>
        <v>0</v>
      </c>
      <c r="U618" s="325">
        <f t="shared" si="115"/>
        <v>0</v>
      </c>
      <c r="V618" s="312">
        <f t="shared" si="116"/>
        <v>0.67062888888888894</v>
      </c>
      <c r="W618" s="186" t="s">
        <v>2636</v>
      </c>
      <c r="X618" s="174" t="s">
        <v>22</v>
      </c>
      <c r="Y618" s="176" t="s">
        <v>2240</v>
      </c>
      <c r="Z618" s="564">
        <v>112500</v>
      </c>
      <c r="AA618" s="565">
        <v>112500</v>
      </c>
      <c r="AB618" s="566">
        <v>112500</v>
      </c>
      <c r="AC618" s="567">
        <v>112500</v>
      </c>
      <c r="AD618" s="352" t="s">
        <v>2434</v>
      </c>
    </row>
    <row r="619" spans="2:30" ht="54" hidden="1" x14ac:dyDescent="0.25">
      <c r="B619" s="336" t="s">
        <v>2435</v>
      </c>
      <c r="C619" s="128" t="s">
        <v>256</v>
      </c>
      <c r="D619" s="126"/>
      <c r="E619" s="132" t="s">
        <v>2158</v>
      </c>
      <c r="F619" s="136" t="s">
        <v>2159</v>
      </c>
      <c r="G619" s="150" t="s">
        <v>2160</v>
      </c>
      <c r="H619" s="158">
        <v>1</v>
      </c>
      <c r="I619" s="158" t="s">
        <v>1467</v>
      </c>
      <c r="J619" s="167">
        <v>0.5</v>
      </c>
      <c r="K619" s="182"/>
      <c r="L619" s="255">
        <v>0.2</v>
      </c>
      <c r="M619" s="436">
        <v>0</v>
      </c>
      <c r="N619" s="331">
        <f t="shared" si="108"/>
        <v>0.5</v>
      </c>
      <c r="O619" s="320">
        <f t="shared" si="109"/>
        <v>0.5</v>
      </c>
      <c r="P619" s="320" t="str">
        <f t="shared" si="110"/>
        <v>-</v>
      </c>
      <c r="Q619" s="320" t="str">
        <f t="shared" si="111"/>
        <v>-</v>
      </c>
      <c r="R619" s="320" t="str">
        <f t="shared" si="112"/>
        <v>-</v>
      </c>
      <c r="S619" s="320" t="str">
        <f t="shared" si="113"/>
        <v>-</v>
      </c>
      <c r="T619" s="320" t="str">
        <f t="shared" si="114"/>
        <v>-</v>
      </c>
      <c r="U619" s="325" t="str">
        <f t="shared" si="115"/>
        <v>-</v>
      </c>
      <c r="V619" s="312">
        <f t="shared" si="116"/>
        <v>0.7</v>
      </c>
      <c r="W619" s="186" t="s">
        <v>2144</v>
      </c>
      <c r="X619" s="174" t="s">
        <v>22</v>
      </c>
      <c r="Y619" s="176" t="s">
        <v>2240</v>
      </c>
      <c r="Z619" s="388">
        <v>1</v>
      </c>
      <c r="AA619" s="389"/>
      <c r="AB619" s="390"/>
      <c r="AC619" s="307"/>
      <c r="AD619" s="352" t="s">
        <v>2434</v>
      </c>
    </row>
    <row r="620" spans="2:30" ht="54" hidden="1" x14ac:dyDescent="0.25">
      <c r="B620" s="336" t="s">
        <v>2435</v>
      </c>
      <c r="C620" s="128" t="s">
        <v>256</v>
      </c>
      <c r="D620" s="126"/>
      <c r="E620" s="132" t="s">
        <v>2161</v>
      </c>
      <c r="F620" s="136" t="s">
        <v>2162</v>
      </c>
      <c r="G620" s="150" t="s">
        <v>2163</v>
      </c>
      <c r="H620" s="158">
        <v>1</v>
      </c>
      <c r="I620" s="158" t="s">
        <v>1467</v>
      </c>
      <c r="J620" s="165"/>
      <c r="K620" s="182"/>
      <c r="L620" s="199"/>
      <c r="M620" s="436">
        <v>0</v>
      </c>
      <c r="N620" s="331" t="str">
        <f t="shared" si="108"/>
        <v>-</v>
      </c>
      <c r="O620" s="320" t="str">
        <f t="shared" si="109"/>
        <v>-</v>
      </c>
      <c r="P620" s="320" t="str">
        <f t="shared" si="110"/>
        <v>-</v>
      </c>
      <c r="Q620" s="320" t="str">
        <f t="shared" si="111"/>
        <v>-</v>
      </c>
      <c r="R620" s="320" t="str">
        <f t="shared" si="112"/>
        <v>-</v>
      </c>
      <c r="S620" s="320" t="str">
        <f t="shared" si="113"/>
        <v>-</v>
      </c>
      <c r="T620" s="320">
        <f t="shared" si="114"/>
        <v>0</v>
      </c>
      <c r="U620" s="325">
        <f t="shared" si="115"/>
        <v>0</v>
      </c>
      <c r="V620" s="312">
        <f t="shared" si="116"/>
        <v>0</v>
      </c>
      <c r="W620" s="186"/>
      <c r="X620" s="174" t="s">
        <v>22</v>
      </c>
      <c r="Y620" s="176" t="s">
        <v>2240</v>
      </c>
      <c r="Z620" s="388"/>
      <c r="AA620" s="389"/>
      <c r="AB620" s="390"/>
      <c r="AC620" s="307">
        <v>1</v>
      </c>
      <c r="AD620" s="352" t="s">
        <v>2434</v>
      </c>
    </row>
    <row r="621" spans="2:30" ht="54.75" hidden="1" thickBot="1" x14ac:dyDescent="0.3">
      <c r="B621" s="339" t="s">
        <v>2429</v>
      </c>
      <c r="C621" s="130" t="s">
        <v>282</v>
      </c>
      <c r="D621" s="126"/>
      <c r="E621" s="132" t="s">
        <v>2164</v>
      </c>
      <c r="F621" s="136" t="s">
        <v>2165</v>
      </c>
      <c r="G621" s="150" t="s">
        <v>2166</v>
      </c>
      <c r="H621" s="158">
        <v>1</v>
      </c>
      <c r="I621" s="158" t="s">
        <v>1467</v>
      </c>
      <c r="J621" s="165"/>
      <c r="K621" s="182"/>
      <c r="L621" s="196"/>
      <c r="M621" s="436">
        <v>1</v>
      </c>
      <c r="N621" s="331" t="str">
        <f t="shared" si="108"/>
        <v>-</v>
      </c>
      <c r="O621" s="320" t="str">
        <f t="shared" si="109"/>
        <v>-</v>
      </c>
      <c r="P621" s="320" t="str">
        <f t="shared" si="110"/>
        <v>-</v>
      </c>
      <c r="Q621" s="320" t="str">
        <f t="shared" si="111"/>
        <v>-</v>
      </c>
      <c r="R621" s="320" t="str">
        <f t="shared" si="112"/>
        <v>-</v>
      </c>
      <c r="S621" s="320" t="str">
        <f t="shared" si="113"/>
        <v>-</v>
      </c>
      <c r="T621" s="320">
        <f t="shared" si="114"/>
        <v>1</v>
      </c>
      <c r="U621" s="325">
        <f t="shared" si="115"/>
        <v>1</v>
      </c>
      <c r="V621" s="312">
        <f t="shared" si="116"/>
        <v>1</v>
      </c>
      <c r="W621" s="186"/>
      <c r="X621" s="174" t="s">
        <v>22</v>
      </c>
      <c r="Y621" s="174" t="s">
        <v>2240</v>
      </c>
      <c r="Z621" s="388"/>
      <c r="AA621" s="389"/>
      <c r="AB621" s="390"/>
      <c r="AC621" s="307">
        <v>1</v>
      </c>
      <c r="AD621" s="352" t="s">
        <v>2434</v>
      </c>
    </row>
    <row r="622" spans="2:30" ht="54.75" hidden="1" thickBot="1" x14ac:dyDescent="0.3">
      <c r="B622" s="339" t="s">
        <v>2429</v>
      </c>
      <c r="C622" s="130" t="s">
        <v>282</v>
      </c>
      <c r="D622" s="126"/>
      <c r="E622" s="132" t="s">
        <v>2167</v>
      </c>
      <c r="F622" s="136" t="s">
        <v>1420</v>
      </c>
      <c r="G622" s="150" t="s">
        <v>2168</v>
      </c>
      <c r="H622" s="158">
        <v>1</v>
      </c>
      <c r="I622" s="158" t="s">
        <v>1467</v>
      </c>
      <c r="J622" s="165"/>
      <c r="K622" s="182"/>
      <c r="L622" s="196"/>
      <c r="M622" s="436">
        <v>1</v>
      </c>
      <c r="N622" s="331" t="str">
        <f t="shared" si="108"/>
        <v>-</v>
      </c>
      <c r="O622" s="320" t="str">
        <f t="shared" si="109"/>
        <v>-</v>
      </c>
      <c r="P622" s="320" t="str">
        <f t="shared" si="110"/>
        <v>-</v>
      </c>
      <c r="Q622" s="320" t="str">
        <f t="shared" si="111"/>
        <v>-</v>
      </c>
      <c r="R622" s="320" t="str">
        <f t="shared" si="112"/>
        <v>-</v>
      </c>
      <c r="S622" s="320" t="str">
        <f t="shared" si="113"/>
        <v>-</v>
      </c>
      <c r="T622" s="320">
        <f t="shared" si="114"/>
        <v>1</v>
      </c>
      <c r="U622" s="325">
        <f t="shared" si="115"/>
        <v>1</v>
      </c>
      <c r="V622" s="312">
        <f t="shared" si="116"/>
        <v>1</v>
      </c>
      <c r="W622" s="186"/>
      <c r="X622" s="174" t="s">
        <v>22</v>
      </c>
      <c r="Y622" s="174" t="s">
        <v>2240</v>
      </c>
      <c r="Z622" s="388"/>
      <c r="AA622" s="389"/>
      <c r="AB622" s="390"/>
      <c r="AC622" s="307">
        <v>1</v>
      </c>
      <c r="AD622" s="352" t="s">
        <v>2434</v>
      </c>
    </row>
    <row r="623" spans="2:30" ht="54.75" hidden="1" thickBot="1" x14ac:dyDescent="0.3">
      <c r="B623" s="339" t="s">
        <v>2429</v>
      </c>
      <c r="C623" s="130" t="s">
        <v>282</v>
      </c>
      <c r="D623" s="126"/>
      <c r="E623" s="132" t="s">
        <v>2169</v>
      </c>
      <c r="F623" s="136" t="s">
        <v>2170</v>
      </c>
      <c r="G623" s="150" t="s">
        <v>2171</v>
      </c>
      <c r="H623" s="158">
        <v>1</v>
      </c>
      <c r="I623" s="158" t="s">
        <v>1467</v>
      </c>
      <c r="J623" s="165"/>
      <c r="K623" s="182"/>
      <c r="L623" s="196"/>
      <c r="M623" s="441">
        <v>0.8</v>
      </c>
      <c r="N623" s="331" t="str">
        <f t="shared" si="108"/>
        <v>-</v>
      </c>
      <c r="O623" s="320" t="str">
        <f t="shared" si="109"/>
        <v>-</v>
      </c>
      <c r="P623" s="320" t="str">
        <f t="shared" si="110"/>
        <v>-</v>
      </c>
      <c r="Q623" s="320" t="str">
        <f t="shared" si="111"/>
        <v>-</v>
      </c>
      <c r="R623" s="320" t="str">
        <f t="shared" si="112"/>
        <v>-</v>
      </c>
      <c r="S623" s="320" t="str">
        <f t="shared" si="113"/>
        <v>-</v>
      </c>
      <c r="T623" s="320">
        <f t="shared" si="114"/>
        <v>0.8</v>
      </c>
      <c r="U623" s="325">
        <f t="shared" si="115"/>
        <v>0.8</v>
      </c>
      <c r="V623" s="312">
        <f t="shared" si="116"/>
        <v>0.8</v>
      </c>
      <c r="W623" s="186"/>
      <c r="X623" s="174" t="s">
        <v>22</v>
      </c>
      <c r="Y623" s="174" t="s">
        <v>2240</v>
      </c>
      <c r="Z623" s="388"/>
      <c r="AA623" s="389"/>
      <c r="AB623" s="390"/>
      <c r="AC623" s="307">
        <v>1</v>
      </c>
      <c r="AD623" s="352" t="s">
        <v>2434</v>
      </c>
    </row>
    <row r="624" spans="2:30" ht="108.75" hidden="1" thickBot="1" x14ac:dyDescent="0.3">
      <c r="B624" s="339" t="s">
        <v>2429</v>
      </c>
      <c r="C624" s="130" t="s">
        <v>282</v>
      </c>
      <c r="D624" s="126"/>
      <c r="E624" s="132" t="s">
        <v>2172</v>
      </c>
      <c r="F624" s="136" t="s">
        <v>2173</v>
      </c>
      <c r="G624" s="150" t="s">
        <v>2174</v>
      </c>
      <c r="H624" s="158">
        <v>1</v>
      </c>
      <c r="I624" s="158" t="s">
        <v>1467</v>
      </c>
      <c r="J624" s="165"/>
      <c r="K624" s="182"/>
      <c r="L624" s="196"/>
      <c r="M624" s="436">
        <v>1</v>
      </c>
      <c r="N624" s="331" t="str">
        <f t="shared" si="108"/>
        <v>-</v>
      </c>
      <c r="O624" s="320" t="str">
        <f t="shared" si="109"/>
        <v>-</v>
      </c>
      <c r="P624" s="320" t="str">
        <f t="shared" si="110"/>
        <v>-</v>
      </c>
      <c r="Q624" s="320" t="str">
        <f t="shared" si="111"/>
        <v>-</v>
      </c>
      <c r="R624" s="320" t="str">
        <f t="shared" si="112"/>
        <v>-</v>
      </c>
      <c r="S624" s="320" t="str">
        <f t="shared" si="113"/>
        <v>-</v>
      </c>
      <c r="T624" s="320">
        <f t="shared" si="114"/>
        <v>1</v>
      </c>
      <c r="U624" s="325">
        <f t="shared" si="115"/>
        <v>1</v>
      </c>
      <c r="V624" s="312">
        <f t="shared" si="116"/>
        <v>1</v>
      </c>
      <c r="W624" s="186"/>
      <c r="X624" s="174" t="s">
        <v>22</v>
      </c>
      <c r="Y624" s="174" t="s">
        <v>2240</v>
      </c>
      <c r="Z624" s="388"/>
      <c r="AA624" s="389"/>
      <c r="AB624" s="390"/>
      <c r="AC624" s="307">
        <v>1</v>
      </c>
      <c r="AD624" s="352" t="s">
        <v>2434</v>
      </c>
    </row>
    <row r="625" spans="2:30" ht="72.75" hidden="1" thickBot="1" x14ac:dyDescent="0.3">
      <c r="B625" s="339" t="s">
        <v>2429</v>
      </c>
      <c r="C625" s="130" t="s">
        <v>282</v>
      </c>
      <c r="D625" s="126"/>
      <c r="E625" s="132" t="s">
        <v>2175</v>
      </c>
      <c r="F625" s="136" t="s">
        <v>731</v>
      </c>
      <c r="G625" s="150" t="s">
        <v>2176</v>
      </c>
      <c r="H625" s="158">
        <v>1</v>
      </c>
      <c r="I625" s="158" t="s">
        <v>1467</v>
      </c>
      <c r="J625" s="165"/>
      <c r="K625" s="182"/>
      <c r="L625" s="196"/>
      <c r="M625" s="436">
        <v>1</v>
      </c>
      <c r="N625" s="331" t="str">
        <f t="shared" si="108"/>
        <v>-</v>
      </c>
      <c r="O625" s="320" t="str">
        <f t="shared" si="109"/>
        <v>-</v>
      </c>
      <c r="P625" s="320" t="str">
        <f t="shared" si="110"/>
        <v>-</v>
      </c>
      <c r="Q625" s="320" t="str">
        <f t="shared" si="111"/>
        <v>-</v>
      </c>
      <c r="R625" s="320" t="str">
        <f t="shared" si="112"/>
        <v>-</v>
      </c>
      <c r="S625" s="320" t="str">
        <f t="shared" si="113"/>
        <v>-</v>
      </c>
      <c r="T625" s="320">
        <f t="shared" si="114"/>
        <v>1</v>
      </c>
      <c r="U625" s="325">
        <f t="shared" si="115"/>
        <v>1</v>
      </c>
      <c r="V625" s="312">
        <f t="shared" si="116"/>
        <v>1</v>
      </c>
      <c r="W625" s="186"/>
      <c r="X625" s="174" t="s">
        <v>22</v>
      </c>
      <c r="Y625" s="174" t="s">
        <v>2240</v>
      </c>
      <c r="Z625" s="388"/>
      <c r="AA625" s="389"/>
      <c r="AB625" s="390"/>
      <c r="AC625" s="307">
        <v>1</v>
      </c>
      <c r="AD625" s="352" t="s">
        <v>2434</v>
      </c>
    </row>
    <row r="626" spans="2:30" ht="54.75" hidden="1" thickBot="1" x14ac:dyDescent="0.3">
      <c r="B626" s="339" t="s">
        <v>2429</v>
      </c>
      <c r="C626" s="130" t="s">
        <v>282</v>
      </c>
      <c r="D626" s="126"/>
      <c r="E626" s="132" t="s">
        <v>2177</v>
      </c>
      <c r="F626" s="136" t="s">
        <v>2178</v>
      </c>
      <c r="G626" s="150" t="s">
        <v>2179</v>
      </c>
      <c r="H626" s="158">
        <v>1</v>
      </c>
      <c r="I626" s="158" t="s">
        <v>1467</v>
      </c>
      <c r="J626" s="165"/>
      <c r="K626" s="182"/>
      <c r="L626" s="196"/>
      <c r="M626" s="441">
        <v>0.8</v>
      </c>
      <c r="N626" s="331" t="str">
        <f t="shared" si="108"/>
        <v>-</v>
      </c>
      <c r="O626" s="320" t="str">
        <f t="shared" si="109"/>
        <v>-</v>
      </c>
      <c r="P626" s="320" t="str">
        <f t="shared" si="110"/>
        <v>-</v>
      </c>
      <c r="Q626" s="320" t="str">
        <f t="shared" si="111"/>
        <v>-</v>
      </c>
      <c r="R626" s="320" t="str">
        <f t="shared" si="112"/>
        <v>-</v>
      </c>
      <c r="S626" s="320" t="str">
        <f t="shared" si="113"/>
        <v>-</v>
      </c>
      <c r="T626" s="320">
        <f t="shared" si="114"/>
        <v>0.8</v>
      </c>
      <c r="U626" s="325">
        <f t="shared" si="115"/>
        <v>0.8</v>
      </c>
      <c r="V626" s="312">
        <f t="shared" si="116"/>
        <v>0.8</v>
      </c>
      <c r="W626" s="186"/>
      <c r="X626" s="174" t="s">
        <v>22</v>
      </c>
      <c r="Y626" s="174" t="s">
        <v>2240</v>
      </c>
      <c r="Z626" s="388"/>
      <c r="AA626" s="389"/>
      <c r="AB626" s="390"/>
      <c r="AC626" s="307">
        <v>1</v>
      </c>
      <c r="AD626" s="352" t="s">
        <v>2434</v>
      </c>
    </row>
    <row r="627" spans="2:30" ht="54.75" hidden="1" thickBot="1" x14ac:dyDescent="0.3">
      <c r="B627" s="339" t="s">
        <v>2429</v>
      </c>
      <c r="C627" s="130" t="s">
        <v>282</v>
      </c>
      <c r="D627" s="126"/>
      <c r="E627" s="132" t="s">
        <v>2180</v>
      </c>
      <c r="F627" s="136" t="s">
        <v>725</v>
      </c>
      <c r="G627" s="150" t="s">
        <v>2181</v>
      </c>
      <c r="H627" s="158">
        <v>1</v>
      </c>
      <c r="I627" s="158" t="s">
        <v>1467</v>
      </c>
      <c r="J627" s="165"/>
      <c r="K627" s="182"/>
      <c r="L627" s="196"/>
      <c r="M627" s="441">
        <v>1</v>
      </c>
      <c r="N627" s="331" t="str">
        <f t="shared" si="108"/>
        <v>-</v>
      </c>
      <c r="O627" s="320" t="str">
        <f t="shared" si="109"/>
        <v>-</v>
      </c>
      <c r="P627" s="320" t="str">
        <f t="shared" si="110"/>
        <v>-</v>
      </c>
      <c r="Q627" s="320" t="str">
        <f t="shared" si="111"/>
        <v>-</v>
      </c>
      <c r="R627" s="320" t="str">
        <f t="shared" si="112"/>
        <v>-</v>
      </c>
      <c r="S627" s="320" t="str">
        <f t="shared" si="113"/>
        <v>-</v>
      </c>
      <c r="T627" s="320">
        <f t="shared" si="114"/>
        <v>1</v>
      </c>
      <c r="U627" s="325">
        <f t="shared" si="115"/>
        <v>1</v>
      </c>
      <c r="V627" s="312">
        <f t="shared" si="116"/>
        <v>1</v>
      </c>
      <c r="W627" s="186"/>
      <c r="X627" s="174" t="s">
        <v>22</v>
      </c>
      <c r="Y627" s="174" t="s">
        <v>2240</v>
      </c>
      <c r="Z627" s="388"/>
      <c r="AA627" s="389"/>
      <c r="AB627" s="390"/>
      <c r="AC627" s="307">
        <v>1</v>
      </c>
      <c r="AD627" s="352" t="s">
        <v>2434</v>
      </c>
    </row>
    <row r="628" spans="2:30" ht="54.75" hidden="1" thickBot="1" x14ac:dyDescent="0.3">
      <c r="B628" s="339" t="s">
        <v>2429</v>
      </c>
      <c r="C628" s="130" t="s">
        <v>282</v>
      </c>
      <c r="D628" s="126"/>
      <c r="E628" s="132" t="s">
        <v>2182</v>
      </c>
      <c r="F628" s="136" t="s">
        <v>734</v>
      </c>
      <c r="G628" s="150" t="s">
        <v>2183</v>
      </c>
      <c r="H628" s="158">
        <v>1</v>
      </c>
      <c r="I628" s="158" t="s">
        <v>1467</v>
      </c>
      <c r="J628" s="165"/>
      <c r="K628" s="182"/>
      <c r="L628" s="196"/>
      <c r="M628" s="441">
        <v>0.2</v>
      </c>
      <c r="N628" s="331" t="str">
        <f t="shared" si="108"/>
        <v>-</v>
      </c>
      <c r="O628" s="320" t="str">
        <f t="shared" si="109"/>
        <v>-</v>
      </c>
      <c r="P628" s="320" t="str">
        <f t="shared" si="110"/>
        <v>-</v>
      </c>
      <c r="Q628" s="320" t="str">
        <f t="shared" si="111"/>
        <v>-</v>
      </c>
      <c r="R628" s="320" t="str">
        <f t="shared" si="112"/>
        <v>-</v>
      </c>
      <c r="S628" s="320" t="str">
        <f t="shared" si="113"/>
        <v>-</v>
      </c>
      <c r="T628" s="320">
        <f t="shared" si="114"/>
        <v>0.2</v>
      </c>
      <c r="U628" s="325">
        <f t="shared" si="115"/>
        <v>0.2</v>
      </c>
      <c r="V628" s="312">
        <f t="shared" si="116"/>
        <v>0.2</v>
      </c>
      <c r="W628" s="186"/>
      <c r="X628" s="174" t="s">
        <v>22</v>
      </c>
      <c r="Y628" s="174" t="s">
        <v>2240</v>
      </c>
      <c r="Z628" s="388"/>
      <c r="AA628" s="389"/>
      <c r="AB628" s="390"/>
      <c r="AC628" s="307">
        <v>1</v>
      </c>
      <c r="AD628" s="352" t="s">
        <v>2434</v>
      </c>
    </row>
    <row r="629" spans="2:30" ht="54.75" hidden="1" thickBot="1" x14ac:dyDescent="0.3">
      <c r="B629" s="339" t="s">
        <v>2429</v>
      </c>
      <c r="C629" s="130" t="s">
        <v>282</v>
      </c>
      <c r="D629" s="126"/>
      <c r="E629" s="132" t="s">
        <v>2184</v>
      </c>
      <c r="F629" s="136" t="s">
        <v>2185</v>
      </c>
      <c r="G629" s="150" t="s">
        <v>2186</v>
      </c>
      <c r="H629" s="158">
        <v>1</v>
      </c>
      <c r="I629" s="158" t="s">
        <v>1467</v>
      </c>
      <c r="J629" s="165"/>
      <c r="K629" s="182"/>
      <c r="L629" s="196"/>
      <c r="M629" s="436">
        <v>0</v>
      </c>
      <c r="N629" s="331" t="str">
        <f t="shared" si="108"/>
        <v>-</v>
      </c>
      <c r="O629" s="320" t="str">
        <f t="shared" si="109"/>
        <v>-</v>
      </c>
      <c r="P629" s="320" t="str">
        <f t="shared" si="110"/>
        <v>-</v>
      </c>
      <c r="Q629" s="320" t="str">
        <f t="shared" si="111"/>
        <v>-</v>
      </c>
      <c r="R629" s="320" t="str">
        <f t="shared" si="112"/>
        <v>-</v>
      </c>
      <c r="S629" s="320" t="str">
        <f t="shared" si="113"/>
        <v>-</v>
      </c>
      <c r="T629" s="320">
        <f t="shared" si="114"/>
        <v>0</v>
      </c>
      <c r="U629" s="325">
        <f t="shared" si="115"/>
        <v>0</v>
      </c>
      <c r="V629" s="312">
        <f t="shared" si="116"/>
        <v>0</v>
      </c>
      <c r="W629" s="186"/>
      <c r="X629" s="174" t="s">
        <v>22</v>
      </c>
      <c r="Y629" s="174" t="s">
        <v>2240</v>
      </c>
      <c r="Z629" s="388"/>
      <c r="AA629" s="389"/>
      <c r="AB629" s="390"/>
      <c r="AC629" s="307">
        <v>1</v>
      </c>
      <c r="AD629" s="352" t="s">
        <v>2434</v>
      </c>
    </row>
    <row r="630" spans="2:30" ht="126.75" hidden="1" thickBot="1" x14ac:dyDescent="0.3">
      <c r="B630" s="339" t="s">
        <v>2429</v>
      </c>
      <c r="C630" s="130" t="s">
        <v>282</v>
      </c>
      <c r="D630" s="126"/>
      <c r="E630" s="132" t="s">
        <v>2187</v>
      </c>
      <c r="F630" s="136" t="s">
        <v>2188</v>
      </c>
      <c r="G630" s="150" t="s">
        <v>2189</v>
      </c>
      <c r="H630" s="158">
        <v>1</v>
      </c>
      <c r="I630" s="158" t="s">
        <v>1467</v>
      </c>
      <c r="J630" s="165"/>
      <c r="K630" s="182"/>
      <c r="L630" s="196"/>
      <c r="M630" s="436">
        <v>0</v>
      </c>
      <c r="N630" s="331" t="str">
        <f t="shared" si="108"/>
        <v>-</v>
      </c>
      <c r="O630" s="320" t="str">
        <f t="shared" si="109"/>
        <v>-</v>
      </c>
      <c r="P630" s="320" t="str">
        <f t="shared" si="110"/>
        <v>-</v>
      </c>
      <c r="Q630" s="320" t="str">
        <f t="shared" si="111"/>
        <v>-</v>
      </c>
      <c r="R630" s="320" t="str">
        <f t="shared" si="112"/>
        <v>-</v>
      </c>
      <c r="S630" s="320" t="str">
        <f t="shared" si="113"/>
        <v>-</v>
      </c>
      <c r="T630" s="320">
        <f t="shared" si="114"/>
        <v>0</v>
      </c>
      <c r="U630" s="325">
        <f t="shared" si="115"/>
        <v>0</v>
      </c>
      <c r="V630" s="312">
        <f t="shared" si="116"/>
        <v>0</v>
      </c>
      <c r="W630" s="186"/>
      <c r="X630" s="174" t="s">
        <v>22</v>
      </c>
      <c r="Y630" s="174" t="s">
        <v>2240</v>
      </c>
      <c r="Z630" s="388"/>
      <c r="AA630" s="389"/>
      <c r="AB630" s="390"/>
      <c r="AC630" s="307">
        <v>1</v>
      </c>
      <c r="AD630" s="352" t="s">
        <v>2434</v>
      </c>
    </row>
    <row r="631" spans="2:30" ht="144.75" hidden="1" thickBot="1" x14ac:dyDescent="0.3">
      <c r="B631" s="339" t="s">
        <v>2429</v>
      </c>
      <c r="C631" s="130" t="s">
        <v>282</v>
      </c>
      <c r="D631" s="126"/>
      <c r="E631" s="132" t="s">
        <v>2190</v>
      </c>
      <c r="F631" s="136" t="s">
        <v>2191</v>
      </c>
      <c r="G631" s="150" t="s">
        <v>2192</v>
      </c>
      <c r="H631" s="158">
        <v>1</v>
      </c>
      <c r="I631" s="158" t="s">
        <v>1467</v>
      </c>
      <c r="J631" s="165"/>
      <c r="K631" s="182"/>
      <c r="L631" s="196"/>
      <c r="M631" s="436">
        <v>0</v>
      </c>
      <c r="N631" s="331" t="str">
        <f t="shared" ref="N631:N649" si="117">IF(ISERROR(J631/Z631),"-",J631/Z631)</f>
        <v>-</v>
      </c>
      <c r="O631" s="320" t="str">
        <f t="shared" ref="O631:O649" si="118">IF(N631="","",IF(N631="-","-",IF(N631&gt;=100%,100%,N631)))</f>
        <v>-</v>
      </c>
      <c r="P631" s="320" t="str">
        <f t="shared" ref="P631:P649" si="119">IF(ISERROR(K631/AA631),"-",K631/AA631)</f>
        <v>-</v>
      </c>
      <c r="Q631" s="320" t="str">
        <f t="shared" ref="Q631:Q649" si="120">IF(P631="","",IF(P631="-","-",IF(P631&gt;=100%,100%,P631)))</f>
        <v>-</v>
      </c>
      <c r="R631" s="320" t="str">
        <f t="shared" ref="R631:R649" si="121">IF(ISERROR(L631/AB631),"-",L631/AB631)</f>
        <v>-</v>
      </c>
      <c r="S631" s="320" t="str">
        <f t="shared" ref="S631:S649" si="122">IF(R631="","",IF(R631="-","-",IF(R631&gt;=100%,100%,R631)))</f>
        <v>-</v>
      </c>
      <c r="T631" s="320">
        <f t="shared" ref="T631:T649" si="123">IF(ISERROR(M631/AC631),"-",M631/AC631)</f>
        <v>0</v>
      </c>
      <c r="U631" s="325">
        <f t="shared" ref="U631:U649" si="124">IF(T631="","",IF(T631="-","-",IF(T631&gt;=100%,100%,T631)))</f>
        <v>0</v>
      </c>
      <c r="V631" s="312">
        <f t="shared" ref="V631:V649" si="125">SUM(J631:M631)/H631</f>
        <v>0</v>
      </c>
      <c r="W631" s="186"/>
      <c r="X631" s="174" t="s">
        <v>22</v>
      </c>
      <c r="Y631" s="174" t="s">
        <v>2240</v>
      </c>
      <c r="Z631" s="388"/>
      <c r="AA631" s="389"/>
      <c r="AB631" s="390"/>
      <c r="AC631" s="307">
        <v>1</v>
      </c>
      <c r="AD631" s="352" t="s">
        <v>2434</v>
      </c>
    </row>
    <row r="632" spans="2:30" ht="90.75" hidden="1" thickBot="1" x14ac:dyDescent="0.3">
      <c r="B632" s="339" t="s">
        <v>2429</v>
      </c>
      <c r="C632" s="130" t="s">
        <v>282</v>
      </c>
      <c r="D632" s="126"/>
      <c r="E632" s="132" t="s">
        <v>2193</v>
      </c>
      <c r="F632" s="136" t="s">
        <v>2194</v>
      </c>
      <c r="G632" s="150" t="s">
        <v>2010</v>
      </c>
      <c r="H632" s="158">
        <v>1</v>
      </c>
      <c r="I632" s="158" t="s">
        <v>1467</v>
      </c>
      <c r="J632" s="165"/>
      <c r="K632" s="182"/>
      <c r="L632" s="196"/>
      <c r="M632" s="436">
        <v>1</v>
      </c>
      <c r="N632" s="331" t="str">
        <f t="shared" si="117"/>
        <v>-</v>
      </c>
      <c r="O632" s="320" t="str">
        <f t="shared" si="118"/>
        <v>-</v>
      </c>
      <c r="P632" s="320" t="str">
        <f t="shared" si="119"/>
        <v>-</v>
      </c>
      <c r="Q632" s="320" t="str">
        <f t="shared" si="120"/>
        <v>-</v>
      </c>
      <c r="R632" s="320" t="str">
        <f t="shared" si="121"/>
        <v>-</v>
      </c>
      <c r="S632" s="320" t="str">
        <f t="shared" si="122"/>
        <v>-</v>
      </c>
      <c r="T632" s="320">
        <f t="shared" si="123"/>
        <v>1</v>
      </c>
      <c r="U632" s="325">
        <f t="shared" si="124"/>
        <v>1</v>
      </c>
      <c r="V632" s="312">
        <f t="shared" si="125"/>
        <v>1</v>
      </c>
      <c r="W632" s="186"/>
      <c r="X632" s="174" t="s">
        <v>22</v>
      </c>
      <c r="Y632" s="174" t="s">
        <v>2240</v>
      </c>
      <c r="Z632" s="388"/>
      <c r="AA632" s="389"/>
      <c r="AB632" s="390"/>
      <c r="AC632" s="307">
        <v>1</v>
      </c>
      <c r="AD632" s="352" t="s">
        <v>2434</v>
      </c>
    </row>
    <row r="633" spans="2:30" ht="144.75" hidden="1" thickBot="1" x14ac:dyDescent="0.3">
      <c r="B633" s="339" t="s">
        <v>2429</v>
      </c>
      <c r="C633" s="130" t="s">
        <v>282</v>
      </c>
      <c r="D633" s="126"/>
      <c r="E633" s="132" t="s">
        <v>2195</v>
      </c>
      <c r="F633" s="136" t="s">
        <v>1031</v>
      </c>
      <c r="G633" s="150" t="s">
        <v>2196</v>
      </c>
      <c r="H633" s="158">
        <v>2</v>
      </c>
      <c r="I633" s="158" t="s">
        <v>1467</v>
      </c>
      <c r="J633" s="165"/>
      <c r="K633" s="193">
        <v>1</v>
      </c>
      <c r="L633" s="196"/>
      <c r="M633" s="436">
        <v>0</v>
      </c>
      <c r="N633" s="331" t="str">
        <f t="shared" si="117"/>
        <v>-</v>
      </c>
      <c r="O633" s="320" t="str">
        <f t="shared" si="118"/>
        <v>-</v>
      </c>
      <c r="P633" s="320">
        <f t="shared" si="119"/>
        <v>1</v>
      </c>
      <c r="Q633" s="320">
        <f t="shared" si="120"/>
        <v>1</v>
      </c>
      <c r="R633" s="320" t="str">
        <f t="shared" si="121"/>
        <v>-</v>
      </c>
      <c r="S633" s="320" t="str">
        <f t="shared" si="122"/>
        <v>-</v>
      </c>
      <c r="T633" s="320">
        <f t="shared" si="123"/>
        <v>0</v>
      </c>
      <c r="U633" s="325">
        <f t="shared" si="124"/>
        <v>0</v>
      </c>
      <c r="V633" s="312">
        <f t="shared" si="125"/>
        <v>0.5</v>
      </c>
      <c r="W633" s="186" t="s">
        <v>2637</v>
      </c>
      <c r="X633" s="174" t="s">
        <v>22</v>
      </c>
      <c r="Y633" s="174" t="s">
        <v>2240</v>
      </c>
      <c r="Z633" s="388"/>
      <c r="AA633" s="389">
        <v>1</v>
      </c>
      <c r="AB633" s="390"/>
      <c r="AC633" s="307">
        <v>1</v>
      </c>
      <c r="AD633" s="352" t="s">
        <v>2434</v>
      </c>
    </row>
    <row r="634" spans="2:30" ht="54.75" hidden="1" thickBot="1" x14ac:dyDescent="0.3">
      <c r="B634" s="339" t="s">
        <v>2429</v>
      </c>
      <c r="C634" s="130" t="s">
        <v>282</v>
      </c>
      <c r="D634" s="126"/>
      <c r="E634" s="132" t="s">
        <v>2197</v>
      </c>
      <c r="F634" s="136" t="s">
        <v>2198</v>
      </c>
      <c r="G634" s="150" t="s">
        <v>2199</v>
      </c>
      <c r="H634" s="158">
        <v>1</v>
      </c>
      <c r="I634" s="158" t="s">
        <v>1467</v>
      </c>
      <c r="J634" s="165"/>
      <c r="K634" s="182"/>
      <c r="L634" s="196"/>
      <c r="M634" s="436">
        <v>0</v>
      </c>
      <c r="N634" s="331" t="str">
        <f t="shared" si="117"/>
        <v>-</v>
      </c>
      <c r="O634" s="320" t="str">
        <f t="shared" si="118"/>
        <v>-</v>
      </c>
      <c r="P634" s="320" t="str">
        <f t="shared" si="119"/>
        <v>-</v>
      </c>
      <c r="Q634" s="320" t="str">
        <f t="shared" si="120"/>
        <v>-</v>
      </c>
      <c r="R634" s="320" t="str">
        <f t="shared" si="121"/>
        <v>-</v>
      </c>
      <c r="S634" s="320" t="str">
        <f t="shared" si="122"/>
        <v>-</v>
      </c>
      <c r="T634" s="320">
        <f t="shared" si="123"/>
        <v>0</v>
      </c>
      <c r="U634" s="325">
        <f t="shared" si="124"/>
        <v>0</v>
      </c>
      <c r="V634" s="312">
        <f t="shared" si="125"/>
        <v>0</v>
      </c>
      <c r="W634" s="186"/>
      <c r="X634" s="174" t="s">
        <v>22</v>
      </c>
      <c r="Y634" s="174" t="s">
        <v>2240</v>
      </c>
      <c r="Z634" s="388"/>
      <c r="AA634" s="389"/>
      <c r="AB634" s="390"/>
      <c r="AC634" s="307">
        <v>1</v>
      </c>
      <c r="AD634" s="352" t="s">
        <v>2434</v>
      </c>
    </row>
    <row r="635" spans="2:30" ht="90" hidden="1" x14ac:dyDescent="0.25">
      <c r="B635" s="336" t="s">
        <v>2378</v>
      </c>
      <c r="C635" s="208" t="s">
        <v>288</v>
      </c>
      <c r="D635" s="126"/>
      <c r="E635" s="132" t="s">
        <v>2200</v>
      </c>
      <c r="F635" s="136" t="s">
        <v>2077</v>
      </c>
      <c r="G635" s="150" t="s">
        <v>2201</v>
      </c>
      <c r="H635" s="158">
        <v>2</v>
      </c>
      <c r="I635" s="158" t="s">
        <v>1467</v>
      </c>
      <c r="J635" s="165"/>
      <c r="K635" s="182">
        <v>1</v>
      </c>
      <c r="L635" s="196"/>
      <c r="M635" s="436">
        <v>1</v>
      </c>
      <c r="N635" s="331" t="str">
        <f t="shared" si="117"/>
        <v>-</v>
      </c>
      <c r="O635" s="320" t="str">
        <f t="shared" si="118"/>
        <v>-</v>
      </c>
      <c r="P635" s="320">
        <f t="shared" si="119"/>
        <v>1</v>
      </c>
      <c r="Q635" s="320">
        <f t="shared" si="120"/>
        <v>1</v>
      </c>
      <c r="R635" s="320" t="str">
        <f t="shared" si="121"/>
        <v>-</v>
      </c>
      <c r="S635" s="320" t="str">
        <f t="shared" si="122"/>
        <v>-</v>
      </c>
      <c r="T635" s="320">
        <f t="shared" si="123"/>
        <v>1</v>
      </c>
      <c r="U635" s="325">
        <f t="shared" si="124"/>
        <v>1</v>
      </c>
      <c r="V635" s="312">
        <f t="shared" si="125"/>
        <v>1</v>
      </c>
      <c r="W635" s="186" t="s">
        <v>2638</v>
      </c>
      <c r="X635" s="174" t="s">
        <v>22</v>
      </c>
      <c r="Y635" s="174" t="s">
        <v>2240</v>
      </c>
      <c r="Z635" s="388"/>
      <c r="AA635" s="389">
        <v>1</v>
      </c>
      <c r="AB635" s="390"/>
      <c r="AC635" s="307">
        <v>1</v>
      </c>
      <c r="AD635" s="352" t="s">
        <v>2434</v>
      </c>
    </row>
    <row r="636" spans="2:30" ht="162" hidden="1" x14ac:dyDescent="0.25">
      <c r="B636" s="336" t="s">
        <v>2378</v>
      </c>
      <c r="C636" s="208" t="s">
        <v>288</v>
      </c>
      <c r="D636" s="126"/>
      <c r="E636" s="132" t="s">
        <v>2202</v>
      </c>
      <c r="F636" s="136" t="s">
        <v>2203</v>
      </c>
      <c r="G636" s="150" t="s">
        <v>2204</v>
      </c>
      <c r="H636" s="158">
        <v>1</v>
      </c>
      <c r="I636" s="158" t="s">
        <v>1467</v>
      </c>
      <c r="J636" s="165"/>
      <c r="K636" s="193">
        <v>0.9</v>
      </c>
      <c r="L636" s="255">
        <v>0.1</v>
      </c>
      <c r="M636" s="436"/>
      <c r="N636" s="331" t="str">
        <f t="shared" si="117"/>
        <v>-</v>
      </c>
      <c r="O636" s="320" t="str">
        <f t="shared" si="118"/>
        <v>-</v>
      </c>
      <c r="P636" s="320">
        <f t="shared" si="119"/>
        <v>0.9</v>
      </c>
      <c r="Q636" s="320">
        <f t="shared" si="120"/>
        <v>0.9</v>
      </c>
      <c r="R636" s="320" t="str">
        <f t="shared" si="121"/>
        <v>-</v>
      </c>
      <c r="S636" s="320" t="str">
        <f t="shared" si="122"/>
        <v>-</v>
      </c>
      <c r="T636" s="320" t="str">
        <f t="shared" si="123"/>
        <v>-</v>
      </c>
      <c r="U636" s="325" t="str">
        <f t="shared" si="124"/>
        <v>-</v>
      </c>
      <c r="V636" s="312">
        <f t="shared" si="125"/>
        <v>1</v>
      </c>
      <c r="W636" s="186" t="s">
        <v>2798</v>
      </c>
      <c r="X636" s="174" t="s">
        <v>22</v>
      </c>
      <c r="Y636" s="174" t="s">
        <v>2240</v>
      </c>
      <c r="Z636" s="388"/>
      <c r="AA636" s="389">
        <v>1</v>
      </c>
      <c r="AB636" s="390"/>
      <c r="AC636" s="307"/>
      <c r="AD636" s="352" t="s">
        <v>2434</v>
      </c>
    </row>
    <row r="637" spans="2:30" ht="54" hidden="1" x14ac:dyDescent="0.25">
      <c r="B637" s="336" t="s">
        <v>2378</v>
      </c>
      <c r="C637" s="208" t="s">
        <v>288</v>
      </c>
      <c r="D637" s="126"/>
      <c r="E637" s="132" t="s">
        <v>2205</v>
      </c>
      <c r="F637" s="136" t="s">
        <v>2206</v>
      </c>
      <c r="G637" s="150" t="s">
        <v>2207</v>
      </c>
      <c r="H637" s="158">
        <v>2</v>
      </c>
      <c r="I637" s="158" t="s">
        <v>1467</v>
      </c>
      <c r="J637" s="165"/>
      <c r="K637" s="182">
        <v>1</v>
      </c>
      <c r="L637" s="196"/>
      <c r="M637" s="436">
        <v>1</v>
      </c>
      <c r="N637" s="331" t="str">
        <f t="shared" si="117"/>
        <v>-</v>
      </c>
      <c r="O637" s="320" t="str">
        <f t="shared" si="118"/>
        <v>-</v>
      </c>
      <c r="P637" s="320">
        <f t="shared" si="119"/>
        <v>1</v>
      </c>
      <c r="Q637" s="320">
        <f t="shared" si="120"/>
        <v>1</v>
      </c>
      <c r="R637" s="320" t="str">
        <f t="shared" si="121"/>
        <v>-</v>
      </c>
      <c r="S637" s="320" t="str">
        <f t="shared" si="122"/>
        <v>-</v>
      </c>
      <c r="T637" s="320">
        <f t="shared" si="123"/>
        <v>1</v>
      </c>
      <c r="U637" s="325">
        <f t="shared" si="124"/>
        <v>1</v>
      </c>
      <c r="V637" s="312">
        <f t="shared" si="125"/>
        <v>1</v>
      </c>
      <c r="W637" s="186" t="s">
        <v>2639</v>
      </c>
      <c r="X637" s="174" t="s">
        <v>22</v>
      </c>
      <c r="Y637" s="174" t="s">
        <v>2240</v>
      </c>
      <c r="Z637" s="388"/>
      <c r="AA637" s="389">
        <v>1</v>
      </c>
      <c r="AB637" s="390"/>
      <c r="AC637" s="307">
        <v>1</v>
      </c>
      <c r="AD637" s="352" t="s">
        <v>2434</v>
      </c>
    </row>
    <row r="638" spans="2:30" ht="90" hidden="1" x14ac:dyDescent="0.25">
      <c r="B638" s="336" t="s">
        <v>2378</v>
      </c>
      <c r="C638" s="208" t="s">
        <v>288</v>
      </c>
      <c r="D638" s="126"/>
      <c r="E638" s="132" t="s">
        <v>2208</v>
      </c>
      <c r="F638" s="136" t="s">
        <v>2209</v>
      </c>
      <c r="G638" s="150" t="s">
        <v>2210</v>
      </c>
      <c r="H638" s="158">
        <v>2</v>
      </c>
      <c r="I638" s="158" t="s">
        <v>1467</v>
      </c>
      <c r="J638" s="165"/>
      <c r="K638" s="182">
        <v>1</v>
      </c>
      <c r="L638" s="196"/>
      <c r="M638" s="436">
        <v>1</v>
      </c>
      <c r="N638" s="331" t="str">
        <f t="shared" si="117"/>
        <v>-</v>
      </c>
      <c r="O638" s="320" t="str">
        <f t="shared" si="118"/>
        <v>-</v>
      </c>
      <c r="P638" s="320">
        <f t="shared" si="119"/>
        <v>1</v>
      </c>
      <c r="Q638" s="320">
        <f t="shared" si="120"/>
        <v>1</v>
      </c>
      <c r="R638" s="320" t="str">
        <f t="shared" si="121"/>
        <v>-</v>
      </c>
      <c r="S638" s="320" t="str">
        <f t="shared" si="122"/>
        <v>-</v>
      </c>
      <c r="T638" s="320">
        <f t="shared" si="123"/>
        <v>1</v>
      </c>
      <c r="U638" s="325">
        <f t="shared" si="124"/>
        <v>1</v>
      </c>
      <c r="V638" s="312">
        <f t="shared" si="125"/>
        <v>1</v>
      </c>
      <c r="W638" s="186" t="s">
        <v>2640</v>
      </c>
      <c r="X638" s="174" t="s">
        <v>22</v>
      </c>
      <c r="Y638" s="174" t="s">
        <v>2240</v>
      </c>
      <c r="Z638" s="388"/>
      <c r="AA638" s="389">
        <v>1</v>
      </c>
      <c r="AB638" s="390"/>
      <c r="AC638" s="307">
        <v>1</v>
      </c>
      <c r="AD638" s="352" t="s">
        <v>2434</v>
      </c>
    </row>
    <row r="639" spans="2:30" ht="126" hidden="1" x14ac:dyDescent="0.25">
      <c r="B639" s="336" t="s">
        <v>2378</v>
      </c>
      <c r="C639" s="208" t="s">
        <v>288</v>
      </c>
      <c r="D639" s="126"/>
      <c r="E639" s="132" t="s">
        <v>2211</v>
      </c>
      <c r="F639" s="136" t="s">
        <v>2212</v>
      </c>
      <c r="G639" s="150" t="s">
        <v>2213</v>
      </c>
      <c r="H639" s="158">
        <v>2</v>
      </c>
      <c r="I639" s="158" t="s">
        <v>1467</v>
      </c>
      <c r="J639" s="165"/>
      <c r="K639" s="182">
        <v>1</v>
      </c>
      <c r="L639" s="196"/>
      <c r="M639" s="436">
        <v>1</v>
      </c>
      <c r="N639" s="331" t="str">
        <f t="shared" si="117"/>
        <v>-</v>
      </c>
      <c r="O639" s="320" t="str">
        <f t="shared" si="118"/>
        <v>-</v>
      </c>
      <c r="P639" s="320">
        <f t="shared" si="119"/>
        <v>1</v>
      </c>
      <c r="Q639" s="320">
        <f t="shared" si="120"/>
        <v>1</v>
      </c>
      <c r="R639" s="320" t="str">
        <f t="shared" si="121"/>
        <v>-</v>
      </c>
      <c r="S639" s="320" t="str">
        <f t="shared" si="122"/>
        <v>-</v>
      </c>
      <c r="T639" s="320">
        <f t="shared" si="123"/>
        <v>1</v>
      </c>
      <c r="U639" s="325">
        <f t="shared" si="124"/>
        <v>1</v>
      </c>
      <c r="V639" s="312">
        <f t="shared" si="125"/>
        <v>1</v>
      </c>
      <c r="W639" s="186" t="s">
        <v>2641</v>
      </c>
      <c r="X639" s="174" t="s">
        <v>22</v>
      </c>
      <c r="Y639" s="174" t="s">
        <v>2240</v>
      </c>
      <c r="Z639" s="388"/>
      <c r="AA639" s="389">
        <v>1</v>
      </c>
      <c r="AB639" s="390"/>
      <c r="AC639" s="307">
        <v>1</v>
      </c>
      <c r="AD639" s="352" t="s">
        <v>2434</v>
      </c>
    </row>
    <row r="640" spans="2:30" ht="54" hidden="1" x14ac:dyDescent="0.25">
      <c r="B640" s="336" t="s">
        <v>2378</v>
      </c>
      <c r="C640" s="208" t="s">
        <v>288</v>
      </c>
      <c r="D640" s="126"/>
      <c r="E640" s="132" t="s">
        <v>2214</v>
      </c>
      <c r="F640" s="136" t="s">
        <v>2215</v>
      </c>
      <c r="G640" s="150" t="s">
        <v>2216</v>
      </c>
      <c r="H640" s="158">
        <v>2</v>
      </c>
      <c r="I640" s="158" t="s">
        <v>1467</v>
      </c>
      <c r="J640" s="165"/>
      <c r="K640" s="182">
        <v>1</v>
      </c>
      <c r="L640" s="196"/>
      <c r="M640" s="436">
        <v>1</v>
      </c>
      <c r="N640" s="331" t="str">
        <f t="shared" si="117"/>
        <v>-</v>
      </c>
      <c r="O640" s="320" t="str">
        <f t="shared" si="118"/>
        <v>-</v>
      </c>
      <c r="P640" s="320">
        <f t="shared" si="119"/>
        <v>1</v>
      </c>
      <c r="Q640" s="320">
        <f t="shared" si="120"/>
        <v>1</v>
      </c>
      <c r="R640" s="320" t="str">
        <f t="shared" si="121"/>
        <v>-</v>
      </c>
      <c r="S640" s="320" t="str">
        <f t="shared" si="122"/>
        <v>-</v>
      </c>
      <c r="T640" s="320">
        <f t="shared" si="123"/>
        <v>1</v>
      </c>
      <c r="U640" s="325">
        <f t="shared" si="124"/>
        <v>1</v>
      </c>
      <c r="V640" s="312">
        <f t="shared" si="125"/>
        <v>1</v>
      </c>
      <c r="W640" s="186" t="s">
        <v>2642</v>
      </c>
      <c r="X640" s="174" t="s">
        <v>22</v>
      </c>
      <c r="Y640" s="174" t="s">
        <v>2240</v>
      </c>
      <c r="Z640" s="388"/>
      <c r="AA640" s="389">
        <v>1</v>
      </c>
      <c r="AB640" s="390"/>
      <c r="AC640" s="307">
        <v>1</v>
      </c>
      <c r="AD640" s="352" t="s">
        <v>2434</v>
      </c>
    </row>
    <row r="641" spans="2:30" ht="126" hidden="1" x14ac:dyDescent="0.25">
      <c r="B641" s="336" t="s">
        <v>2378</v>
      </c>
      <c r="C641" s="208" t="s">
        <v>288</v>
      </c>
      <c r="D641" s="126"/>
      <c r="E641" s="132" t="s">
        <v>2217</v>
      </c>
      <c r="F641" s="136" t="s">
        <v>2218</v>
      </c>
      <c r="G641" s="150" t="s">
        <v>2219</v>
      </c>
      <c r="H641" s="158">
        <v>4</v>
      </c>
      <c r="I641" s="158" t="s">
        <v>1467</v>
      </c>
      <c r="J641" s="165">
        <v>1</v>
      </c>
      <c r="K641" s="182">
        <v>1</v>
      </c>
      <c r="L641" s="196">
        <v>1</v>
      </c>
      <c r="M641" s="436">
        <v>1</v>
      </c>
      <c r="N641" s="331">
        <f t="shared" si="117"/>
        <v>1</v>
      </c>
      <c r="O641" s="320">
        <f t="shared" si="118"/>
        <v>1</v>
      </c>
      <c r="P641" s="320">
        <f t="shared" si="119"/>
        <v>1</v>
      </c>
      <c r="Q641" s="320">
        <f t="shared" si="120"/>
        <v>1</v>
      </c>
      <c r="R641" s="320">
        <f t="shared" si="121"/>
        <v>1</v>
      </c>
      <c r="S641" s="320">
        <f t="shared" si="122"/>
        <v>1</v>
      </c>
      <c r="T641" s="320">
        <f t="shared" si="123"/>
        <v>1</v>
      </c>
      <c r="U641" s="325">
        <f t="shared" si="124"/>
        <v>1</v>
      </c>
      <c r="V641" s="312">
        <f t="shared" si="125"/>
        <v>1</v>
      </c>
      <c r="W641" s="186" t="s">
        <v>2799</v>
      </c>
      <c r="X641" s="174" t="s">
        <v>22</v>
      </c>
      <c r="Y641" s="174" t="s">
        <v>2240</v>
      </c>
      <c r="Z641" s="388">
        <v>1</v>
      </c>
      <c r="AA641" s="389">
        <v>1</v>
      </c>
      <c r="AB641" s="390">
        <v>1</v>
      </c>
      <c r="AC641" s="307">
        <v>1</v>
      </c>
      <c r="AD641" s="352" t="s">
        <v>2434</v>
      </c>
    </row>
    <row r="642" spans="2:30" ht="126" hidden="1" x14ac:dyDescent="0.25">
      <c r="B642" s="336" t="s">
        <v>2378</v>
      </c>
      <c r="C642" s="208" t="s">
        <v>288</v>
      </c>
      <c r="D642" s="126"/>
      <c r="E642" s="132" t="s">
        <v>2220</v>
      </c>
      <c r="F642" s="136" t="s">
        <v>2221</v>
      </c>
      <c r="G642" s="150" t="s">
        <v>2222</v>
      </c>
      <c r="H642" s="158">
        <v>4</v>
      </c>
      <c r="I642" s="158" t="s">
        <v>1467</v>
      </c>
      <c r="J642" s="165">
        <v>1</v>
      </c>
      <c r="K642" s="182">
        <v>1</v>
      </c>
      <c r="L642" s="196">
        <v>1</v>
      </c>
      <c r="M642" s="436">
        <v>1</v>
      </c>
      <c r="N642" s="331">
        <f t="shared" si="117"/>
        <v>1</v>
      </c>
      <c r="O642" s="320">
        <f t="shared" si="118"/>
        <v>1</v>
      </c>
      <c r="P642" s="320">
        <f t="shared" si="119"/>
        <v>1</v>
      </c>
      <c r="Q642" s="320">
        <f t="shared" si="120"/>
        <v>1</v>
      </c>
      <c r="R642" s="320">
        <f t="shared" si="121"/>
        <v>1</v>
      </c>
      <c r="S642" s="320">
        <f t="shared" si="122"/>
        <v>1</v>
      </c>
      <c r="T642" s="320">
        <f t="shared" si="123"/>
        <v>1</v>
      </c>
      <c r="U642" s="325">
        <f t="shared" si="124"/>
        <v>1</v>
      </c>
      <c r="V642" s="312">
        <f t="shared" si="125"/>
        <v>1</v>
      </c>
      <c r="W642" s="186" t="s">
        <v>2800</v>
      </c>
      <c r="X642" s="174" t="s">
        <v>22</v>
      </c>
      <c r="Y642" s="174" t="s">
        <v>2240</v>
      </c>
      <c r="Z642" s="388">
        <v>1</v>
      </c>
      <c r="AA642" s="389">
        <v>1</v>
      </c>
      <c r="AB642" s="390">
        <v>1</v>
      </c>
      <c r="AC642" s="307">
        <v>1</v>
      </c>
      <c r="AD642" s="352" t="s">
        <v>2434</v>
      </c>
    </row>
    <row r="643" spans="2:30" ht="54" hidden="1" x14ac:dyDescent="0.25">
      <c r="B643" s="336" t="s">
        <v>2378</v>
      </c>
      <c r="C643" s="208" t="s">
        <v>288</v>
      </c>
      <c r="D643" s="126"/>
      <c r="E643" s="132" t="s">
        <v>2223</v>
      </c>
      <c r="F643" s="136" t="s">
        <v>2224</v>
      </c>
      <c r="G643" s="150" t="s">
        <v>2225</v>
      </c>
      <c r="H643" s="158">
        <v>1</v>
      </c>
      <c r="I643" s="158" t="s">
        <v>1467</v>
      </c>
      <c r="J643" s="165"/>
      <c r="K643" s="182">
        <v>1</v>
      </c>
      <c r="L643" s="196"/>
      <c r="M643" s="436"/>
      <c r="N643" s="331" t="str">
        <f t="shared" si="117"/>
        <v>-</v>
      </c>
      <c r="O643" s="320" t="str">
        <f t="shared" si="118"/>
        <v>-</v>
      </c>
      <c r="P643" s="320">
        <f t="shared" si="119"/>
        <v>1</v>
      </c>
      <c r="Q643" s="320">
        <f t="shared" si="120"/>
        <v>1</v>
      </c>
      <c r="R643" s="320" t="str">
        <f t="shared" si="121"/>
        <v>-</v>
      </c>
      <c r="S643" s="320" t="str">
        <f t="shared" si="122"/>
        <v>-</v>
      </c>
      <c r="T643" s="320" t="str">
        <f t="shared" si="123"/>
        <v>-</v>
      </c>
      <c r="U643" s="325" t="str">
        <f t="shared" si="124"/>
        <v>-</v>
      </c>
      <c r="V643" s="312">
        <f t="shared" si="125"/>
        <v>1</v>
      </c>
      <c r="W643" s="186" t="s">
        <v>2643</v>
      </c>
      <c r="X643" s="174" t="s">
        <v>22</v>
      </c>
      <c r="Y643" s="174" t="s">
        <v>2240</v>
      </c>
      <c r="Z643" s="388"/>
      <c r="AA643" s="389">
        <v>1</v>
      </c>
      <c r="AB643" s="390"/>
      <c r="AC643" s="307"/>
      <c r="AD643" s="352" t="s">
        <v>2434</v>
      </c>
    </row>
    <row r="644" spans="2:30" ht="54" hidden="1" x14ac:dyDescent="0.25">
      <c r="B644" s="336" t="s">
        <v>2378</v>
      </c>
      <c r="C644" s="208" t="s">
        <v>288</v>
      </c>
      <c r="D644" s="126"/>
      <c r="E644" s="132" t="s">
        <v>2226</v>
      </c>
      <c r="F644" s="136" t="s">
        <v>2227</v>
      </c>
      <c r="G644" s="150" t="s">
        <v>2228</v>
      </c>
      <c r="H644" s="158">
        <v>2</v>
      </c>
      <c r="I644" s="158" t="s">
        <v>1467</v>
      </c>
      <c r="J644" s="165">
        <v>1</v>
      </c>
      <c r="K644" s="182">
        <v>1</v>
      </c>
      <c r="L644" s="196"/>
      <c r="M644" s="436"/>
      <c r="N644" s="331">
        <f t="shared" si="117"/>
        <v>1</v>
      </c>
      <c r="O644" s="320">
        <f t="shared" si="118"/>
        <v>1</v>
      </c>
      <c r="P644" s="320">
        <f t="shared" si="119"/>
        <v>1</v>
      </c>
      <c r="Q644" s="320">
        <f t="shared" si="120"/>
        <v>1</v>
      </c>
      <c r="R644" s="320" t="str">
        <f t="shared" si="121"/>
        <v>-</v>
      </c>
      <c r="S644" s="320" t="str">
        <f t="shared" si="122"/>
        <v>-</v>
      </c>
      <c r="T644" s="320" t="str">
        <f t="shared" si="123"/>
        <v>-</v>
      </c>
      <c r="U644" s="325" t="str">
        <f t="shared" si="124"/>
        <v>-</v>
      </c>
      <c r="V644" s="312">
        <f t="shared" si="125"/>
        <v>1</v>
      </c>
      <c r="W644" s="186" t="s">
        <v>2644</v>
      </c>
      <c r="X644" s="174" t="s">
        <v>22</v>
      </c>
      <c r="Y644" s="174" t="s">
        <v>2240</v>
      </c>
      <c r="Z644" s="388">
        <v>1</v>
      </c>
      <c r="AA644" s="389">
        <v>1</v>
      </c>
      <c r="AB644" s="390"/>
      <c r="AC644" s="307"/>
      <c r="AD644" s="352" t="s">
        <v>2434</v>
      </c>
    </row>
    <row r="645" spans="2:30" ht="180" hidden="1" x14ac:dyDescent="0.25">
      <c r="B645" s="336" t="s">
        <v>2378</v>
      </c>
      <c r="C645" s="208" t="s">
        <v>288</v>
      </c>
      <c r="D645" s="126"/>
      <c r="E645" s="132" t="s">
        <v>2229</v>
      </c>
      <c r="F645" s="136" t="s">
        <v>2230</v>
      </c>
      <c r="G645" s="150" t="s">
        <v>2231</v>
      </c>
      <c r="H645" s="158">
        <v>1</v>
      </c>
      <c r="I645" s="158" t="s">
        <v>1467</v>
      </c>
      <c r="J645" s="165">
        <v>1</v>
      </c>
      <c r="K645" s="182"/>
      <c r="L645" s="196"/>
      <c r="M645" s="436"/>
      <c r="N645" s="331">
        <f t="shared" si="117"/>
        <v>1</v>
      </c>
      <c r="O645" s="320">
        <f t="shared" si="118"/>
        <v>1</v>
      </c>
      <c r="P645" s="320" t="str">
        <f t="shared" si="119"/>
        <v>-</v>
      </c>
      <c r="Q645" s="320" t="str">
        <f t="shared" si="120"/>
        <v>-</v>
      </c>
      <c r="R645" s="320" t="str">
        <f t="shared" si="121"/>
        <v>-</v>
      </c>
      <c r="S645" s="320" t="str">
        <f t="shared" si="122"/>
        <v>-</v>
      </c>
      <c r="T645" s="320" t="str">
        <f t="shared" si="123"/>
        <v>-</v>
      </c>
      <c r="U645" s="325" t="str">
        <f t="shared" si="124"/>
        <v>-</v>
      </c>
      <c r="V645" s="312">
        <f t="shared" si="125"/>
        <v>1</v>
      </c>
      <c r="W645" s="186" t="s">
        <v>2232</v>
      </c>
      <c r="X645" s="174" t="s">
        <v>22</v>
      </c>
      <c r="Y645" s="174" t="s">
        <v>2240</v>
      </c>
      <c r="Z645" s="388">
        <v>1</v>
      </c>
      <c r="AA645" s="389"/>
      <c r="AB645" s="390"/>
      <c r="AC645" s="307"/>
      <c r="AD645" s="352" t="s">
        <v>2434</v>
      </c>
    </row>
    <row r="646" spans="2:30" ht="108" hidden="1" x14ac:dyDescent="0.25">
      <c r="B646" s="336" t="s">
        <v>2378</v>
      </c>
      <c r="C646" s="208" t="s">
        <v>288</v>
      </c>
      <c r="D646" s="126"/>
      <c r="E646" s="132" t="s">
        <v>2083</v>
      </c>
      <c r="F646" s="136" t="s">
        <v>2233</v>
      </c>
      <c r="G646" s="150" t="s">
        <v>2234</v>
      </c>
      <c r="H646" s="158">
        <v>2</v>
      </c>
      <c r="I646" s="158" t="s">
        <v>1467</v>
      </c>
      <c r="J646" s="165">
        <v>1</v>
      </c>
      <c r="K646" s="182"/>
      <c r="L646" s="196">
        <v>1</v>
      </c>
      <c r="M646" s="436"/>
      <c r="N646" s="331">
        <f t="shared" si="117"/>
        <v>1</v>
      </c>
      <c r="O646" s="320">
        <f t="shared" si="118"/>
        <v>1</v>
      </c>
      <c r="P646" s="320" t="str">
        <f t="shared" si="119"/>
        <v>-</v>
      </c>
      <c r="Q646" s="320" t="str">
        <f t="shared" si="120"/>
        <v>-</v>
      </c>
      <c r="R646" s="320">
        <f t="shared" si="121"/>
        <v>1</v>
      </c>
      <c r="S646" s="320">
        <f t="shared" si="122"/>
        <v>1</v>
      </c>
      <c r="T646" s="320" t="str">
        <f t="shared" si="123"/>
        <v>-</v>
      </c>
      <c r="U646" s="325" t="str">
        <f t="shared" si="124"/>
        <v>-</v>
      </c>
      <c r="V646" s="312">
        <f t="shared" si="125"/>
        <v>1</v>
      </c>
      <c r="W646" s="186" t="s">
        <v>2801</v>
      </c>
      <c r="X646" s="174"/>
      <c r="Y646" s="174" t="s">
        <v>2240</v>
      </c>
      <c r="Z646" s="388">
        <v>1</v>
      </c>
      <c r="AA646" s="389"/>
      <c r="AB646" s="390">
        <v>1</v>
      </c>
      <c r="AC646" s="307"/>
      <c r="AD646" s="352" t="s">
        <v>2434</v>
      </c>
    </row>
    <row r="647" spans="2:30" ht="54" hidden="1" x14ac:dyDescent="0.25">
      <c r="B647" s="336" t="s">
        <v>2378</v>
      </c>
      <c r="C647" s="208" t="s">
        <v>288</v>
      </c>
      <c r="D647" s="126"/>
      <c r="E647" s="132" t="s">
        <v>2083</v>
      </c>
      <c r="F647" s="136" t="s">
        <v>2235</v>
      </c>
      <c r="G647" s="150" t="s">
        <v>2236</v>
      </c>
      <c r="H647" s="158">
        <v>1</v>
      </c>
      <c r="I647" s="158" t="s">
        <v>1467</v>
      </c>
      <c r="J647" s="165"/>
      <c r="K647" s="182"/>
      <c r="L647" s="196"/>
      <c r="M647" s="436">
        <v>1</v>
      </c>
      <c r="N647" s="331" t="str">
        <f t="shared" si="117"/>
        <v>-</v>
      </c>
      <c r="O647" s="320" t="str">
        <f t="shared" si="118"/>
        <v>-</v>
      </c>
      <c r="P647" s="320" t="str">
        <f t="shared" si="119"/>
        <v>-</v>
      </c>
      <c r="Q647" s="320" t="str">
        <f t="shared" si="120"/>
        <v>-</v>
      </c>
      <c r="R647" s="320" t="str">
        <f t="shared" si="121"/>
        <v>-</v>
      </c>
      <c r="S647" s="320" t="str">
        <f t="shared" si="122"/>
        <v>-</v>
      </c>
      <c r="T647" s="320">
        <f t="shared" si="123"/>
        <v>1</v>
      </c>
      <c r="U647" s="325">
        <f t="shared" si="124"/>
        <v>1</v>
      </c>
      <c r="V647" s="312">
        <f t="shared" si="125"/>
        <v>1</v>
      </c>
      <c r="W647" s="186"/>
      <c r="X647" s="174" t="s">
        <v>22</v>
      </c>
      <c r="Y647" s="174" t="s">
        <v>2240</v>
      </c>
      <c r="Z647" s="388"/>
      <c r="AA647" s="389"/>
      <c r="AB647" s="390"/>
      <c r="AC647" s="307">
        <v>1</v>
      </c>
      <c r="AD647" s="352" t="s">
        <v>2434</v>
      </c>
    </row>
    <row r="648" spans="2:30" ht="90" hidden="1" x14ac:dyDescent="0.25">
      <c r="B648" s="336" t="s">
        <v>2378</v>
      </c>
      <c r="C648" s="208" t="s">
        <v>288</v>
      </c>
      <c r="D648" s="126"/>
      <c r="E648" s="132" t="s">
        <v>2237</v>
      </c>
      <c r="F648" s="136" t="s">
        <v>2029</v>
      </c>
      <c r="G648" s="150" t="s">
        <v>2238</v>
      </c>
      <c r="H648" s="158">
        <v>1</v>
      </c>
      <c r="I648" s="158" t="s">
        <v>1467</v>
      </c>
      <c r="J648" s="165"/>
      <c r="K648" s="182">
        <v>1</v>
      </c>
      <c r="L648" s="196"/>
      <c r="M648" s="436"/>
      <c r="N648" s="331" t="str">
        <f t="shared" si="117"/>
        <v>-</v>
      </c>
      <c r="O648" s="320" t="str">
        <f t="shared" si="118"/>
        <v>-</v>
      </c>
      <c r="P648" s="320">
        <f t="shared" si="119"/>
        <v>1</v>
      </c>
      <c r="Q648" s="320">
        <f t="shared" si="120"/>
        <v>1</v>
      </c>
      <c r="R648" s="320" t="str">
        <f t="shared" si="121"/>
        <v>-</v>
      </c>
      <c r="S648" s="320" t="str">
        <f t="shared" si="122"/>
        <v>-</v>
      </c>
      <c r="T648" s="320" t="str">
        <f t="shared" si="123"/>
        <v>-</v>
      </c>
      <c r="U648" s="325" t="str">
        <f t="shared" si="124"/>
        <v>-</v>
      </c>
      <c r="V648" s="312">
        <f t="shared" si="125"/>
        <v>1</v>
      </c>
      <c r="W648" s="186" t="s">
        <v>2645</v>
      </c>
      <c r="X648" s="174"/>
      <c r="Y648" s="174" t="s">
        <v>2240</v>
      </c>
      <c r="Z648" s="388"/>
      <c r="AA648" s="389">
        <v>1</v>
      </c>
      <c r="AB648" s="390"/>
      <c r="AC648" s="307"/>
      <c r="AD648" s="352" t="s">
        <v>2434</v>
      </c>
    </row>
    <row r="649" spans="2:30" ht="90" hidden="1" x14ac:dyDescent="0.25">
      <c r="B649" s="336" t="s">
        <v>2378</v>
      </c>
      <c r="C649" s="208" t="s">
        <v>288</v>
      </c>
      <c r="D649" s="340"/>
      <c r="E649" s="341" t="s">
        <v>2237</v>
      </c>
      <c r="F649" s="342" t="s">
        <v>2029</v>
      </c>
      <c r="G649" s="343" t="s">
        <v>2239</v>
      </c>
      <c r="H649" s="344">
        <v>1</v>
      </c>
      <c r="I649" s="344" t="s">
        <v>1467</v>
      </c>
      <c r="J649" s="345"/>
      <c r="K649" s="346"/>
      <c r="L649" s="347"/>
      <c r="M649" s="454">
        <v>1</v>
      </c>
      <c r="N649" s="348" t="str">
        <f t="shared" si="117"/>
        <v>-</v>
      </c>
      <c r="O649" s="349" t="str">
        <f t="shared" si="118"/>
        <v>-</v>
      </c>
      <c r="P649" s="349" t="str">
        <f t="shared" si="119"/>
        <v>-</v>
      </c>
      <c r="Q649" s="349" t="str">
        <f t="shared" si="120"/>
        <v>-</v>
      </c>
      <c r="R649" s="349" t="str">
        <f t="shared" si="121"/>
        <v>-</v>
      </c>
      <c r="S649" s="349" t="str">
        <f t="shared" si="122"/>
        <v>-</v>
      </c>
      <c r="T649" s="349">
        <f t="shared" si="123"/>
        <v>1</v>
      </c>
      <c r="U649" s="469">
        <f t="shared" si="124"/>
        <v>1</v>
      </c>
      <c r="V649" s="462">
        <f t="shared" si="125"/>
        <v>1</v>
      </c>
      <c r="W649" s="350"/>
      <c r="X649" s="351" t="s">
        <v>22</v>
      </c>
      <c r="Y649" s="351" t="s">
        <v>2240</v>
      </c>
      <c r="Z649" s="543"/>
      <c r="AA649" s="544"/>
      <c r="AB649" s="545"/>
      <c r="AC649" s="546">
        <v>1</v>
      </c>
      <c r="AD649" s="352" t="s">
        <v>2434</v>
      </c>
    </row>
    <row r="650" spans="2:30" s="372" customFormat="1" ht="54" hidden="1" x14ac:dyDescent="0.25">
      <c r="B650" s="356" t="s">
        <v>2241</v>
      </c>
      <c r="C650" s="357" t="s">
        <v>2242</v>
      </c>
      <c r="D650" s="358" t="s">
        <v>2243</v>
      </c>
      <c r="E650" s="359" t="s">
        <v>2244</v>
      </c>
      <c r="F650" s="360" t="s">
        <v>2245</v>
      </c>
      <c r="G650" s="361" t="s">
        <v>2246</v>
      </c>
      <c r="H650" s="362">
        <v>1</v>
      </c>
      <c r="I650" s="362" t="s">
        <v>816</v>
      </c>
      <c r="J650" s="363">
        <v>1</v>
      </c>
      <c r="K650" s="396"/>
      <c r="L650" s="408"/>
      <c r="M650" s="455"/>
      <c r="N650" s="366">
        <f>IF(ISERROR(J650/Z650),"-",J650/Z650)</f>
        <v>1</v>
      </c>
      <c r="O650" s="367">
        <f>IF(N650="","",IF(N650="-","-",IF(N650&gt;=100%,100%,N650)))</f>
        <v>1</v>
      </c>
      <c r="P650" s="367" t="str">
        <f>IF(ISERROR(K650/AA650),"-",K650/AA650)</f>
        <v>-</v>
      </c>
      <c r="Q650" s="367" t="str">
        <f>IF(P650="","",IF(P650="-","-",IF(P650&gt;=100%,100%,P650)))</f>
        <v>-</v>
      </c>
      <c r="R650" s="367" t="str">
        <f>IF(ISERROR(L650/AB650),"-",L650/AB650)</f>
        <v>-</v>
      </c>
      <c r="S650" s="367" t="str">
        <f>IF(R650="","",IF(R650="-","-",IF(R650&gt;=100%,100%,R650)))</f>
        <v>-</v>
      </c>
      <c r="T650" s="367" t="str">
        <f>IF(ISERROR(M650/AC650),"-",M650/AC650)</f>
        <v>-</v>
      </c>
      <c r="U650" s="325" t="str">
        <f>IF(T650="","",IF(T650="-","-",IF(T650&gt;=100%,100%,T650)))</f>
        <v>-</v>
      </c>
      <c r="V650" s="312">
        <f>SUM(J650:M650)/H650</f>
        <v>1</v>
      </c>
      <c r="W650" s="410" t="s">
        <v>2247</v>
      </c>
      <c r="X650" s="369" t="s">
        <v>22</v>
      </c>
      <c r="Y650" s="369" t="s">
        <v>2432</v>
      </c>
      <c r="Z650" s="388">
        <v>1</v>
      </c>
      <c r="AA650" s="389"/>
      <c r="AB650" s="390"/>
      <c r="AC650" s="307"/>
      <c r="AD650" s="371" t="s">
        <v>2434</v>
      </c>
    </row>
    <row r="651" spans="2:30" ht="162" hidden="1" x14ac:dyDescent="0.25">
      <c r="B651" s="336" t="s">
        <v>2241</v>
      </c>
      <c r="C651" s="129" t="s">
        <v>2242</v>
      </c>
      <c r="D651" s="126" t="s">
        <v>2243</v>
      </c>
      <c r="E651" s="132" t="s">
        <v>2248</v>
      </c>
      <c r="F651" s="136" t="s">
        <v>2249</v>
      </c>
      <c r="G651" s="150" t="s">
        <v>2250</v>
      </c>
      <c r="H651" s="158">
        <v>1</v>
      </c>
      <c r="I651" s="158" t="s">
        <v>816</v>
      </c>
      <c r="J651" s="165"/>
      <c r="K651" s="395">
        <v>0.3</v>
      </c>
      <c r="L651" s="407">
        <v>0.7</v>
      </c>
      <c r="M651" s="455"/>
      <c r="N651" s="331" t="str">
        <f t="shared" ref="N651:N713" si="126">IF(ISERROR(J651/Z651),"-",J651/Z651)</f>
        <v>-</v>
      </c>
      <c r="O651" s="320" t="str">
        <f t="shared" ref="O651:O713" si="127">IF(N651="","",IF(N651="-","-",IF(N651&gt;=100%,100%,N651)))</f>
        <v>-</v>
      </c>
      <c r="P651" s="320">
        <f t="shared" ref="P651:P713" si="128">IF(ISERROR(K651/AA651),"-",K651/AA651)</f>
        <v>0.3</v>
      </c>
      <c r="Q651" s="320">
        <f t="shared" ref="Q651:Q713" si="129">IF(P651="","",IF(P651="-","-",IF(P651&gt;=100%,100%,P651)))</f>
        <v>0.3</v>
      </c>
      <c r="R651" s="320" t="str">
        <f t="shared" ref="R651:R713" si="130">IF(ISERROR(L651/AB651),"-",L651/AB651)</f>
        <v>-</v>
      </c>
      <c r="S651" s="320" t="str">
        <f t="shared" ref="S651:S713" si="131">IF(R651="","",IF(R651="-","-",IF(R651&gt;=100%,100%,R651)))</f>
        <v>-</v>
      </c>
      <c r="T651" s="320" t="str">
        <f t="shared" ref="T651:T713" si="132">IF(ISERROR(M651/AC651),"-",M651/AC651)</f>
        <v>-</v>
      </c>
      <c r="U651" s="325" t="str">
        <f t="shared" ref="U651:U713" si="133">IF(T651="","",IF(T651="-","-",IF(T651&gt;=100%,100%,T651)))</f>
        <v>-</v>
      </c>
      <c r="V651" s="312">
        <f t="shared" ref="V651:V713" si="134">SUM(J651:M651)/H651</f>
        <v>1</v>
      </c>
      <c r="W651" s="406" t="s">
        <v>2802</v>
      </c>
      <c r="X651" s="174" t="s">
        <v>22</v>
      </c>
      <c r="Y651" s="174" t="s">
        <v>2432</v>
      </c>
      <c r="Z651" s="388"/>
      <c r="AA651" s="389">
        <v>1</v>
      </c>
      <c r="AB651" s="390"/>
      <c r="AC651" s="307"/>
      <c r="AD651" s="352" t="s">
        <v>2434</v>
      </c>
    </row>
    <row r="652" spans="2:30" ht="72" hidden="1" x14ac:dyDescent="0.25">
      <c r="B652" s="336" t="s">
        <v>2241</v>
      </c>
      <c r="C652" s="129" t="s">
        <v>2242</v>
      </c>
      <c r="D652" s="126" t="s">
        <v>2243</v>
      </c>
      <c r="E652" s="132" t="s">
        <v>2251</v>
      </c>
      <c r="F652" s="136" t="s">
        <v>2252</v>
      </c>
      <c r="G652" s="150" t="s">
        <v>2253</v>
      </c>
      <c r="H652" s="158">
        <v>1</v>
      </c>
      <c r="I652" s="158" t="s">
        <v>816</v>
      </c>
      <c r="J652" s="165"/>
      <c r="K652" s="395"/>
      <c r="L652" s="407"/>
      <c r="M652" s="455">
        <v>1</v>
      </c>
      <c r="N652" s="331" t="str">
        <f t="shared" si="126"/>
        <v>-</v>
      </c>
      <c r="O652" s="320" t="str">
        <f t="shared" si="127"/>
        <v>-</v>
      </c>
      <c r="P652" s="320" t="str">
        <f t="shared" si="128"/>
        <v>-</v>
      </c>
      <c r="Q652" s="320" t="str">
        <f t="shared" si="129"/>
        <v>-</v>
      </c>
      <c r="R652" s="320" t="str">
        <f t="shared" si="130"/>
        <v>-</v>
      </c>
      <c r="S652" s="320" t="str">
        <f t="shared" si="131"/>
        <v>-</v>
      </c>
      <c r="T652" s="320">
        <f t="shared" si="132"/>
        <v>1</v>
      </c>
      <c r="U652" s="325">
        <f t="shared" si="133"/>
        <v>1</v>
      </c>
      <c r="V652" s="312">
        <f t="shared" si="134"/>
        <v>1</v>
      </c>
      <c r="W652" s="406" t="s">
        <v>2910</v>
      </c>
      <c r="X652" s="174" t="s">
        <v>22</v>
      </c>
      <c r="Y652" s="174" t="s">
        <v>2432</v>
      </c>
      <c r="Z652" s="388"/>
      <c r="AA652" s="389"/>
      <c r="AB652" s="390"/>
      <c r="AC652" s="307">
        <v>1</v>
      </c>
      <c r="AD652" s="352" t="s">
        <v>2434</v>
      </c>
    </row>
    <row r="653" spans="2:30" ht="90" hidden="1" x14ac:dyDescent="0.25">
      <c r="B653" s="336" t="s">
        <v>2241</v>
      </c>
      <c r="C653" s="129" t="s">
        <v>2242</v>
      </c>
      <c r="D653" s="126" t="s">
        <v>2243</v>
      </c>
      <c r="E653" s="132" t="s">
        <v>2254</v>
      </c>
      <c r="F653" s="136" t="s">
        <v>2255</v>
      </c>
      <c r="G653" s="150" t="s">
        <v>2256</v>
      </c>
      <c r="H653" s="158">
        <v>1</v>
      </c>
      <c r="I653" s="158" t="s">
        <v>816</v>
      </c>
      <c r="J653" s="165"/>
      <c r="K653" s="395"/>
      <c r="L653" s="407">
        <v>1</v>
      </c>
      <c r="M653" s="455"/>
      <c r="N653" s="331" t="str">
        <f t="shared" si="126"/>
        <v>-</v>
      </c>
      <c r="O653" s="320" t="str">
        <f t="shared" si="127"/>
        <v>-</v>
      </c>
      <c r="P653" s="320" t="str">
        <f t="shared" si="128"/>
        <v>-</v>
      </c>
      <c r="Q653" s="320" t="str">
        <f t="shared" si="129"/>
        <v>-</v>
      </c>
      <c r="R653" s="320">
        <f t="shared" si="130"/>
        <v>1</v>
      </c>
      <c r="S653" s="320">
        <f t="shared" si="131"/>
        <v>1</v>
      </c>
      <c r="T653" s="320" t="str">
        <f t="shared" si="132"/>
        <v>-</v>
      </c>
      <c r="U653" s="325" t="str">
        <f t="shared" si="133"/>
        <v>-</v>
      </c>
      <c r="V653" s="312">
        <f t="shared" si="134"/>
        <v>1</v>
      </c>
      <c r="W653" s="406" t="s">
        <v>2803</v>
      </c>
      <c r="X653" s="174" t="s">
        <v>22</v>
      </c>
      <c r="Y653" s="174" t="s">
        <v>2432</v>
      </c>
      <c r="Z653" s="388"/>
      <c r="AA653" s="389"/>
      <c r="AB653" s="390">
        <v>1</v>
      </c>
      <c r="AC653" s="307"/>
      <c r="AD653" s="352" t="s">
        <v>2434</v>
      </c>
    </row>
    <row r="654" spans="2:30" ht="144" hidden="1" x14ac:dyDescent="0.25">
      <c r="B654" s="336" t="s">
        <v>2241</v>
      </c>
      <c r="C654" s="129" t="s">
        <v>33</v>
      </c>
      <c r="D654" s="126" t="s">
        <v>2257</v>
      </c>
      <c r="E654" s="132" t="s">
        <v>2258</v>
      </c>
      <c r="F654" s="136" t="s">
        <v>2259</v>
      </c>
      <c r="G654" s="150" t="s">
        <v>2260</v>
      </c>
      <c r="H654" s="158">
        <v>1</v>
      </c>
      <c r="I654" s="158" t="s">
        <v>816</v>
      </c>
      <c r="J654" s="165"/>
      <c r="K654" s="395"/>
      <c r="L654" s="407">
        <v>0.5</v>
      </c>
      <c r="M654" s="455">
        <v>0.5</v>
      </c>
      <c r="N654" s="331" t="str">
        <f t="shared" si="126"/>
        <v>-</v>
      </c>
      <c r="O654" s="320" t="str">
        <f t="shared" si="127"/>
        <v>-</v>
      </c>
      <c r="P654" s="320" t="str">
        <f t="shared" si="128"/>
        <v>-</v>
      </c>
      <c r="Q654" s="320" t="str">
        <f t="shared" si="129"/>
        <v>-</v>
      </c>
      <c r="R654" s="320">
        <f t="shared" si="130"/>
        <v>1</v>
      </c>
      <c r="S654" s="320">
        <f t="shared" si="131"/>
        <v>1</v>
      </c>
      <c r="T654" s="320">
        <f t="shared" si="132"/>
        <v>1</v>
      </c>
      <c r="U654" s="325">
        <f t="shared" si="133"/>
        <v>1</v>
      </c>
      <c r="V654" s="312">
        <f t="shared" si="134"/>
        <v>1</v>
      </c>
      <c r="W654" s="406" t="s">
        <v>2911</v>
      </c>
      <c r="X654" s="174" t="s">
        <v>22</v>
      </c>
      <c r="Y654" s="174" t="s">
        <v>2432</v>
      </c>
      <c r="Z654" s="388"/>
      <c r="AA654" s="389"/>
      <c r="AB654" s="390">
        <v>0.5</v>
      </c>
      <c r="AC654" s="307">
        <v>0.5</v>
      </c>
      <c r="AD654" s="352" t="s">
        <v>2434</v>
      </c>
    </row>
    <row r="655" spans="2:30" ht="72" hidden="1" x14ac:dyDescent="0.25">
      <c r="B655" s="336" t="s">
        <v>2241</v>
      </c>
      <c r="C655" s="129" t="s">
        <v>33</v>
      </c>
      <c r="D655" s="126" t="s">
        <v>2257</v>
      </c>
      <c r="E655" s="132" t="s">
        <v>2261</v>
      </c>
      <c r="F655" s="136" t="s">
        <v>2262</v>
      </c>
      <c r="G655" s="150" t="s">
        <v>2263</v>
      </c>
      <c r="H655" s="158">
        <v>1</v>
      </c>
      <c r="I655" s="158" t="s">
        <v>816</v>
      </c>
      <c r="J655" s="165"/>
      <c r="K655" s="395"/>
      <c r="L655" s="407">
        <v>1</v>
      </c>
      <c r="M655" s="455"/>
      <c r="N655" s="331" t="str">
        <f t="shared" si="126"/>
        <v>-</v>
      </c>
      <c r="O655" s="320" t="str">
        <f t="shared" si="127"/>
        <v>-</v>
      </c>
      <c r="P655" s="320" t="str">
        <f t="shared" si="128"/>
        <v>-</v>
      </c>
      <c r="Q655" s="320" t="str">
        <f t="shared" si="129"/>
        <v>-</v>
      </c>
      <c r="R655" s="320">
        <f t="shared" si="130"/>
        <v>1</v>
      </c>
      <c r="S655" s="320">
        <f t="shared" si="131"/>
        <v>1</v>
      </c>
      <c r="T655" s="320" t="str">
        <f t="shared" si="132"/>
        <v>-</v>
      </c>
      <c r="U655" s="325" t="str">
        <f t="shared" si="133"/>
        <v>-</v>
      </c>
      <c r="V655" s="312">
        <f t="shared" si="134"/>
        <v>1</v>
      </c>
      <c r="W655" s="406" t="s">
        <v>2804</v>
      </c>
      <c r="X655" s="174" t="s">
        <v>22</v>
      </c>
      <c r="Y655" s="174" t="s">
        <v>2432</v>
      </c>
      <c r="Z655" s="388"/>
      <c r="AA655" s="389"/>
      <c r="AB655" s="390">
        <v>1</v>
      </c>
      <c r="AC655" s="307"/>
      <c r="AD655" s="352" t="s">
        <v>2434</v>
      </c>
    </row>
    <row r="656" spans="2:30" ht="54" hidden="1" x14ac:dyDescent="0.25">
      <c r="B656" s="336" t="s">
        <v>2241</v>
      </c>
      <c r="C656" s="129" t="s">
        <v>33</v>
      </c>
      <c r="D656" s="126" t="s">
        <v>2257</v>
      </c>
      <c r="E656" s="132" t="s">
        <v>2264</v>
      </c>
      <c r="F656" s="136" t="s">
        <v>2265</v>
      </c>
      <c r="G656" s="150" t="s">
        <v>2266</v>
      </c>
      <c r="H656" s="158">
        <v>1</v>
      </c>
      <c r="I656" s="158" t="s">
        <v>816</v>
      </c>
      <c r="J656" s="165">
        <v>1</v>
      </c>
      <c r="K656" s="395"/>
      <c r="L656" s="407"/>
      <c r="M656" s="455"/>
      <c r="N656" s="331">
        <f t="shared" si="126"/>
        <v>1</v>
      </c>
      <c r="O656" s="320">
        <f t="shared" si="127"/>
        <v>1</v>
      </c>
      <c r="P656" s="320" t="str">
        <f t="shared" si="128"/>
        <v>-</v>
      </c>
      <c r="Q656" s="320" t="str">
        <f t="shared" si="129"/>
        <v>-</v>
      </c>
      <c r="R656" s="320" t="str">
        <f t="shared" si="130"/>
        <v>-</v>
      </c>
      <c r="S656" s="320" t="str">
        <f t="shared" si="131"/>
        <v>-</v>
      </c>
      <c r="T656" s="320" t="str">
        <f t="shared" si="132"/>
        <v>-</v>
      </c>
      <c r="U656" s="325" t="str">
        <f t="shared" si="133"/>
        <v>-</v>
      </c>
      <c r="V656" s="312">
        <f t="shared" si="134"/>
        <v>1</v>
      </c>
      <c r="W656" s="406" t="s">
        <v>2267</v>
      </c>
      <c r="X656" s="174" t="s">
        <v>22</v>
      </c>
      <c r="Y656" s="174" t="s">
        <v>2432</v>
      </c>
      <c r="Z656" s="388">
        <v>1</v>
      </c>
      <c r="AA656" s="389"/>
      <c r="AB656" s="390"/>
      <c r="AC656" s="307"/>
      <c r="AD656" s="352" t="s">
        <v>2434</v>
      </c>
    </row>
    <row r="657" spans="2:30" ht="90" hidden="1" x14ac:dyDescent="0.25">
      <c r="B657" s="336" t="s">
        <v>2268</v>
      </c>
      <c r="C657" s="129" t="s">
        <v>2269</v>
      </c>
      <c r="D657" s="126" t="s">
        <v>2270</v>
      </c>
      <c r="E657" s="132" t="s">
        <v>2271</v>
      </c>
      <c r="F657" s="136" t="s">
        <v>2272</v>
      </c>
      <c r="G657" s="150" t="s">
        <v>2273</v>
      </c>
      <c r="H657" s="158">
        <v>1</v>
      </c>
      <c r="I657" s="158" t="s">
        <v>816</v>
      </c>
      <c r="J657" s="165"/>
      <c r="K657" s="395"/>
      <c r="L657" s="407"/>
      <c r="M657" s="455">
        <v>0.2</v>
      </c>
      <c r="N657" s="331" t="str">
        <f t="shared" si="126"/>
        <v>-</v>
      </c>
      <c r="O657" s="320" t="str">
        <f t="shared" si="127"/>
        <v>-</v>
      </c>
      <c r="P657" s="320" t="str">
        <f t="shared" si="128"/>
        <v>-</v>
      </c>
      <c r="Q657" s="320" t="str">
        <f t="shared" si="129"/>
        <v>-</v>
      </c>
      <c r="R657" s="320" t="str">
        <f t="shared" si="130"/>
        <v>-</v>
      </c>
      <c r="S657" s="320" t="str">
        <f t="shared" si="131"/>
        <v>-</v>
      </c>
      <c r="T657" s="320">
        <f t="shared" si="132"/>
        <v>0.2</v>
      </c>
      <c r="U657" s="325">
        <f t="shared" si="133"/>
        <v>0.2</v>
      </c>
      <c r="V657" s="312">
        <f t="shared" si="134"/>
        <v>0.2</v>
      </c>
      <c r="W657" s="406" t="s">
        <v>2912</v>
      </c>
      <c r="X657" s="174" t="s">
        <v>22</v>
      </c>
      <c r="Y657" s="174" t="s">
        <v>2432</v>
      </c>
      <c r="Z657" s="388"/>
      <c r="AA657" s="389"/>
      <c r="AB657" s="390"/>
      <c r="AC657" s="307">
        <v>1</v>
      </c>
      <c r="AD657" s="352" t="s">
        <v>2434</v>
      </c>
    </row>
    <row r="658" spans="2:30" ht="72" hidden="1" x14ac:dyDescent="0.25">
      <c r="B658" s="336" t="s">
        <v>2268</v>
      </c>
      <c r="C658" s="129" t="s">
        <v>2269</v>
      </c>
      <c r="D658" s="126" t="s">
        <v>2270</v>
      </c>
      <c r="E658" s="132" t="s">
        <v>2271</v>
      </c>
      <c r="F658" s="136" t="s">
        <v>2274</v>
      </c>
      <c r="G658" s="150" t="s">
        <v>2275</v>
      </c>
      <c r="H658" s="158">
        <v>1</v>
      </c>
      <c r="I658" s="158" t="s">
        <v>816</v>
      </c>
      <c r="J658" s="165"/>
      <c r="K658" s="395">
        <v>0.5</v>
      </c>
      <c r="L658" s="407">
        <v>0.4</v>
      </c>
      <c r="M658" s="455">
        <v>0.1</v>
      </c>
      <c r="N658" s="331" t="str">
        <f t="shared" si="126"/>
        <v>-</v>
      </c>
      <c r="O658" s="320" t="str">
        <f t="shared" si="127"/>
        <v>-</v>
      </c>
      <c r="P658" s="320">
        <f t="shared" si="128"/>
        <v>1</v>
      </c>
      <c r="Q658" s="320">
        <f t="shared" si="129"/>
        <v>1</v>
      </c>
      <c r="R658" s="320">
        <f t="shared" si="130"/>
        <v>0.8</v>
      </c>
      <c r="S658" s="320">
        <f t="shared" si="131"/>
        <v>0.8</v>
      </c>
      <c r="T658" s="320" t="str">
        <f t="shared" si="132"/>
        <v>-</v>
      </c>
      <c r="U658" s="325" t="str">
        <f t="shared" si="133"/>
        <v>-</v>
      </c>
      <c r="V658" s="312">
        <f t="shared" si="134"/>
        <v>1</v>
      </c>
      <c r="W658" s="406" t="s">
        <v>2913</v>
      </c>
      <c r="X658" s="174" t="s">
        <v>22</v>
      </c>
      <c r="Y658" s="174" t="s">
        <v>2432</v>
      </c>
      <c r="Z658" s="388"/>
      <c r="AA658" s="389">
        <v>0.5</v>
      </c>
      <c r="AB658" s="390">
        <v>0.5</v>
      </c>
      <c r="AC658" s="307"/>
      <c r="AD658" s="352" t="s">
        <v>2434</v>
      </c>
    </row>
    <row r="659" spans="2:30" ht="90" hidden="1" x14ac:dyDescent="0.25">
      <c r="B659" s="336" t="s">
        <v>2276</v>
      </c>
      <c r="C659" s="129" t="s">
        <v>2277</v>
      </c>
      <c r="D659" s="126" t="s">
        <v>2278</v>
      </c>
      <c r="E659" s="132" t="s">
        <v>2271</v>
      </c>
      <c r="F659" s="136" t="s">
        <v>2279</v>
      </c>
      <c r="G659" s="150" t="s">
        <v>2280</v>
      </c>
      <c r="H659" s="158">
        <v>1</v>
      </c>
      <c r="I659" s="158" t="s">
        <v>816</v>
      </c>
      <c r="J659" s="165"/>
      <c r="K659" s="395"/>
      <c r="L659" s="407">
        <v>1</v>
      </c>
      <c r="M659" s="455"/>
      <c r="N659" s="331" t="str">
        <f t="shared" si="126"/>
        <v>-</v>
      </c>
      <c r="O659" s="320" t="str">
        <f t="shared" si="127"/>
        <v>-</v>
      </c>
      <c r="P659" s="320" t="str">
        <f t="shared" si="128"/>
        <v>-</v>
      </c>
      <c r="Q659" s="320" t="str">
        <f t="shared" si="129"/>
        <v>-</v>
      </c>
      <c r="R659" s="320">
        <f t="shared" si="130"/>
        <v>1</v>
      </c>
      <c r="S659" s="320">
        <f t="shared" si="131"/>
        <v>1</v>
      </c>
      <c r="T659" s="320" t="str">
        <f t="shared" si="132"/>
        <v>-</v>
      </c>
      <c r="U659" s="325" t="str">
        <f t="shared" si="133"/>
        <v>-</v>
      </c>
      <c r="V659" s="312">
        <f t="shared" si="134"/>
        <v>1</v>
      </c>
      <c r="W659" s="406" t="s">
        <v>2805</v>
      </c>
      <c r="X659" s="174" t="s">
        <v>22</v>
      </c>
      <c r="Y659" s="174" t="s">
        <v>2432</v>
      </c>
      <c r="Z659" s="388"/>
      <c r="AA659" s="389"/>
      <c r="AB659" s="390">
        <v>1</v>
      </c>
      <c r="AC659" s="307"/>
      <c r="AD659" s="352" t="s">
        <v>2434</v>
      </c>
    </row>
    <row r="660" spans="2:30" ht="54" hidden="1" x14ac:dyDescent="0.25">
      <c r="B660" s="336" t="s">
        <v>2276</v>
      </c>
      <c r="C660" s="129" t="s">
        <v>2277</v>
      </c>
      <c r="D660" s="126" t="s">
        <v>2278</v>
      </c>
      <c r="E660" s="132" t="s">
        <v>2271</v>
      </c>
      <c r="F660" s="136" t="s">
        <v>2281</v>
      </c>
      <c r="G660" s="150" t="s">
        <v>2282</v>
      </c>
      <c r="H660" s="158">
        <v>1</v>
      </c>
      <c r="I660" s="158" t="s">
        <v>816</v>
      </c>
      <c r="J660" s="165"/>
      <c r="K660" s="395"/>
      <c r="L660" s="407">
        <v>1</v>
      </c>
      <c r="M660" s="455"/>
      <c r="N660" s="331" t="str">
        <f t="shared" si="126"/>
        <v>-</v>
      </c>
      <c r="O660" s="320" t="str">
        <f t="shared" si="127"/>
        <v>-</v>
      </c>
      <c r="P660" s="320" t="str">
        <f t="shared" si="128"/>
        <v>-</v>
      </c>
      <c r="Q660" s="320" t="str">
        <f t="shared" si="129"/>
        <v>-</v>
      </c>
      <c r="R660" s="320">
        <f t="shared" si="130"/>
        <v>1</v>
      </c>
      <c r="S660" s="320">
        <f t="shared" si="131"/>
        <v>1</v>
      </c>
      <c r="T660" s="320" t="str">
        <f t="shared" si="132"/>
        <v>-</v>
      </c>
      <c r="U660" s="325" t="str">
        <f t="shared" si="133"/>
        <v>-</v>
      </c>
      <c r="V660" s="312">
        <f t="shared" si="134"/>
        <v>1</v>
      </c>
      <c r="W660" s="406" t="s">
        <v>2806</v>
      </c>
      <c r="X660" s="174" t="s">
        <v>22</v>
      </c>
      <c r="Y660" s="174" t="s">
        <v>2432</v>
      </c>
      <c r="Z660" s="388"/>
      <c r="AA660" s="389"/>
      <c r="AB660" s="390">
        <v>1</v>
      </c>
      <c r="AC660" s="307"/>
      <c r="AD660" s="352" t="s">
        <v>2434</v>
      </c>
    </row>
    <row r="661" spans="2:30" ht="54" hidden="1" x14ac:dyDescent="0.25">
      <c r="B661" s="336" t="s">
        <v>2276</v>
      </c>
      <c r="C661" s="129" t="s">
        <v>2283</v>
      </c>
      <c r="D661" s="126" t="s">
        <v>2284</v>
      </c>
      <c r="E661" s="132" t="s">
        <v>2285</v>
      </c>
      <c r="F661" s="136" t="s">
        <v>2286</v>
      </c>
      <c r="G661" s="150" t="s">
        <v>2287</v>
      </c>
      <c r="H661" s="158">
        <v>1</v>
      </c>
      <c r="I661" s="158" t="s">
        <v>816</v>
      </c>
      <c r="J661" s="165"/>
      <c r="K661" s="395">
        <v>0.5</v>
      </c>
      <c r="L661" s="407">
        <v>0.5</v>
      </c>
      <c r="M661" s="455"/>
      <c r="N661" s="331" t="str">
        <f t="shared" si="126"/>
        <v>-</v>
      </c>
      <c r="O661" s="320" t="str">
        <f t="shared" si="127"/>
        <v>-</v>
      </c>
      <c r="P661" s="320">
        <f t="shared" si="128"/>
        <v>1</v>
      </c>
      <c r="Q661" s="320">
        <f t="shared" si="129"/>
        <v>1</v>
      </c>
      <c r="R661" s="320">
        <f t="shared" si="130"/>
        <v>1</v>
      </c>
      <c r="S661" s="320">
        <f t="shared" si="131"/>
        <v>1</v>
      </c>
      <c r="T661" s="320" t="str">
        <f t="shared" si="132"/>
        <v>-</v>
      </c>
      <c r="U661" s="325" t="str">
        <f t="shared" si="133"/>
        <v>-</v>
      </c>
      <c r="V661" s="312">
        <f t="shared" si="134"/>
        <v>1</v>
      </c>
      <c r="W661" s="406" t="s">
        <v>2646</v>
      </c>
      <c r="X661" s="174" t="s">
        <v>22</v>
      </c>
      <c r="Y661" s="174" t="s">
        <v>2432</v>
      </c>
      <c r="Z661" s="388"/>
      <c r="AA661" s="389">
        <v>0.5</v>
      </c>
      <c r="AB661" s="390">
        <v>0.5</v>
      </c>
      <c r="AC661" s="307"/>
      <c r="AD661" s="352" t="s">
        <v>2434</v>
      </c>
    </row>
    <row r="662" spans="2:30" ht="54" hidden="1" x14ac:dyDescent="0.25">
      <c r="B662" s="336" t="s">
        <v>2276</v>
      </c>
      <c r="C662" s="129" t="s">
        <v>2283</v>
      </c>
      <c r="D662" s="126" t="s">
        <v>2284</v>
      </c>
      <c r="E662" s="132" t="s">
        <v>2288</v>
      </c>
      <c r="F662" s="136" t="s">
        <v>2289</v>
      </c>
      <c r="G662" s="150" t="s">
        <v>2290</v>
      </c>
      <c r="H662" s="158">
        <v>1</v>
      </c>
      <c r="I662" s="158" t="s">
        <v>816</v>
      </c>
      <c r="J662" s="165"/>
      <c r="K662" s="395">
        <v>0.5</v>
      </c>
      <c r="L662" s="407">
        <v>0.5</v>
      </c>
      <c r="M662" s="455"/>
      <c r="N662" s="331" t="str">
        <f t="shared" si="126"/>
        <v>-</v>
      </c>
      <c r="O662" s="320" t="str">
        <f t="shared" si="127"/>
        <v>-</v>
      </c>
      <c r="P662" s="320">
        <f t="shared" si="128"/>
        <v>1</v>
      </c>
      <c r="Q662" s="320">
        <f t="shared" si="129"/>
        <v>1</v>
      </c>
      <c r="R662" s="320">
        <f t="shared" si="130"/>
        <v>1</v>
      </c>
      <c r="S662" s="320">
        <f t="shared" si="131"/>
        <v>1</v>
      </c>
      <c r="T662" s="320" t="str">
        <f t="shared" si="132"/>
        <v>-</v>
      </c>
      <c r="U662" s="325" t="str">
        <f t="shared" si="133"/>
        <v>-</v>
      </c>
      <c r="V662" s="312">
        <f t="shared" si="134"/>
        <v>1</v>
      </c>
      <c r="W662" s="406" t="s">
        <v>2647</v>
      </c>
      <c r="X662" s="174" t="s">
        <v>22</v>
      </c>
      <c r="Y662" s="174" t="s">
        <v>2432</v>
      </c>
      <c r="Z662" s="388"/>
      <c r="AA662" s="389">
        <v>0.5</v>
      </c>
      <c r="AB662" s="390">
        <v>0.5</v>
      </c>
      <c r="AC662" s="307"/>
      <c r="AD662" s="352" t="s">
        <v>2434</v>
      </c>
    </row>
    <row r="663" spans="2:30" ht="54" hidden="1" x14ac:dyDescent="0.25">
      <c r="B663" s="336" t="s">
        <v>2276</v>
      </c>
      <c r="C663" s="129" t="s">
        <v>2283</v>
      </c>
      <c r="D663" s="126" t="s">
        <v>2284</v>
      </c>
      <c r="E663" s="132" t="s">
        <v>2291</v>
      </c>
      <c r="F663" s="136" t="s">
        <v>2289</v>
      </c>
      <c r="G663" s="150" t="s">
        <v>2292</v>
      </c>
      <c r="H663" s="158">
        <v>1</v>
      </c>
      <c r="I663" s="158" t="s">
        <v>816</v>
      </c>
      <c r="J663" s="165"/>
      <c r="K663" s="395">
        <v>0.5</v>
      </c>
      <c r="L663" s="407">
        <v>0.5</v>
      </c>
      <c r="M663" s="455"/>
      <c r="N663" s="331" t="str">
        <f t="shared" si="126"/>
        <v>-</v>
      </c>
      <c r="O663" s="320" t="str">
        <f t="shared" si="127"/>
        <v>-</v>
      </c>
      <c r="P663" s="320">
        <f t="shared" si="128"/>
        <v>1</v>
      </c>
      <c r="Q663" s="320">
        <f t="shared" si="129"/>
        <v>1</v>
      </c>
      <c r="R663" s="320">
        <f t="shared" si="130"/>
        <v>1</v>
      </c>
      <c r="S663" s="320">
        <f t="shared" si="131"/>
        <v>1</v>
      </c>
      <c r="T663" s="320" t="str">
        <f t="shared" si="132"/>
        <v>-</v>
      </c>
      <c r="U663" s="325" t="str">
        <f t="shared" si="133"/>
        <v>-</v>
      </c>
      <c r="V663" s="312">
        <f t="shared" si="134"/>
        <v>1</v>
      </c>
      <c r="W663" s="406" t="s">
        <v>2648</v>
      </c>
      <c r="X663" s="174" t="s">
        <v>22</v>
      </c>
      <c r="Y663" s="174" t="s">
        <v>2432</v>
      </c>
      <c r="Z663" s="388"/>
      <c r="AA663" s="389">
        <v>0.5</v>
      </c>
      <c r="AB663" s="390">
        <v>0.5</v>
      </c>
      <c r="AC663" s="307"/>
      <c r="AD663" s="352" t="s">
        <v>2434</v>
      </c>
    </row>
    <row r="664" spans="2:30" ht="54" hidden="1" x14ac:dyDescent="0.25">
      <c r="B664" s="336" t="s">
        <v>2276</v>
      </c>
      <c r="C664" s="129" t="s">
        <v>2283</v>
      </c>
      <c r="D664" s="126" t="s">
        <v>2284</v>
      </c>
      <c r="E664" s="132" t="s">
        <v>2293</v>
      </c>
      <c r="F664" s="136" t="s">
        <v>2289</v>
      </c>
      <c r="G664" s="150" t="s">
        <v>2294</v>
      </c>
      <c r="H664" s="158">
        <v>1</v>
      </c>
      <c r="I664" s="158" t="s">
        <v>816</v>
      </c>
      <c r="J664" s="165"/>
      <c r="K664" s="395">
        <v>0.5</v>
      </c>
      <c r="L664" s="407">
        <v>0.5</v>
      </c>
      <c r="M664" s="455"/>
      <c r="N664" s="331" t="str">
        <f t="shared" si="126"/>
        <v>-</v>
      </c>
      <c r="O664" s="320" t="str">
        <f t="shared" si="127"/>
        <v>-</v>
      </c>
      <c r="P664" s="320">
        <f t="shared" si="128"/>
        <v>1</v>
      </c>
      <c r="Q664" s="320">
        <f t="shared" si="129"/>
        <v>1</v>
      </c>
      <c r="R664" s="320">
        <f t="shared" si="130"/>
        <v>1</v>
      </c>
      <c r="S664" s="320">
        <f t="shared" si="131"/>
        <v>1</v>
      </c>
      <c r="T664" s="320" t="str">
        <f t="shared" si="132"/>
        <v>-</v>
      </c>
      <c r="U664" s="325" t="str">
        <f t="shared" si="133"/>
        <v>-</v>
      </c>
      <c r="V664" s="312">
        <f t="shared" si="134"/>
        <v>1</v>
      </c>
      <c r="W664" s="406" t="s">
        <v>2649</v>
      </c>
      <c r="X664" s="174" t="s">
        <v>22</v>
      </c>
      <c r="Y664" s="174" t="s">
        <v>2432</v>
      </c>
      <c r="Z664" s="388"/>
      <c r="AA664" s="389">
        <v>0.5</v>
      </c>
      <c r="AB664" s="390">
        <v>0.5</v>
      </c>
      <c r="AC664" s="307"/>
      <c r="AD664" s="352" t="s">
        <v>2434</v>
      </c>
    </row>
    <row r="665" spans="2:30" ht="54" hidden="1" x14ac:dyDescent="0.25">
      <c r="B665" s="336" t="s">
        <v>2276</v>
      </c>
      <c r="C665" s="129" t="s">
        <v>2283</v>
      </c>
      <c r="D665" s="126" t="s">
        <v>2284</v>
      </c>
      <c r="E665" s="132" t="s">
        <v>2295</v>
      </c>
      <c r="F665" s="136" t="s">
        <v>2289</v>
      </c>
      <c r="G665" s="150" t="s">
        <v>2296</v>
      </c>
      <c r="H665" s="158">
        <v>1</v>
      </c>
      <c r="I665" s="158" t="s">
        <v>816</v>
      </c>
      <c r="J665" s="165"/>
      <c r="K665" s="395">
        <v>0.5</v>
      </c>
      <c r="L665" s="407">
        <v>0.5</v>
      </c>
      <c r="M665" s="455"/>
      <c r="N665" s="331" t="str">
        <f t="shared" si="126"/>
        <v>-</v>
      </c>
      <c r="O665" s="320" t="str">
        <f t="shared" si="127"/>
        <v>-</v>
      </c>
      <c r="P665" s="320">
        <f t="shared" si="128"/>
        <v>1</v>
      </c>
      <c r="Q665" s="320">
        <f t="shared" si="129"/>
        <v>1</v>
      </c>
      <c r="R665" s="320">
        <f t="shared" si="130"/>
        <v>1</v>
      </c>
      <c r="S665" s="320">
        <f t="shared" si="131"/>
        <v>1</v>
      </c>
      <c r="T665" s="320" t="str">
        <f t="shared" si="132"/>
        <v>-</v>
      </c>
      <c r="U665" s="325" t="str">
        <f t="shared" si="133"/>
        <v>-</v>
      </c>
      <c r="V665" s="312">
        <f t="shared" si="134"/>
        <v>1</v>
      </c>
      <c r="W665" s="406" t="s">
        <v>2650</v>
      </c>
      <c r="X665" s="174" t="s">
        <v>22</v>
      </c>
      <c r="Y665" s="174" t="s">
        <v>2432</v>
      </c>
      <c r="Z665" s="388"/>
      <c r="AA665" s="389">
        <v>0.5</v>
      </c>
      <c r="AB665" s="390">
        <v>0.5</v>
      </c>
      <c r="AC665" s="307"/>
      <c r="AD665" s="352" t="s">
        <v>2434</v>
      </c>
    </row>
    <row r="666" spans="2:30" ht="54" hidden="1" x14ac:dyDescent="0.25">
      <c r="B666" s="336" t="s">
        <v>2276</v>
      </c>
      <c r="C666" s="129" t="s">
        <v>2283</v>
      </c>
      <c r="D666" s="126" t="s">
        <v>2284</v>
      </c>
      <c r="E666" s="132" t="s">
        <v>2297</v>
      </c>
      <c r="F666" s="136" t="s">
        <v>2289</v>
      </c>
      <c r="G666" s="150" t="s">
        <v>2298</v>
      </c>
      <c r="H666" s="158">
        <v>1</v>
      </c>
      <c r="I666" s="158" t="s">
        <v>816</v>
      </c>
      <c r="J666" s="165"/>
      <c r="K666" s="395">
        <v>0.5</v>
      </c>
      <c r="L666" s="407">
        <v>0.5</v>
      </c>
      <c r="M666" s="455"/>
      <c r="N666" s="331" t="str">
        <f t="shared" si="126"/>
        <v>-</v>
      </c>
      <c r="O666" s="320" t="str">
        <f t="shared" si="127"/>
        <v>-</v>
      </c>
      <c r="P666" s="320">
        <f t="shared" si="128"/>
        <v>1</v>
      </c>
      <c r="Q666" s="320">
        <f t="shared" si="129"/>
        <v>1</v>
      </c>
      <c r="R666" s="320">
        <f t="shared" si="130"/>
        <v>1</v>
      </c>
      <c r="S666" s="320">
        <f t="shared" si="131"/>
        <v>1</v>
      </c>
      <c r="T666" s="320" t="str">
        <f t="shared" si="132"/>
        <v>-</v>
      </c>
      <c r="U666" s="325" t="str">
        <f t="shared" si="133"/>
        <v>-</v>
      </c>
      <c r="V666" s="312">
        <f t="shared" si="134"/>
        <v>1</v>
      </c>
      <c r="W666" s="406" t="s">
        <v>2651</v>
      </c>
      <c r="X666" s="174" t="s">
        <v>22</v>
      </c>
      <c r="Y666" s="174" t="s">
        <v>2432</v>
      </c>
      <c r="Z666" s="388"/>
      <c r="AA666" s="389">
        <v>0.5</v>
      </c>
      <c r="AB666" s="390">
        <v>0.5</v>
      </c>
      <c r="AC666" s="307"/>
      <c r="AD666" s="352" t="s">
        <v>2434</v>
      </c>
    </row>
    <row r="667" spans="2:30" ht="54" hidden="1" x14ac:dyDescent="0.25">
      <c r="B667" s="336" t="s">
        <v>2276</v>
      </c>
      <c r="C667" s="129" t="s">
        <v>2283</v>
      </c>
      <c r="D667" s="126" t="s">
        <v>2284</v>
      </c>
      <c r="E667" s="132" t="s">
        <v>2299</v>
      </c>
      <c r="F667" s="136" t="s">
        <v>2289</v>
      </c>
      <c r="G667" s="150" t="s">
        <v>2300</v>
      </c>
      <c r="H667" s="158">
        <v>1</v>
      </c>
      <c r="I667" s="158" t="s">
        <v>816</v>
      </c>
      <c r="J667" s="165"/>
      <c r="K667" s="395">
        <v>0.5</v>
      </c>
      <c r="L667" s="407">
        <v>0.5</v>
      </c>
      <c r="M667" s="455"/>
      <c r="N667" s="331" t="str">
        <f t="shared" si="126"/>
        <v>-</v>
      </c>
      <c r="O667" s="320" t="str">
        <f t="shared" si="127"/>
        <v>-</v>
      </c>
      <c r="P667" s="320">
        <f t="shared" si="128"/>
        <v>1</v>
      </c>
      <c r="Q667" s="320">
        <f t="shared" si="129"/>
        <v>1</v>
      </c>
      <c r="R667" s="320">
        <f t="shared" si="130"/>
        <v>1</v>
      </c>
      <c r="S667" s="320">
        <f t="shared" si="131"/>
        <v>1</v>
      </c>
      <c r="T667" s="320" t="str">
        <f t="shared" si="132"/>
        <v>-</v>
      </c>
      <c r="U667" s="325" t="str">
        <f t="shared" si="133"/>
        <v>-</v>
      </c>
      <c r="V667" s="312">
        <f t="shared" si="134"/>
        <v>1</v>
      </c>
      <c r="W667" s="406" t="s">
        <v>2647</v>
      </c>
      <c r="X667" s="174" t="s">
        <v>22</v>
      </c>
      <c r="Y667" s="174" t="s">
        <v>2432</v>
      </c>
      <c r="Z667" s="388"/>
      <c r="AA667" s="389">
        <v>0.5</v>
      </c>
      <c r="AB667" s="390">
        <v>0.5</v>
      </c>
      <c r="AC667" s="307"/>
      <c r="AD667" s="352" t="s">
        <v>2434</v>
      </c>
    </row>
    <row r="668" spans="2:30" ht="54" hidden="1" x14ac:dyDescent="0.25">
      <c r="B668" s="336" t="s">
        <v>2276</v>
      </c>
      <c r="C668" s="129" t="s">
        <v>2283</v>
      </c>
      <c r="D668" s="126" t="s">
        <v>2284</v>
      </c>
      <c r="E668" s="132" t="s">
        <v>2301</v>
      </c>
      <c r="F668" s="136" t="s">
        <v>2289</v>
      </c>
      <c r="G668" s="150" t="s">
        <v>2302</v>
      </c>
      <c r="H668" s="158">
        <v>1</v>
      </c>
      <c r="I668" s="158" t="s">
        <v>816</v>
      </c>
      <c r="J668" s="165"/>
      <c r="K668" s="395">
        <v>0.5</v>
      </c>
      <c r="L668" s="407">
        <v>0.5</v>
      </c>
      <c r="M668" s="455"/>
      <c r="N668" s="331" t="str">
        <f t="shared" si="126"/>
        <v>-</v>
      </c>
      <c r="O668" s="320" t="str">
        <f t="shared" si="127"/>
        <v>-</v>
      </c>
      <c r="P668" s="320">
        <f t="shared" si="128"/>
        <v>1</v>
      </c>
      <c r="Q668" s="320">
        <f t="shared" si="129"/>
        <v>1</v>
      </c>
      <c r="R668" s="320">
        <f t="shared" si="130"/>
        <v>1</v>
      </c>
      <c r="S668" s="320">
        <f t="shared" si="131"/>
        <v>1</v>
      </c>
      <c r="T668" s="320" t="str">
        <f t="shared" si="132"/>
        <v>-</v>
      </c>
      <c r="U668" s="325" t="str">
        <f t="shared" si="133"/>
        <v>-</v>
      </c>
      <c r="V668" s="312">
        <f t="shared" si="134"/>
        <v>1</v>
      </c>
      <c r="W668" s="406" t="s">
        <v>2652</v>
      </c>
      <c r="X668" s="174" t="s">
        <v>22</v>
      </c>
      <c r="Y668" s="174" t="s">
        <v>2432</v>
      </c>
      <c r="Z668" s="388"/>
      <c r="AA668" s="389">
        <v>0.5</v>
      </c>
      <c r="AB668" s="390">
        <v>0.5</v>
      </c>
      <c r="AC668" s="307"/>
      <c r="AD668" s="352" t="s">
        <v>2434</v>
      </c>
    </row>
    <row r="669" spans="2:30" ht="54" hidden="1" x14ac:dyDescent="0.25">
      <c r="B669" s="336" t="s">
        <v>2276</v>
      </c>
      <c r="C669" s="129" t="s">
        <v>2283</v>
      </c>
      <c r="D669" s="126" t="s">
        <v>2284</v>
      </c>
      <c r="E669" s="132" t="s">
        <v>2303</v>
      </c>
      <c r="F669" s="136" t="s">
        <v>2289</v>
      </c>
      <c r="G669" s="150" t="s">
        <v>2294</v>
      </c>
      <c r="H669" s="158">
        <v>1</v>
      </c>
      <c r="I669" s="158" t="s">
        <v>816</v>
      </c>
      <c r="J669" s="165"/>
      <c r="K669" s="395">
        <v>0.5</v>
      </c>
      <c r="L669" s="407">
        <v>0.5</v>
      </c>
      <c r="M669" s="455"/>
      <c r="N669" s="331" t="str">
        <f t="shared" si="126"/>
        <v>-</v>
      </c>
      <c r="O669" s="320" t="str">
        <f t="shared" si="127"/>
        <v>-</v>
      </c>
      <c r="P669" s="320">
        <f t="shared" si="128"/>
        <v>1</v>
      </c>
      <c r="Q669" s="320">
        <f t="shared" si="129"/>
        <v>1</v>
      </c>
      <c r="R669" s="320">
        <f t="shared" si="130"/>
        <v>1</v>
      </c>
      <c r="S669" s="320">
        <f t="shared" si="131"/>
        <v>1</v>
      </c>
      <c r="T669" s="320" t="str">
        <f t="shared" si="132"/>
        <v>-</v>
      </c>
      <c r="U669" s="325" t="str">
        <f t="shared" si="133"/>
        <v>-</v>
      </c>
      <c r="V669" s="312">
        <f t="shared" si="134"/>
        <v>1</v>
      </c>
      <c r="W669" s="406" t="s">
        <v>2649</v>
      </c>
      <c r="X669" s="174" t="s">
        <v>22</v>
      </c>
      <c r="Y669" s="174" t="s">
        <v>2432</v>
      </c>
      <c r="Z669" s="388"/>
      <c r="AA669" s="389">
        <v>0.5</v>
      </c>
      <c r="AB669" s="390">
        <v>0.5</v>
      </c>
      <c r="AC669" s="307"/>
      <c r="AD669" s="352" t="s">
        <v>2434</v>
      </c>
    </row>
    <row r="670" spans="2:30" ht="54" hidden="1" x14ac:dyDescent="0.25">
      <c r="B670" s="336" t="s">
        <v>2276</v>
      </c>
      <c r="C670" s="129" t="s">
        <v>2283</v>
      </c>
      <c r="D670" s="126" t="s">
        <v>2284</v>
      </c>
      <c r="E670" s="132" t="s">
        <v>2304</v>
      </c>
      <c r="F670" s="136" t="s">
        <v>2289</v>
      </c>
      <c r="G670" s="150" t="s">
        <v>2305</v>
      </c>
      <c r="H670" s="158">
        <v>1</v>
      </c>
      <c r="I670" s="158" t="s">
        <v>816</v>
      </c>
      <c r="J670" s="165"/>
      <c r="K670" s="395">
        <v>0.5</v>
      </c>
      <c r="L670" s="407">
        <v>0.5</v>
      </c>
      <c r="M670" s="455"/>
      <c r="N670" s="331" t="str">
        <f t="shared" si="126"/>
        <v>-</v>
      </c>
      <c r="O670" s="320" t="str">
        <f t="shared" si="127"/>
        <v>-</v>
      </c>
      <c r="P670" s="320">
        <f t="shared" si="128"/>
        <v>1</v>
      </c>
      <c r="Q670" s="320">
        <f t="shared" si="129"/>
        <v>1</v>
      </c>
      <c r="R670" s="320">
        <f t="shared" si="130"/>
        <v>1</v>
      </c>
      <c r="S670" s="320">
        <f t="shared" si="131"/>
        <v>1</v>
      </c>
      <c r="T670" s="320" t="str">
        <f t="shared" si="132"/>
        <v>-</v>
      </c>
      <c r="U670" s="325" t="str">
        <f t="shared" si="133"/>
        <v>-</v>
      </c>
      <c r="V670" s="312">
        <f t="shared" si="134"/>
        <v>1</v>
      </c>
      <c r="W670" s="406" t="s">
        <v>2653</v>
      </c>
      <c r="X670" s="174" t="s">
        <v>22</v>
      </c>
      <c r="Y670" s="174" t="s">
        <v>2432</v>
      </c>
      <c r="Z670" s="388"/>
      <c r="AA670" s="389">
        <v>0.5</v>
      </c>
      <c r="AB670" s="390">
        <v>0.5</v>
      </c>
      <c r="AC670" s="307"/>
      <c r="AD670" s="352" t="s">
        <v>2434</v>
      </c>
    </row>
    <row r="671" spans="2:30" ht="54" hidden="1" x14ac:dyDescent="0.25">
      <c r="B671" s="336" t="s">
        <v>2276</v>
      </c>
      <c r="C671" s="129" t="s">
        <v>2283</v>
      </c>
      <c r="D671" s="126" t="s">
        <v>2284</v>
      </c>
      <c r="E671" s="132" t="s">
        <v>2306</v>
      </c>
      <c r="F671" s="136" t="s">
        <v>2289</v>
      </c>
      <c r="G671" s="150" t="s">
        <v>2307</v>
      </c>
      <c r="H671" s="158">
        <v>1</v>
      </c>
      <c r="I671" s="158" t="s">
        <v>816</v>
      </c>
      <c r="J671" s="165"/>
      <c r="K671" s="395">
        <v>0.5</v>
      </c>
      <c r="L671" s="407">
        <v>0.5</v>
      </c>
      <c r="M671" s="455"/>
      <c r="N671" s="331" t="str">
        <f t="shared" si="126"/>
        <v>-</v>
      </c>
      <c r="O671" s="320" t="str">
        <f t="shared" si="127"/>
        <v>-</v>
      </c>
      <c r="P671" s="320">
        <f t="shared" si="128"/>
        <v>1</v>
      </c>
      <c r="Q671" s="320">
        <f t="shared" si="129"/>
        <v>1</v>
      </c>
      <c r="R671" s="320">
        <f t="shared" si="130"/>
        <v>1</v>
      </c>
      <c r="S671" s="320">
        <f t="shared" si="131"/>
        <v>1</v>
      </c>
      <c r="T671" s="320" t="str">
        <f t="shared" si="132"/>
        <v>-</v>
      </c>
      <c r="U671" s="325" t="str">
        <f t="shared" si="133"/>
        <v>-</v>
      </c>
      <c r="V671" s="312">
        <f t="shared" si="134"/>
        <v>1</v>
      </c>
      <c r="W671" s="406" t="s">
        <v>2654</v>
      </c>
      <c r="X671" s="174" t="s">
        <v>22</v>
      </c>
      <c r="Y671" s="174" t="s">
        <v>2432</v>
      </c>
      <c r="Z671" s="388"/>
      <c r="AA671" s="389">
        <v>0.5</v>
      </c>
      <c r="AB671" s="390">
        <v>0.5</v>
      </c>
      <c r="AC671" s="307"/>
      <c r="AD671" s="352" t="s">
        <v>2434</v>
      </c>
    </row>
    <row r="672" spans="2:30" ht="54" hidden="1" x14ac:dyDescent="0.25">
      <c r="B672" s="336" t="s">
        <v>2276</v>
      </c>
      <c r="C672" s="129" t="s">
        <v>2283</v>
      </c>
      <c r="D672" s="126" t="s">
        <v>2284</v>
      </c>
      <c r="E672" s="132" t="s">
        <v>2308</v>
      </c>
      <c r="F672" s="136" t="s">
        <v>2289</v>
      </c>
      <c r="G672" s="150" t="s">
        <v>2309</v>
      </c>
      <c r="H672" s="158">
        <v>1</v>
      </c>
      <c r="I672" s="158" t="s">
        <v>816</v>
      </c>
      <c r="J672" s="165"/>
      <c r="K672" s="395">
        <v>0.5</v>
      </c>
      <c r="L672" s="407">
        <v>0.5</v>
      </c>
      <c r="M672" s="455"/>
      <c r="N672" s="331" t="str">
        <f t="shared" si="126"/>
        <v>-</v>
      </c>
      <c r="O672" s="320" t="str">
        <f t="shared" si="127"/>
        <v>-</v>
      </c>
      <c r="P672" s="320">
        <f t="shared" si="128"/>
        <v>1</v>
      </c>
      <c r="Q672" s="320">
        <f t="shared" si="129"/>
        <v>1</v>
      </c>
      <c r="R672" s="320">
        <f t="shared" si="130"/>
        <v>1</v>
      </c>
      <c r="S672" s="320">
        <f t="shared" si="131"/>
        <v>1</v>
      </c>
      <c r="T672" s="320" t="str">
        <f t="shared" si="132"/>
        <v>-</v>
      </c>
      <c r="U672" s="325" t="str">
        <f t="shared" si="133"/>
        <v>-</v>
      </c>
      <c r="V672" s="312">
        <f t="shared" si="134"/>
        <v>1</v>
      </c>
      <c r="W672" s="406" t="s">
        <v>2655</v>
      </c>
      <c r="X672" s="174" t="s">
        <v>22</v>
      </c>
      <c r="Y672" s="174" t="s">
        <v>2432</v>
      </c>
      <c r="Z672" s="388"/>
      <c r="AA672" s="389">
        <v>0.5</v>
      </c>
      <c r="AB672" s="390">
        <v>0.5</v>
      </c>
      <c r="AC672" s="307"/>
      <c r="AD672" s="352" t="s">
        <v>2434</v>
      </c>
    </row>
    <row r="673" spans="2:30" ht="54" hidden="1" x14ac:dyDescent="0.25">
      <c r="B673" s="336" t="s">
        <v>2276</v>
      </c>
      <c r="C673" s="129" t="s">
        <v>2283</v>
      </c>
      <c r="D673" s="126" t="s">
        <v>2284</v>
      </c>
      <c r="E673" s="132" t="s">
        <v>2310</v>
      </c>
      <c r="F673" s="136" t="s">
        <v>2289</v>
      </c>
      <c r="G673" s="150" t="s">
        <v>2311</v>
      </c>
      <c r="H673" s="158">
        <v>1</v>
      </c>
      <c r="I673" s="158" t="s">
        <v>816</v>
      </c>
      <c r="J673" s="165"/>
      <c r="K673" s="395">
        <v>0.5</v>
      </c>
      <c r="L673" s="407">
        <v>0.5</v>
      </c>
      <c r="M673" s="455"/>
      <c r="N673" s="331" t="str">
        <f t="shared" si="126"/>
        <v>-</v>
      </c>
      <c r="O673" s="320" t="str">
        <f t="shared" si="127"/>
        <v>-</v>
      </c>
      <c r="P673" s="320">
        <f t="shared" si="128"/>
        <v>1</v>
      </c>
      <c r="Q673" s="320">
        <f t="shared" si="129"/>
        <v>1</v>
      </c>
      <c r="R673" s="320">
        <f t="shared" si="130"/>
        <v>1</v>
      </c>
      <c r="S673" s="320">
        <f t="shared" si="131"/>
        <v>1</v>
      </c>
      <c r="T673" s="320" t="str">
        <f t="shared" si="132"/>
        <v>-</v>
      </c>
      <c r="U673" s="325" t="str">
        <f t="shared" si="133"/>
        <v>-</v>
      </c>
      <c r="V673" s="312">
        <f t="shared" si="134"/>
        <v>1</v>
      </c>
      <c r="W673" s="406" t="s">
        <v>2656</v>
      </c>
      <c r="X673" s="174" t="s">
        <v>22</v>
      </c>
      <c r="Y673" s="174" t="s">
        <v>2432</v>
      </c>
      <c r="Z673" s="388"/>
      <c r="AA673" s="389">
        <v>0.5</v>
      </c>
      <c r="AB673" s="390">
        <v>0.5</v>
      </c>
      <c r="AC673" s="307"/>
      <c r="AD673" s="352" t="s">
        <v>2434</v>
      </c>
    </row>
    <row r="674" spans="2:30" ht="54" hidden="1" x14ac:dyDescent="0.25">
      <c r="B674" s="336" t="s">
        <v>2276</v>
      </c>
      <c r="C674" s="129" t="s">
        <v>2283</v>
      </c>
      <c r="D674" s="126" t="s">
        <v>2284</v>
      </c>
      <c r="E674" s="132" t="s">
        <v>2312</v>
      </c>
      <c r="F674" s="136" t="s">
        <v>2289</v>
      </c>
      <c r="G674" s="150" t="s">
        <v>2313</v>
      </c>
      <c r="H674" s="158">
        <v>1</v>
      </c>
      <c r="I674" s="158" t="s">
        <v>816</v>
      </c>
      <c r="J674" s="165"/>
      <c r="K674" s="395">
        <v>0.5</v>
      </c>
      <c r="L674" s="407">
        <v>0.5</v>
      </c>
      <c r="M674" s="455"/>
      <c r="N674" s="331" t="str">
        <f t="shared" si="126"/>
        <v>-</v>
      </c>
      <c r="O674" s="320" t="str">
        <f t="shared" si="127"/>
        <v>-</v>
      </c>
      <c r="P674" s="320">
        <f t="shared" si="128"/>
        <v>1</v>
      </c>
      <c r="Q674" s="320">
        <f t="shared" si="129"/>
        <v>1</v>
      </c>
      <c r="R674" s="320">
        <f t="shared" si="130"/>
        <v>1</v>
      </c>
      <c r="S674" s="320">
        <f t="shared" si="131"/>
        <v>1</v>
      </c>
      <c r="T674" s="320" t="str">
        <f t="shared" si="132"/>
        <v>-</v>
      </c>
      <c r="U674" s="325" t="str">
        <f t="shared" si="133"/>
        <v>-</v>
      </c>
      <c r="V674" s="312">
        <f t="shared" si="134"/>
        <v>1</v>
      </c>
      <c r="W674" s="406" t="s">
        <v>2657</v>
      </c>
      <c r="X674" s="174" t="s">
        <v>22</v>
      </c>
      <c r="Y674" s="174" t="s">
        <v>2432</v>
      </c>
      <c r="Z674" s="388"/>
      <c r="AA674" s="389">
        <v>0.5</v>
      </c>
      <c r="AB674" s="390">
        <v>0.5</v>
      </c>
      <c r="AC674" s="307"/>
      <c r="AD674" s="352" t="s">
        <v>2434</v>
      </c>
    </row>
    <row r="675" spans="2:30" ht="54" hidden="1" x14ac:dyDescent="0.25">
      <c r="B675" s="336" t="s">
        <v>2276</v>
      </c>
      <c r="C675" s="129" t="s">
        <v>2283</v>
      </c>
      <c r="D675" s="126" t="s">
        <v>2284</v>
      </c>
      <c r="E675" s="132" t="s">
        <v>2314</v>
      </c>
      <c r="F675" s="136" t="s">
        <v>2289</v>
      </c>
      <c r="G675" s="150" t="s">
        <v>2315</v>
      </c>
      <c r="H675" s="158">
        <v>1</v>
      </c>
      <c r="I675" s="158" t="s">
        <v>816</v>
      </c>
      <c r="J675" s="165"/>
      <c r="K675" s="395">
        <v>0.5</v>
      </c>
      <c r="L675" s="407">
        <v>0.5</v>
      </c>
      <c r="M675" s="455"/>
      <c r="N675" s="331" t="str">
        <f t="shared" si="126"/>
        <v>-</v>
      </c>
      <c r="O675" s="320" t="str">
        <f t="shared" si="127"/>
        <v>-</v>
      </c>
      <c r="P675" s="320">
        <f t="shared" si="128"/>
        <v>1</v>
      </c>
      <c r="Q675" s="320">
        <f t="shared" si="129"/>
        <v>1</v>
      </c>
      <c r="R675" s="320">
        <f t="shared" si="130"/>
        <v>1</v>
      </c>
      <c r="S675" s="320">
        <f t="shared" si="131"/>
        <v>1</v>
      </c>
      <c r="T675" s="320" t="str">
        <f t="shared" si="132"/>
        <v>-</v>
      </c>
      <c r="U675" s="325" t="str">
        <f t="shared" si="133"/>
        <v>-</v>
      </c>
      <c r="V675" s="312">
        <f t="shared" si="134"/>
        <v>1</v>
      </c>
      <c r="W675" s="406" t="s">
        <v>2658</v>
      </c>
      <c r="X675" s="174" t="s">
        <v>22</v>
      </c>
      <c r="Y675" s="174" t="s">
        <v>2432</v>
      </c>
      <c r="Z675" s="388"/>
      <c r="AA675" s="389">
        <v>0.5</v>
      </c>
      <c r="AB675" s="390">
        <v>0.5</v>
      </c>
      <c r="AC675" s="307"/>
      <c r="AD675" s="352" t="s">
        <v>2434</v>
      </c>
    </row>
    <row r="676" spans="2:30" ht="54" hidden="1" x14ac:dyDescent="0.25">
      <c r="B676" s="336" t="s">
        <v>2276</v>
      </c>
      <c r="C676" s="129" t="s">
        <v>2283</v>
      </c>
      <c r="D676" s="126" t="s">
        <v>2284</v>
      </c>
      <c r="E676" s="132" t="s">
        <v>2316</v>
      </c>
      <c r="F676" s="136" t="s">
        <v>2289</v>
      </c>
      <c r="G676" s="150" t="s">
        <v>2317</v>
      </c>
      <c r="H676" s="158">
        <v>1</v>
      </c>
      <c r="I676" s="158" t="s">
        <v>816</v>
      </c>
      <c r="J676" s="165"/>
      <c r="K676" s="395">
        <v>0.5</v>
      </c>
      <c r="L676" s="407">
        <v>0.5</v>
      </c>
      <c r="M676" s="455"/>
      <c r="N676" s="331" t="str">
        <f t="shared" si="126"/>
        <v>-</v>
      </c>
      <c r="O676" s="320" t="str">
        <f t="shared" si="127"/>
        <v>-</v>
      </c>
      <c r="P676" s="320">
        <f t="shared" si="128"/>
        <v>1</v>
      </c>
      <c r="Q676" s="320">
        <f t="shared" si="129"/>
        <v>1</v>
      </c>
      <c r="R676" s="320">
        <f t="shared" si="130"/>
        <v>1</v>
      </c>
      <c r="S676" s="320">
        <f t="shared" si="131"/>
        <v>1</v>
      </c>
      <c r="T676" s="320" t="str">
        <f t="shared" si="132"/>
        <v>-</v>
      </c>
      <c r="U676" s="325" t="str">
        <f t="shared" si="133"/>
        <v>-</v>
      </c>
      <c r="V676" s="312">
        <f t="shared" si="134"/>
        <v>1</v>
      </c>
      <c r="W676" s="406" t="s">
        <v>2659</v>
      </c>
      <c r="X676" s="174" t="s">
        <v>22</v>
      </c>
      <c r="Y676" s="174" t="s">
        <v>2432</v>
      </c>
      <c r="Z676" s="388"/>
      <c r="AA676" s="389">
        <v>0.5</v>
      </c>
      <c r="AB676" s="390">
        <v>0.5</v>
      </c>
      <c r="AC676" s="307"/>
      <c r="AD676" s="352" t="s">
        <v>2434</v>
      </c>
    </row>
    <row r="677" spans="2:30" ht="54" hidden="1" x14ac:dyDescent="0.25">
      <c r="B677" s="336" t="s">
        <v>2276</v>
      </c>
      <c r="C677" s="129" t="s">
        <v>2283</v>
      </c>
      <c r="D677" s="126" t="s">
        <v>2284</v>
      </c>
      <c r="E677" s="132" t="s">
        <v>2318</v>
      </c>
      <c r="F677" s="136" t="s">
        <v>2289</v>
      </c>
      <c r="G677" s="150" t="s">
        <v>2319</v>
      </c>
      <c r="H677" s="158">
        <v>1</v>
      </c>
      <c r="I677" s="158" t="s">
        <v>816</v>
      </c>
      <c r="J677" s="165"/>
      <c r="K677" s="395">
        <v>0.5</v>
      </c>
      <c r="L677" s="407">
        <v>0.5</v>
      </c>
      <c r="M677" s="455"/>
      <c r="N677" s="331" t="str">
        <f t="shared" si="126"/>
        <v>-</v>
      </c>
      <c r="O677" s="320" t="str">
        <f t="shared" si="127"/>
        <v>-</v>
      </c>
      <c r="P677" s="320">
        <f t="shared" si="128"/>
        <v>1</v>
      </c>
      <c r="Q677" s="320">
        <f t="shared" si="129"/>
        <v>1</v>
      </c>
      <c r="R677" s="320">
        <f t="shared" si="130"/>
        <v>1</v>
      </c>
      <c r="S677" s="320">
        <f t="shared" si="131"/>
        <v>1</v>
      </c>
      <c r="T677" s="320" t="str">
        <f t="shared" si="132"/>
        <v>-</v>
      </c>
      <c r="U677" s="325" t="str">
        <f t="shared" si="133"/>
        <v>-</v>
      </c>
      <c r="V677" s="312">
        <f t="shared" si="134"/>
        <v>1</v>
      </c>
      <c r="W677" s="406" t="s">
        <v>2659</v>
      </c>
      <c r="X677" s="174" t="s">
        <v>22</v>
      </c>
      <c r="Y677" s="174" t="s">
        <v>2432</v>
      </c>
      <c r="Z677" s="388"/>
      <c r="AA677" s="389">
        <v>0.5</v>
      </c>
      <c r="AB677" s="390">
        <v>0.5</v>
      </c>
      <c r="AC677" s="307"/>
      <c r="AD677" s="352" t="s">
        <v>2434</v>
      </c>
    </row>
    <row r="678" spans="2:30" ht="54" hidden="1" x14ac:dyDescent="0.25">
      <c r="B678" s="336" t="s">
        <v>2276</v>
      </c>
      <c r="C678" s="129" t="s">
        <v>2283</v>
      </c>
      <c r="D678" s="126" t="s">
        <v>2284</v>
      </c>
      <c r="E678" s="132" t="s">
        <v>2320</v>
      </c>
      <c r="F678" s="136" t="s">
        <v>2289</v>
      </c>
      <c r="G678" s="150" t="s">
        <v>2321</v>
      </c>
      <c r="H678" s="158">
        <v>1</v>
      </c>
      <c r="I678" s="158" t="s">
        <v>816</v>
      </c>
      <c r="J678" s="165"/>
      <c r="K678" s="395">
        <v>0.5</v>
      </c>
      <c r="L678" s="407">
        <v>0.5</v>
      </c>
      <c r="M678" s="455"/>
      <c r="N678" s="331" t="str">
        <f t="shared" si="126"/>
        <v>-</v>
      </c>
      <c r="O678" s="320" t="str">
        <f t="shared" si="127"/>
        <v>-</v>
      </c>
      <c r="P678" s="320">
        <f t="shared" si="128"/>
        <v>1</v>
      </c>
      <c r="Q678" s="320">
        <f t="shared" si="129"/>
        <v>1</v>
      </c>
      <c r="R678" s="320">
        <f t="shared" si="130"/>
        <v>1</v>
      </c>
      <c r="S678" s="320">
        <f t="shared" si="131"/>
        <v>1</v>
      </c>
      <c r="T678" s="320" t="str">
        <f t="shared" si="132"/>
        <v>-</v>
      </c>
      <c r="U678" s="325" t="str">
        <f t="shared" si="133"/>
        <v>-</v>
      </c>
      <c r="V678" s="312">
        <f t="shared" si="134"/>
        <v>1</v>
      </c>
      <c r="W678" s="406" t="s">
        <v>2660</v>
      </c>
      <c r="X678" s="174" t="s">
        <v>22</v>
      </c>
      <c r="Y678" s="174" t="s">
        <v>2432</v>
      </c>
      <c r="Z678" s="388"/>
      <c r="AA678" s="389">
        <v>0.5</v>
      </c>
      <c r="AB678" s="390">
        <v>0.5</v>
      </c>
      <c r="AC678" s="307"/>
      <c r="AD678" s="352" t="s">
        <v>2434</v>
      </c>
    </row>
    <row r="679" spans="2:30" ht="54" hidden="1" x14ac:dyDescent="0.25">
      <c r="B679" s="336" t="s">
        <v>2276</v>
      </c>
      <c r="C679" s="129" t="s">
        <v>2322</v>
      </c>
      <c r="D679" s="126" t="s">
        <v>2323</v>
      </c>
      <c r="E679" s="132" t="s">
        <v>2324</v>
      </c>
      <c r="F679" s="136" t="s">
        <v>2325</v>
      </c>
      <c r="G679" s="150" t="s">
        <v>2326</v>
      </c>
      <c r="H679" s="158">
        <v>1</v>
      </c>
      <c r="I679" s="158" t="s">
        <v>816</v>
      </c>
      <c r="J679" s="165"/>
      <c r="K679" s="395"/>
      <c r="L679" s="407">
        <v>1</v>
      </c>
      <c r="M679" s="455"/>
      <c r="N679" s="331" t="str">
        <f t="shared" si="126"/>
        <v>-</v>
      </c>
      <c r="O679" s="320" t="str">
        <f t="shared" si="127"/>
        <v>-</v>
      </c>
      <c r="P679" s="320" t="str">
        <f t="shared" si="128"/>
        <v>-</v>
      </c>
      <c r="Q679" s="320" t="str">
        <f t="shared" si="129"/>
        <v>-</v>
      </c>
      <c r="R679" s="320">
        <f t="shared" si="130"/>
        <v>1</v>
      </c>
      <c r="S679" s="320">
        <f t="shared" si="131"/>
        <v>1</v>
      </c>
      <c r="T679" s="320" t="str">
        <f t="shared" si="132"/>
        <v>-</v>
      </c>
      <c r="U679" s="325" t="str">
        <f t="shared" si="133"/>
        <v>-</v>
      </c>
      <c r="V679" s="312">
        <f t="shared" si="134"/>
        <v>1</v>
      </c>
      <c r="W679" s="406" t="s">
        <v>2661</v>
      </c>
      <c r="X679" s="174" t="s">
        <v>22</v>
      </c>
      <c r="Y679" s="174" t="s">
        <v>2432</v>
      </c>
      <c r="Z679" s="388"/>
      <c r="AA679" s="389"/>
      <c r="AB679" s="390">
        <v>1</v>
      </c>
      <c r="AC679" s="307"/>
      <c r="AD679" s="352" t="s">
        <v>2434</v>
      </c>
    </row>
    <row r="680" spans="2:30" ht="126" hidden="1" x14ac:dyDescent="0.25">
      <c r="B680" s="336" t="s">
        <v>2276</v>
      </c>
      <c r="C680" s="129" t="s">
        <v>152</v>
      </c>
      <c r="D680" s="126" t="s">
        <v>2327</v>
      </c>
      <c r="E680" s="132" t="s">
        <v>2271</v>
      </c>
      <c r="F680" s="136" t="s">
        <v>2328</v>
      </c>
      <c r="G680" s="150" t="s">
        <v>2329</v>
      </c>
      <c r="H680" s="158">
        <v>1</v>
      </c>
      <c r="I680" s="158" t="s">
        <v>816</v>
      </c>
      <c r="J680" s="165"/>
      <c r="K680" s="395">
        <v>1</v>
      </c>
      <c r="L680" s="407"/>
      <c r="M680" s="455"/>
      <c r="N680" s="331" t="str">
        <f t="shared" si="126"/>
        <v>-</v>
      </c>
      <c r="O680" s="320" t="str">
        <f t="shared" si="127"/>
        <v>-</v>
      </c>
      <c r="P680" s="320">
        <f t="shared" si="128"/>
        <v>1</v>
      </c>
      <c r="Q680" s="320">
        <f t="shared" si="129"/>
        <v>1</v>
      </c>
      <c r="R680" s="320" t="str">
        <f t="shared" si="130"/>
        <v>-</v>
      </c>
      <c r="S680" s="320" t="str">
        <f t="shared" si="131"/>
        <v>-</v>
      </c>
      <c r="T680" s="320" t="str">
        <f t="shared" si="132"/>
        <v>-</v>
      </c>
      <c r="U680" s="325" t="str">
        <f t="shared" si="133"/>
        <v>-</v>
      </c>
      <c r="V680" s="312">
        <f t="shared" si="134"/>
        <v>1</v>
      </c>
      <c r="W680" s="406" t="s">
        <v>2662</v>
      </c>
      <c r="X680" s="174" t="s">
        <v>22</v>
      </c>
      <c r="Y680" s="174" t="s">
        <v>2432</v>
      </c>
      <c r="Z680" s="388"/>
      <c r="AA680" s="389">
        <v>1</v>
      </c>
      <c r="AB680" s="390"/>
      <c r="AC680" s="307"/>
      <c r="AD680" s="352" t="s">
        <v>2434</v>
      </c>
    </row>
    <row r="681" spans="2:30" ht="162" hidden="1" x14ac:dyDescent="0.25">
      <c r="B681" s="336" t="s">
        <v>2276</v>
      </c>
      <c r="C681" s="129" t="s">
        <v>152</v>
      </c>
      <c r="D681" s="126" t="s">
        <v>2327</v>
      </c>
      <c r="E681" s="132" t="s">
        <v>2271</v>
      </c>
      <c r="F681" s="136" t="s">
        <v>2330</v>
      </c>
      <c r="G681" s="150" t="s">
        <v>2331</v>
      </c>
      <c r="H681" s="158">
        <v>1</v>
      </c>
      <c r="I681" s="158" t="s">
        <v>816</v>
      </c>
      <c r="J681" s="165"/>
      <c r="K681" s="395">
        <v>0</v>
      </c>
      <c r="L681" s="407">
        <v>1</v>
      </c>
      <c r="M681" s="455"/>
      <c r="N681" s="331" t="str">
        <f t="shared" si="126"/>
        <v>-</v>
      </c>
      <c r="O681" s="320" t="str">
        <f t="shared" si="127"/>
        <v>-</v>
      </c>
      <c r="P681" s="320">
        <f t="shared" si="128"/>
        <v>0</v>
      </c>
      <c r="Q681" s="320">
        <f t="shared" si="129"/>
        <v>0</v>
      </c>
      <c r="R681" s="320" t="str">
        <f t="shared" si="130"/>
        <v>-</v>
      </c>
      <c r="S681" s="320" t="str">
        <f t="shared" si="131"/>
        <v>-</v>
      </c>
      <c r="T681" s="320" t="str">
        <f t="shared" si="132"/>
        <v>-</v>
      </c>
      <c r="U681" s="325" t="str">
        <f t="shared" si="133"/>
        <v>-</v>
      </c>
      <c r="V681" s="312">
        <f t="shared" si="134"/>
        <v>1</v>
      </c>
      <c r="W681" s="406" t="s">
        <v>2926</v>
      </c>
      <c r="X681" s="174" t="s">
        <v>22</v>
      </c>
      <c r="Y681" s="174" t="s">
        <v>2432</v>
      </c>
      <c r="Z681" s="388"/>
      <c r="AA681" s="389">
        <v>1</v>
      </c>
      <c r="AB681" s="390"/>
      <c r="AC681" s="307"/>
      <c r="AD681" s="352" t="s">
        <v>2434</v>
      </c>
    </row>
    <row r="682" spans="2:30" ht="54" hidden="1" x14ac:dyDescent="0.25">
      <c r="B682" s="336" t="s">
        <v>2276</v>
      </c>
      <c r="C682" s="129" t="s">
        <v>158</v>
      </c>
      <c r="D682" s="126" t="s">
        <v>2332</v>
      </c>
      <c r="E682" s="132" t="s">
        <v>2271</v>
      </c>
      <c r="F682" s="136" t="s">
        <v>2333</v>
      </c>
      <c r="G682" s="150" t="s">
        <v>2334</v>
      </c>
      <c r="H682" s="158">
        <v>1</v>
      </c>
      <c r="I682" s="158" t="s">
        <v>816</v>
      </c>
      <c r="J682" s="165"/>
      <c r="K682" s="395"/>
      <c r="L682" s="407">
        <v>1</v>
      </c>
      <c r="M682" s="455"/>
      <c r="N682" s="331" t="str">
        <f t="shared" si="126"/>
        <v>-</v>
      </c>
      <c r="O682" s="320" t="str">
        <f t="shared" si="127"/>
        <v>-</v>
      </c>
      <c r="P682" s="320" t="str">
        <f t="shared" si="128"/>
        <v>-</v>
      </c>
      <c r="Q682" s="320" t="str">
        <f t="shared" si="129"/>
        <v>-</v>
      </c>
      <c r="R682" s="320">
        <f t="shared" si="130"/>
        <v>1</v>
      </c>
      <c r="S682" s="320">
        <f t="shared" si="131"/>
        <v>1</v>
      </c>
      <c r="T682" s="320" t="str">
        <f t="shared" si="132"/>
        <v>-</v>
      </c>
      <c r="U682" s="325" t="str">
        <f t="shared" si="133"/>
        <v>-</v>
      </c>
      <c r="V682" s="312">
        <f t="shared" si="134"/>
        <v>1</v>
      </c>
      <c r="W682" s="406" t="s">
        <v>2807</v>
      </c>
      <c r="X682" s="174" t="s">
        <v>22</v>
      </c>
      <c r="Y682" s="174" t="s">
        <v>2432</v>
      </c>
      <c r="Z682" s="388"/>
      <c r="AA682" s="389"/>
      <c r="AB682" s="390">
        <v>1</v>
      </c>
      <c r="AC682" s="307"/>
      <c r="AD682" s="352" t="s">
        <v>2434</v>
      </c>
    </row>
    <row r="683" spans="2:30" ht="180" hidden="1" x14ac:dyDescent="0.25">
      <c r="B683" s="336" t="s">
        <v>2276</v>
      </c>
      <c r="C683" s="129" t="s">
        <v>158</v>
      </c>
      <c r="D683" s="126" t="s">
        <v>2332</v>
      </c>
      <c r="E683" s="132" t="s">
        <v>2271</v>
      </c>
      <c r="F683" s="136" t="s">
        <v>2335</v>
      </c>
      <c r="G683" s="150" t="s">
        <v>2336</v>
      </c>
      <c r="H683" s="158">
        <v>1</v>
      </c>
      <c r="I683" s="158" t="s">
        <v>899</v>
      </c>
      <c r="J683" s="165">
        <v>1</v>
      </c>
      <c r="K683" s="395">
        <v>1</v>
      </c>
      <c r="L683" s="407">
        <v>1</v>
      </c>
      <c r="M683" s="455"/>
      <c r="N683" s="331">
        <f t="shared" si="126"/>
        <v>1</v>
      </c>
      <c r="O683" s="320">
        <f t="shared" si="127"/>
        <v>1</v>
      </c>
      <c r="P683" s="320">
        <f t="shared" si="128"/>
        <v>1</v>
      </c>
      <c r="Q683" s="320">
        <f t="shared" si="129"/>
        <v>1</v>
      </c>
      <c r="R683" s="320">
        <f t="shared" si="130"/>
        <v>1</v>
      </c>
      <c r="S683" s="320">
        <f t="shared" si="131"/>
        <v>1</v>
      </c>
      <c r="T683" s="320" t="str">
        <f t="shared" si="132"/>
        <v>-</v>
      </c>
      <c r="U683" s="325" t="str">
        <f t="shared" si="133"/>
        <v>-</v>
      </c>
      <c r="V683" s="312">
        <f>SUM(J683:M683)/3</f>
        <v>1</v>
      </c>
      <c r="W683" s="406" t="s">
        <v>2808</v>
      </c>
      <c r="X683" s="174" t="s">
        <v>22</v>
      </c>
      <c r="Y683" s="174" t="s">
        <v>2432</v>
      </c>
      <c r="Z683" s="388">
        <v>1</v>
      </c>
      <c r="AA683" s="389">
        <v>1</v>
      </c>
      <c r="AB683" s="390">
        <v>1</v>
      </c>
      <c r="AC683" s="307"/>
      <c r="AD683" s="352" t="s">
        <v>2434</v>
      </c>
    </row>
    <row r="684" spans="2:30" ht="108" hidden="1" x14ac:dyDescent="0.25">
      <c r="B684" s="336" t="s">
        <v>2276</v>
      </c>
      <c r="C684" s="129" t="s">
        <v>158</v>
      </c>
      <c r="D684" s="126" t="s">
        <v>2332</v>
      </c>
      <c r="E684" s="132" t="s">
        <v>2271</v>
      </c>
      <c r="F684" s="136" t="s">
        <v>2337</v>
      </c>
      <c r="G684" s="150" t="s">
        <v>2338</v>
      </c>
      <c r="H684" s="158">
        <v>4</v>
      </c>
      <c r="I684" s="158" t="s">
        <v>816</v>
      </c>
      <c r="J684" s="165">
        <v>1</v>
      </c>
      <c r="K684" s="395">
        <v>1</v>
      </c>
      <c r="L684" s="407">
        <v>1</v>
      </c>
      <c r="M684" s="455">
        <v>1</v>
      </c>
      <c r="N684" s="331">
        <f t="shared" si="126"/>
        <v>1</v>
      </c>
      <c r="O684" s="320">
        <f t="shared" si="127"/>
        <v>1</v>
      </c>
      <c r="P684" s="320">
        <f t="shared" si="128"/>
        <v>1</v>
      </c>
      <c r="Q684" s="320">
        <f t="shared" si="129"/>
        <v>1</v>
      </c>
      <c r="R684" s="320">
        <f t="shared" si="130"/>
        <v>1</v>
      </c>
      <c r="S684" s="320">
        <f t="shared" si="131"/>
        <v>1</v>
      </c>
      <c r="T684" s="320">
        <f t="shared" si="132"/>
        <v>1</v>
      </c>
      <c r="U684" s="325">
        <f t="shared" si="133"/>
        <v>1</v>
      </c>
      <c r="V684" s="312">
        <f t="shared" si="134"/>
        <v>1</v>
      </c>
      <c r="W684" s="406" t="s">
        <v>2914</v>
      </c>
      <c r="X684" s="174" t="s">
        <v>22</v>
      </c>
      <c r="Y684" s="174" t="s">
        <v>2432</v>
      </c>
      <c r="Z684" s="388">
        <v>1</v>
      </c>
      <c r="AA684" s="389">
        <v>1</v>
      </c>
      <c r="AB684" s="390">
        <v>1</v>
      </c>
      <c r="AC684" s="307">
        <v>1</v>
      </c>
      <c r="AD684" s="352" t="s">
        <v>2434</v>
      </c>
    </row>
    <row r="685" spans="2:30" ht="54" hidden="1" x14ac:dyDescent="0.25">
      <c r="B685" s="336" t="s">
        <v>2276</v>
      </c>
      <c r="C685" s="129" t="s">
        <v>158</v>
      </c>
      <c r="D685" s="126" t="s">
        <v>2332</v>
      </c>
      <c r="E685" s="132" t="s">
        <v>2271</v>
      </c>
      <c r="F685" s="136" t="s">
        <v>2339</v>
      </c>
      <c r="G685" s="150" t="s">
        <v>2340</v>
      </c>
      <c r="H685" s="158">
        <v>2</v>
      </c>
      <c r="I685" s="158" t="s">
        <v>816</v>
      </c>
      <c r="J685" s="165"/>
      <c r="K685" s="395">
        <v>1</v>
      </c>
      <c r="L685" s="407"/>
      <c r="M685" s="455">
        <v>1</v>
      </c>
      <c r="N685" s="331" t="str">
        <f t="shared" si="126"/>
        <v>-</v>
      </c>
      <c r="O685" s="320" t="str">
        <f t="shared" si="127"/>
        <v>-</v>
      </c>
      <c r="P685" s="320">
        <f t="shared" si="128"/>
        <v>1</v>
      </c>
      <c r="Q685" s="320">
        <f t="shared" si="129"/>
        <v>1</v>
      </c>
      <c r="R685" s="320" t="str">
        <f t="shared" si="130"/>
        <v>-</v>
      </c>
      <c r="S685" s="320" t="str">
        <f t="shared" si="131"/>
        <v>-</v>
      </c>
      <c r="T685" s="320">
        <f t="shared" si="132"/>
        <v>1</v>
      </c>
      <c r="U685" s="325">
        <f t="shared" si="133"/>
        <v>1</v>
      </c>
      <c r="V685" s="312">
        <f t="shared" si="134"/>
        <v>1</v>
      </c>
      <c r="W685" s="406" t="s">
        <v>2915</v>
      </c>
      <c r="X685" s="174" t="s">
        <v>22</v>
      </c>
      <c r="Y685" s="174" t="s">
        <v>2432</v>
      </c>
      <c r="Z685" s="388"/>
      <c r="AA685" s="389">
        <v>1</v>
      </c>
      <c r="AB685" s="390"/>
      <c r="AC685" s="307">
        <v>1</v>
      </c>
      <c r="AD685" s="352" t="s">
        <v>2434</v>
      </c>
    </row>
    <row r="686" spans="2:30" ht="54" hidden="1" x14ac:dyDescent="0.25">
      <c r="B686" s="336" t="s">
        <v>2276</v>
      </c>
      <c r="C686" s="129" t="s">
        <v>158</v>
      </c>
      <c r="D686" s="126" t="s">
        <v>2332</v>
      </c>
      <c r="E686" s="132" t="s">
        <v>2271</v>
      </c>
      <c r="F686" s="136" t="s">
        <v>2341</v>
      </c>
      <c r="G686" s="150" t="s">
        <v>2342</v>
      </c>
      <c r="H686" s="158">
        <v>1</v>
      </c>
      <c r="I686" s="158" t="s">
        <v>816</v>
      </c>
      <c r="J686" s="165"/>
      <c r="K686" s="395"/>
      <c r="L686" s="407">
        <v>1</v>
      </c>
      <c r="M686" s="455"/>
      <c r="N686" s="331" t="str">
        <f t="shared" si="126"/>
        <v>-</v>
      </c>
      <c r="O686" s="320" t="str">
        <f t="shared" si="127"/>
        <v>-</v>
      </c>
      <c r="P686" s="320" t="str">
        <f t="shared" si="128"/>
        <v>-</v>
      </c>
      <c r="Q686" s="320" t="str">
        <f t="shared" si="129"/>
        <v>-</v>
      </c>
      <c r="R686" s="320">
        <f t="shared" si="130"/>
        <v>1</v>
      </c>
      <c r="S686" s="320">
        <f t="shared" si="131"/>
        <v>1</v>
      </c>
      <c r="T686" s="320" t="str">
        <f t="shared" si="132"/>
        <v>-</v>
      </c>
      <c r="U686" s="325" t="str">
        <f t="shared" si="133"/>
        <v>-</v>
      </c>
      <c r="V686" s="312">
        <f t="shared" si="134"/>
        <v>1</v>
      </c>
      <c r="W686" s="406" t="s">
        <v>2809</v>
      </c>
      <c r="X686" s="174" t="s">
        <v>22</v>
      </c>
      <c r="Y686" s="174" t="s">
        <v>2432</v>
      </c>
      <c r="Z686" s="388"/>
      <c r="AA686" s="389"/>
      <c r="AB686" s="390">
        <v>1</v>
      </c>
      <c r="AC686" s="307"/>
      <c r="AD686" s="352" t="s">
        <v>2434</v>
      </c>
    </row>
    <row r="687" spans="2:30" ht="72" hidden="1" x14ac:dyDescent="0.25">
      <c r="B687" s="336" t="s">
        <v>2276</v>
      </c>
      <c r="C687" s="129" t="s">
        <v>2343</v>
      </c>
      <c r="D687" s="126" t="s">
        <v>2344</v>
      </c>
      <c r="E687" s="132" t="s">
        <v>2345</v>
      </c>
      <c r="F687" s="136" t="s">
        <v>2346</v>
      </c>
      <c r="G687" s="150" t="s">
        <v>2347</v>
      </c>
      <c r="H687" s="158">
        <v>1</v>
      </c>
      <c r="I687" s="158" t="s">
        <v>816</v>
      </c>
      <c r="J687" s="165"/>
      <c r="K687" s="395"/>
      <c r="L687" s="407">
        <v>0.7</v>
      </c>
      <c r="M687" s="455">
        <v>0.3</v>
      </c>
      <c r="N687" s="331" t="str">
        <f t="shared" si="126"/>
        <v>-</v>
      </c>
      <c r="O687" s="320" t="str">
        <f t="shared" si="127"/>
        <v>-</v>
      </c>
      <c r="P687" s="320" t="str">
        <f t="shared" si="128"/>
        <v>-</v>
      </c>
      <c r="Q687" s="320" t="str">
        <f t="shared" si="129"/>
        <v>-</v>
      </c>
      <c r="R687" s="320">
        <f t="shared" si="130"/>
        <v>0.7</v>
      </c>
      <c r="S687" s="320">
        <f t="shared" si="131"/>
        <v>0.7</v>
      </c>
      <c r="T687" s="320" t="str">
        <f t="shared" si="132"/>
        <v>-</v>
      </c>
      <c r="U687" s="325" t="str">
        <f t="shared" si="133"/>
        <v>-</v>
      </c>
      <c r="V687" s="312">
        <f t="shared" si="134"/>
        <v>1</v>
      </c>
      <c r="W687" s="406" t="s">
        <v>2916</v>
      </c>
      <c r="X687" s="174" t="s">
        <v>22</v>
      </c>
      <c r="Y687" s="174" t="s">
        <v>2432</v>
      </c>
      <c r="Z687" s="388"/>
      <c r="AA687" s="389"/>
      <c r="AB687" s="390">
        <v>1</v>
      </c>
      <c r="AC687" s="307"/>
      <c r="AD687" s="352" t="s">
        <v>2434</v>
      </c>
    </row>
    <row r="688" spans="2:30" ht="72" hidden="1" x14ac:dyDescent="0.25">
      <c r="B688" s="336" t="s">
        <v>2276</v>
      </c>
      <c r="C688" s="128" t="s">
        <v>187</v>
      </c>
      <c r="D688" s="126" t="s">
        <v>2348</v>
      </c>
      <c r="E688" s="132" t="s">
        <v>2349</v>
      </c>
      <c r="F688" s="136" t="s">
        <v>2350</v>
      </c>
      <c r="G688" s="150" t="s">
        <v>2351</v>
      </c>
      <c r="H688" s="158">
        <v>1</v>
      </c>
      <c r="I688" s="158" t="s">
        <v>816</v>
      </c>
      <c r="J688" s="165"/>
      <c r="K688" s="395"/>
      <c r="L688" s="407">
        <v>1</v>
      </c>
      <c r="M688" s="455"/>
      <c r="N688" s="331" t="str">
        <f t="shared" si="126"/>
        <v>-</v>
      </c>
      <c r="O688" s="320" t="str">
        <f t="shared" si="127"/>
        <v>-</v>
      </c>
      <c r="P688" s="320" t="str">
        <f t="shared" si="128"/>
        <v>-</v>
      </c>
      <c r="Q688" s="320" t="str">
        <f t="shared" si="129"/>
        <v>-</v>
      </c>
      <c r="R688" s="320">
        <f t="shared" si="130"/>
        <v>1</v>
      </c>
      <c r="S688" s="320">
        <f t="shared" si="131"/>
        <v>1</v>
      </c>
      <c r="T688" s="320" t="str">
        <f t="shared" si="132"/>
        <v>-</v>
      </c>
      <c r="U688" s="325" t="str">
        <f t="shared" si="133"/>
        <v>-</v>
      </c>
      <c r="V688" s="312">
        <f t="shared" si="134"/>
        <v>1</v>
      </c>
      <c r="W688" s="406" t="s">
        <v>2810</v>
      </c>
      <c r="X688" s="174" t="s">
        <v>22</v>
      </c>
      <c r="Y688" s="174" t="s">
        <v>2432</v>
      </c>
      <c r="Z688" s="388"/>
      <c r="AA688" s="389"/>
      <c r="AB688" s="390">
        <v>1</v>
      </c>
      <c r="AC688" s="307"/>
      <c r="AD688" s="352" t="s">
        <v>2434</v>
      </c>
    </row>
    <row r="689" spans="2:30" ht="108" hidden="1" x14ac:dyDescent="0.25">
      <c r="B689" s="336" t="s">
        <v>2352</v>
      </c>
      <c r="C689" s="129" t="s">
        <v>2353</v>
      </c>
      <c r="D689" s="126" t="s">
        <v>2354</v>
      </c>
      <c r="E689" s="132" t="s">
        <v>2271</v>
      </c>
      <c r="F689" s="136" t="s">
        <v>2355</v>
      </c>
      <c r="G689" s="150" t="s">
        <v>2356</v>
      </c>
      <c r="H689" s="158">
        <v>1</v>
      </c>
      <c r="I689" s="158" t="s">
        <v>816</v>
      </c>
      <c r="J689" s="165"/>
      <c r="K689" s="395">
        <v>1</v>
      </c>
      <c r="L689" s="407"/>
      <c r="M689" s="455"/>
      <c r="N689" s="331" t="str">
        <f t="shared" si="126"/>
        <v>-</v>
      </c>
      <c r="O689" s="320" t="str">
        <f t="shared" si="127"/>
        <v>-</v>
      </c>
      <c r="P689" s="320">
        <f t="shared" si="128"/>
        <v>1</v>
      </c>
      <c r="Q689" s="320">
        <f t="shared" si="129"/>
        <v>1</v>
      </c>
      <c r="R689" s="320" t="str">
        <f t="shared" si="130"/>
        <v>-</v>
      </c>
      <c r="S689" s="320" t="str">
        <f t="shared" si="131"/>
        <v>-</v>
      </c>
      <c r="T689" s="320" t="str">
        <f t="shared" si="132"/>
        <v>-</v>
      </c>
      <c r="U689" s="325" t="str">
        <f t="shared" si="133"/>
        <v>-</v>
      </c>
      <c r="V689" s="312">
        <f t="shared" si="134"/>
        <v>1</v>
      </c>
      <c r="W689" s="406" t="s">
        <v>2663</v>
      </c>
      <c r="X689" s="174" t="s">
        <v>22</v>
      </c>
      <c r="Y689" s="174" t="s">
        <v>2432</v>
      </c>
      <c r="Z689" s="388"/>
      <c r="AA689" s="389">
        <v>1</v>
      </c>
      <c r="AB689" s="390"/>
      <c r="AC689" s="307"/>
      <c r="AD689" s="352" t="s">
        <v>2434</v>
      </c>
    </row>
    <row r="690" spans="2:30" ht="409.5" hidden="1" x14ac:dyDescent="0.25">
      <c r="B690" s="336" t="s">
        <v>2435</v>
      </c>
      <c r="C690" s="128" t="s">
        <v>256</v>
      </c>
      <c r="D690" s="126" t="s">
        <v>2357</v>
      </c>
      <c r="E690" s="132" t="s">
        <v>2358</v>
      </c>
      <c r="F690" s="136" t="s">
        <v>2359</v>
      </c>
      <c r="G690" s="150" t="s">
        <v>2360</v>
      </c>
      <c r="H690" s="158">
        <v>2</v>
      </c>
      <c r="I690" s="158" t="s">
        <v>816</v>
      </c>
      <c r="J690" s="165">
        <v>1</v>
      </c>
      <c r="K690" s="395"/>
      <c r="L690" s="407">
        <v>1</v>
      </c>
      <c r="M690" s="455"/>
      <c r="N690" s="331">
        <f t="shared" si="126"/>
        <v>1</v>
      </c>
      <c r="O690" s="320">
        <f t="shared" si="127"/>
        <v>1</v>
      </c>
      <c r="P690" s="320" t="str">
        <f t="shared" si="128"/>
        <v>-</v>
      </c>
      <c r="Q690" s="320" t="str">
        <f t="shared" si="129"/>
        <v>-</v>
      </c>
      <c r="R690" s="320">
        <f t="shared" si="130"/>
        <v>1</v>
      </c>
      <c r="S690" s="320">
        <f t="shared" si="131"/>
        <v>1</v>
      </c>
      <c r="T690" s="320" t="str">
        <f t="shared" si="132"/>
        <v>-</v>
      </c>
      <c r="U690" s="325" t="str">
        <f t="shared" si="133"/>
        <v>-</v>
      </c>
      <c r="V690" s="312">
        <f t="shared" si="134"/>
        <v>1</v>
      </c>
      <c r="W690" s="406" t="s">
        <v>2811</v>
      </c>
      <c r="X690" s="174" t="s">
        <v>22</v>
      </c>
      <c r="Y690" s="174" t="s">
        <v>2432</v>
      </c>
      <c r="Z690" s="388">
        <v>1</v>
      </c>
      <c r="AA690" s="389"/>
      <c r="AB690" s="390">
        <v>1</v>
      </c>
      <c r="AC690" s="307"/>
      <c r="AD690" s="352" t="s">
        <v>2434</v>
      </c>
    </row>
    <row r="691" spans="2:30" ht="54.75" hidden="1" thickBot="1" x14ac:dyDescent="0.3">
      <c r="B691" s="339" t="s">
        <v>2429</v>
      </c>
      <c r="C691" s="130" t="s">
        <v>282</v>
      </c>
      <c r="D691" s="126" t="s">
        <v>2361</v>
      </c>
      <c r="E691" s="132" t="s">
        <v>2362</v>
      </c>
      <c r="F691" s="136" t="s">
        <v>2363</v>
      </c>
      <c r="G691" s="150" t="s">
        <v>2364</v>
      </c>
      <c r="H691" s="158">
        <v>1</v>
      </c>
      <c r="I691" s="158" t="s">
        <v>816</v>
      </c>
      <c r="J691" s="165">
        <v>1</v>
      </c>
      <c r="K691" s="395"/>
      <c r="L691" s="407"/>
      <c r="M691" s="455"/>
      <c r="N691" s="331">
        <f t="shared" si="126"/>
        <v>1</v>
      </c>
      <c r="O691" s="320">
        <f t="shared" si="127"/>
        <v>1</v>
      </c>
      <c r="P691" s="320" t="str">
        <f t="shared" si="128"/>
        <v>-</v>
      </c>
      <c r="Q691" s="320" t="str">
        <f t="shared" si="129"/>
        <v>-</v>
      </c>
      <c r="R691" s="320" t="str">
        <f t="shared" si="130"/>
        <v>-</v>
      </c>
      <c r="S691" s="320" t="str">
        <f t="shared" si="131"/>
        <v>-</v>
      </c>
      <c r="T691" s="320" t="str">
        <f t="shared" si="132"/>
        <v>-</v>
      </c>
      <c r="U691" s="325" t="str">
        <f t="shared" si="133"/>
        <v>-</v>
      </c>
      <c r="V691" s="312">
        <f t="shared" si="134"/>
        <v>1</v>
      </c>
      <c r="W691" s="406" t="s">
        <v>2365</v>
      </c>
      <c r="X691" s="174" t="s">
        <v>22</v>
      </c>
      <c r="Y691" s="174" t="s">
        <v>2432</v>
      </c>
      <c r="Z691" s="388">
        <v>1</v>
      </c>
      <c r="AA691" s="389"/>
      <c r="AB691" s="390"/>
      <c r="AC691" s="307"/>
      <c r="AD691" s="352" t="s">
        <v>2434</v>
      </c>
    </row>
    <row r="692" spans="2:30" ht="54.75" hidden="1" thickBot="1" x14ac:dyDescent="0.3">
      <c r="B692" s="339" t="s">
        <v>2429</v>
      </c>
      <c r="C692" s="130" t="s">
        <v>282</v>
      </c>
      <c r="D692" s="126" t="s">
        <v>2361</v>
      </c>
      <c r="E692" s="132" t="s">
        <v>2366</v>
      </c>
      <c r="F692" s="136" t="s">
        <v>2367</v>
      </c>
      <c r="G692" s="150" t="s">
        <v>2368</v>
      </c>
      <c r="H692" s="158">
        <v>1</v>
      </c>
      <c r="I692" s="158" t="s">
        <v>816</v>
      </c>
      <c r="J692" s="165"/>
      <c r="K692" s="395">
        <v>1</v>
      </c>
      <c r="L692" s="407"/>
      <c r="M692" s="455"/>
      <c r="N692" s="331" t="str">
        <f t="shared" si="126"/>
        <v>-</v>
      </c>
      <c r="O692" s="320" t="str">
        <f t="shared" si="127"/>
        <v>-</v>
      </c>
      <c r="P692" s="320">
        <f t="shared" si="128"/>
        <v>1</v>
      </c>
      <c r="Q692" s="320">
        <f t="shared" si="129"/>
        <v>1</v>
      </c>
      <c r="R692" s="320" t="str">
        <f t="shared" si="130"/>
        <v>-</v>
      </c>
      <c r="S692" s="320" t="str">
        <f t="shared" si="131"/>
        <v>-</v>
      </c>
      <c r="T692" s="320" t="str">
        <f t="shared" si="132"/>
        <v>-</v>
      </c>
      <c r="U692" s="325" t="str">
        <f t="shared" si="133"/>
        <v>-</v>
      </c>
      <c r="V692" s="312">
        <f t="shared" si="134"/>
        <v>1</v>
      </c>
      <c r="W692" s="406" t="s">
        <v>2664</v>
      </c>
      <c r="X692" s="174" t="s">
        <v>22</v>
      </c>
      <c r="Y692" s="174" t="s">
        <v>2432</v>
      </c>
      <c r="Z692" s="388"/>
      <c r="AA692" s="389">
        <v>1</v>
      </c>
      <c r="AB692" s="390"/>
      <c r="AC692" s="307"/>
      <c r="AD692" s="352" t="s">
        <v>2434</v>
      </c>
    </row>
    <row r="693" spans="2:30" ht="270.75" hidden="1" thickBot="1" x14ac:dyDescent="0.3">
      <c r="B693" s="339" t="s">
        <v>2429</v>
      </c>
      <c r="C693" s="130" t="s">
        <v>282</v>
      </c>
      <c r="D693" s="126" t="s">
        <v>2361</v>
      </c>
      <c r="E693" s="132" t="s">
        <v>2369</v>
      </c>
      <c r="F693" s="136" t="s">
        <v>2370</v>
      </c>
      <c r="G693" s="150" t="s">
        <v>2371</v>
      </c>
      <c r="H693" s="158">
        <v>1</v>
      </c>
      <c r="I693" s="158" t="s">
        <v>816</v>
      </c>
      <c r="J693" s="165"/>
      <c r="K693" s="395"/>
      <c r="L693" s="407">
        <v>1</v>
      </c>
      <c r="M693" s="455"/>
      <c r="N693" s="331" t="str">
        <f t="shared" si="126"/>
        <v>-</v>
      </c>
      <c r="O693" s="320" t="str">
        <f t="shared" si="127"/>
        <v>-</v>
      </c>
      <c r="P693" s="320" t="str">
        <f t="shared" si="128"/>
        <v>-</v>
      </c>
      <c r="Q693" s="320" t="str">
        <f t="shared" si="129"/>
        <v>-</v>
      </c>
      <c r="R693" s="320">
        <f t="shared" si="130"/>
        <v>1</v>
      </c>
      <c r="S693" s="320">
        <f t="shared" si="131"/>
        <v>1</v>
      </c>
      <c r="T693" s="320" t="str">
        <f t="shared" si="132"/>
        <v>-</v>
      </c>
      <c r="U693" s="325" t="str">
        <f t="shared" si="133"/>
        <v>-</v>
      </c>
      <c r="V693" s="312">
        <f t="shared" si="134"/>
        <v>1</v>
      </c>
      <c r="W693" s="406" t="s">
        <v>2812</v>
      </c>
      <c r="X693" s="174" t="s">
        <v>22</v>
      </c>
      <c r="Y693" s="174" t="s">
        <v>2432</v>
      </c>
      <c r="Z693" s="388"/>
      <c r="AA693" s="389"/>
      <c r="AB693" s="390">
        <v>1</v>
      </c>
      <c r="AC693" s="307"/>
      <c r="AD693" s="352" t="s">
        <v>2434</v>
      </c>
    </row>
    <row r="694" spans="2:30" ht="108.75" hidden="1" thickBot="1" x14ac:dyDescent="0.3">
      <c r="B694" s="339" t="s">
        <v>2429</v>
      </c>
      <c r="C694" s="130" t="s">
        <v>282</v>
      </c>
      <c r="D694" s="126" t="s">
        <v>2361</v>
      </c>
      <c r="E694" s="132" t="s">
        <v>2372</v>
      </c>
      <c r="F694" s="136" t="s">
        <v>2373</v>
      </c>
      <c r="G694" s="150" t="s">
        <v>2374</v>
      </c>
      <c r="H694" s="158">
        <v>1</v>
      </c>
      <c r="I694" s="158" t="s">
        <v>816</v>
      </c>
      <c r="J694" s="165"/>
      <c r="K694" s="395"/>
      <c r="L694" s="407">
        <v>1</v>
      </c>
      <c r="M694" s="455"/>
      <c r="N694" s="331" t="str">
        <f t="shared" si="126"/>
        <v>-</v>
      </c>
      <c r="O694" s="320" t="str">
        <f t="shared" si="127"/>
        <v>-</v>
      </c>
      <c r="P694" s="320" t="str">
        <f t="shared" si="128"/>
        <v>-</v>
      </c>
      <c r="Q694" s="320" t="str">
        <f t="shared" si="129"/>
        <v>-</v>
      </c>
      <c r="R694" s="320">
        <f t="shared" si="130"/>
        <v>1</v>
      </c>
      <c r="S694" s="320">
        <f t="shared" si="131"/>
        <v>1</v>
      </c>
      <c r="T694" s="320" t="str">
        <f t="shared" si="132"/>
        <v>-</v>
      </c>
      <c r="U694" s="325" t="str">
        <f t="shared" si="133"/>
        <v>-</v>
      </c>
      <c r="V694" s="312">
        <f t="shared" si="134"/>
        <v>1</v>
      </c>
      <c r="W694" s="406" t="s">
        <v>2813</v>
      </c>
      <c r="X694" s="174" t="s">
        <v>22</v>
      </c>
      <c r="Y694" s="174" t="s">
        <v>2432</v>
      </c>
      <c r="Z694" s="388"/>
      <c r="AA694" s="389"/>
      <c r="AB694" s="390">
        <v>1</v>
      </c>
      <c r="AC694" s="307"/>
      <c r="AD694" s="352" t="s">
        <v>2434</v>
      </c>
    </row>
    <row r="695" spans="2:30" ht="54.75" hidden="1" thickBot="1" x14ac:dyDescent="0.3">
      <c r="B695" s="339" t="s">
        <v>2429</v>
      </c>
      <c r="C695" s="130" t="s">
        <v>282</v>
      </c>
      <c r="D695" s="126" t="s">
        <v>2361</v>
      </c>
      <c r="E695" s="132" t="s">
        <v>2375</v>
      </c>
      <c r="F695" s="136" t="s">
        <v>2376</v>
      </c>
      <c r="G695" s="150" t="s">
        <v>2377</v>
      </c>
      <c r="H695" s="158">
        <v>1</v>
      </c>
      <c r="I695" s="158" t="s">
        <v>899</v>
      </c>
      <c r="J695" s="165">
        <v>1</v>
      </c>
      <c r="K695" s="395">
        <v>1</v>
      </c>
      <c r="L695" s="407">
        <v>1</v>
      </c>
      <c r="M695" s="455"/>
      <c r="N695" s="331">
        <f t="shared" si="126"/>
        <v>1</v>
      </c>
      <c r="O695" s="320">
        <f t="shared" si="127"/>
        <v>1</v>
      </c>
      <c r="P695" s="320">
        <f t="shared" si="128"/>
        <v>1</v>
      </c>
      <c r="Q695" s="320">
        <f t="shared" si="129"/>
        <v>1</v>
      </c>
      <c r="R695" s="320">
        <f t="shared" si="130"/>
        <v>1</v>
      </c>
      <c r="S695" s="320">
        <f t="shared" si="131"/>
        <v>1</v>
      </c>
      <c r="T695" s="320" t="str">
        <f t="shared" si="132"/>
        <v>-</v>
      </c>
      <c r="U695" s="325" t="str">
        <f t="shared" si="133"/>
        <v>-</v>
      </c>
      <c r="V695" s="312">
        <f>SUM(J695:M695)/3</f>
        <v>1</v>
      </c>
      <c r="W695" s="406" t="s">
        <v>2814</v>
      </c>
      <c r="X695" s="174" t="s">
        <v>22</v>
      </c>
      <c r="Y695" s="174" t="s">
        <v>2432</v>
      </c>
      <c r="Z695" s="388">
        <v>1</v>
      </c>
      <c r="AA695" s="389">
        <v>1</v>
      </c>
      <c r="AB695" s="390">
        <v>1</v>
      </c>
      <c r="AC695" s="307"/>
      <c r="AD695" s="352" t="s">
        <v>2434</v>
      </c>
    </row>
    <row r="696" spans="2:30" ht="54" hidden="1" x14ac:dyDescent="0.25">
      <c r="B696" s="336" t="s">
        <v>2378</v>
      </c>
      <c r="C696" s="208" t="s">
        <v>1996</v>
      </c>
      <c r="D696" s="126" t="s">
        <v>2379</v>
      </c>
      <c r="E696" s="132" t="s">
        <v>2380</v>
      </c>
      <c r="F696" s="136" t="s">
        <v>2381</v>
      </c>
      <c r="G696" s="150" t="s">
        <v>2382</v>
      </c>
      <c r="H696" s="158">
        <v>1</v>
      </c>
      <c r="I696" s="158" t="s">
        <v>816</v>
      </c>
      <c r="J696" s="165"/>
      <c r="K696" s="395">
        <v>1</v>
      </c>
      <c r="L696" s="407"/>
      <c r="M696" s="455"/>
      <c r="N696" s="331" t="str">
        <f t="shared" si="126"/>
        <v>-</v>
      </c>
      <c r="O696" s="320" t="str">
        <f t="shared" si="127"/>
        <v>-</v>
      </c>
      <c r="P696" s="320">
        <f t="shared" si="128"/>
        <v>1</v>
      </c>
      <c r="Q696" s="320">
        <f t="shared" si="129"/>
        <v>1</v>
      </c>
      <c r="R696" s="320" t="str">
        <f t="shared" si="130"/>
        <v>-</v>
      </c>
      <c r="S696" s="320" t="str">
        <f t="shared" si="131"/>
        <v>-</v>
      </c>
      <c r="T696" s="320" t="str">
        <f t="shared" si="132"/>
        <v>-</v>
      </c>
      <c r="U696" s="325" t="str">
        <f t="shared" si="133"/>
        <v>-</v>
      </c>
      <c r="V696" s="312">
        <f t="shared" si="134"/>
        <v>1</v>
      </c>
      <c r="W696" s="406" t="s">
        <v>2665</v>
      </c>
      <c r="X696" s="174" t="s">
        <v>22</v>
      </c>
      <c r="Y696" s="174" t="s">
        <v>2432</v>
      </c>
      <c r="Z696" s="388"/>
      <c r="AA696" s="389">
        <v>1</v>
      </c>
      <c r="AB696" s="390"/>
      <c r="AC696" s="307"/>
      <c r="AD696" s="352" t="s">
        <v>2434</v>
      </c>
    </row>
    <row r="697" spans="2:30" ht="54" hidden="1" x14ac:dyDescent="0.25">
      <c r="B697" s="336" t="s">
        <v>2378</v>
      </c>
      <c r="C697" s="208" t="s">
        <v>1996</v>
      </c>
      <c r="D697" s="126" t="s">
        <v>2379</v>
      </c>
      <c r="E697" s="132" t="s">
        <v>2383</v>
      </c>
      <c r="F697" s="136" t="s">
        <v>2384</v>
      </c>
      <c r="G697" s="150" t="s">
        <v>2385</v>
      </c>
      <c r="H697" s="158">
        <v>1</v>
      </c>
      <c r="I697" s="158" t="s">
        <v>816</v>
      </c>
      <c r="J697" s="165"/>
      <c r="K697" s="395">
        <v>1</v>
      </c>
      <c r="L697" s="407"/>
      <c r="M697" s="455"/>
      <c r="N697" s="331" t="str">
        <f t="shared" si="126"/>
        <v>-</v>
      </c>
      <c r="O697" s="320" t="str">
        <f t="shared" si="127"/>
        <v>-</v>
      </c>
      <c r="P697" s="320">
        <f t="shared" si="128"/>
        <v>1</v>
      </c>
      <c r="Q697" s="320">
        <f t="shared" si="129"/>
        <v>1</v>
      </c>
      <c r="R697" s="320" t="str">
        <f t="shared" si="130"/>
        <v>-</v>
      </c>
      <c r="S697" s="320" t="str">
        <f t="shared" si="131"/>
        <v>-</v>
      </c>
      <c r="T697" s="320" t="str">
        <f t="shared" si="132"/>
        <v>-</v>
      </c>
      <c r="U697" s="325" t="str">
        <f t="shared" si="133"/>
        <v>-</v>
      </c>
      <c r="V697" s="312">
        <f t="shared" si="134"/>
        <v>1</v>
      </c>
      <c r="W697" s="406" t="s">
        <v>2666</v>
      </c>
      <c r="X697" s="174" t="s">
        <v>22</v>
      </c>
      <c r="Y697" s="174" t="s">
        <v>2432</v>
      </c>
      <c r="Z697" s="388"/>
      <c r="AA697" s="389">
        <v>1</v>
      </c>
      <c r="AB697" s="390"/>
      <c r="AC697" s="307"/>
      <c r="AD697" s="352" t="s">
        <v>2434</v>
      </c>
    </row>
    <row r="698" spans="2:30" ht="54" hidden="1" x14ac:dyDescent="0.25">
      <c r="B698" s="336" t="s">
        <v>2378</v>
      </c>
      <c r="C698" s="208" t="s">
        <v>1996</v>
      </c>
      <c r="D698" s="126" t="s">
        <v>2379</v>
      </c>
      <c r="E698" s="132" t="s">
        <v>2386</v>
      </c>
      <c r="F698" s="136" t="s">
        <v>2387</v>
      </c>
      <c r="G698" s="150" t="s">
        <v>2388</v>
      </c>
      <c r="H698" s="158">
        <v>1</v>
      </c>
      <c r="I698" s="158" t="s">
        <v>816</v>
      </c>
      <c r="J698" s="165"/>
      <c r="K698" s="395">
        <v>1</v>
      </c>
      <c r="L698" s="407"/>
      <c r="M698" s="455"/>
      <c r="N698" s="331" t="str">
        <f t="shared" si="126"/>
        <v>-</v>
      </c>
      <c r="O698" s="320" t="str">
        <f t="shared" si="127"/>
        <v>-</v>
      </c>
      <c r="P698" s="320">
        <f t="shared" si="128"/>
        <v>1</v>
      </c>
      <c r="Q698" s="320">
        <f t="shared" si="129"/>
        <v>1</v>
      </c>
      <c r="R698" s="320" t="str">
        <f t="shared" si="130"/>
        <v>-</v>
      </c>
      <c r="S698" s="320" t="str">
        <f t="shared" si="131"/>
        <v>-</v>
      </c>
      <c r="T698" s="320" t="str">
        <f t="shared" si="132"/>
        <v>-</v>
      </c>
      <c r="U698" s="325" t="str">
        <f t="shared" si="133"/>
        <v>-</v>
      </c>
      <c r="V698" s="312">
        <f t="shared" si="134"/>
        <v>1</v>
      </c>
      <c r="W698" s="406" t="s">
        <v>2667</v>
      </c>
      <c r="X698" s="174" t="s">
        <v>22</v>
      </c>
      <c r="Y698" s="174" t="s">
        <v>2432</v>
      </c>
      <c r="Z698" s="388"/>
      <c r="AA698" s="389">
        <v>1</v>
      </c>
      <c r="AB698" s="390"/>
      <c r="AC698" s="307"/>
      <c r="AD698" s="352" t="s">
        <v>2434</v>
      </c>
    </row>
    <row r="699" spans="2:30" ht="54" hidden="1" x14ac:dyDescent="0.25">
      <c r="B699" s="336" t="s">
        <v>2378</v>
      </c>
      <c r="C699" s="208" t="s">
        <v>1996</v>
      </c>
      <c r="D699" s="126" t="s">
        <v>2379</v>
      </c>
      <c r="E699" s="132" t="s">
        <v>2389</v>
      </c>
      <c r="F699" s="136" t="s">
        <v>2390</v>
      </c>
      <c r="G699" s="150" t="s">
        <v>2391</v>
      </c>
      <c r="H699" s="158">
        <v>1</v>
      </c>
      <c r="I699" s="158" t="s">
        <v>816</v>
      </c>
      <c r="J699" s="165"/>
      <c r="K699" s="395">
        <v>1</v>
      </c>
      <c r="L699" s="407"/>
      <c r="M699" s="455"/>
      <c r="N699" s="331" t="str">
        <f t="shared" si="126"/>
        <v>-</v>
      </c>
      <c r="O699" s="320" t="str">
        <f t="shared" si="127"/>
        <v>-</v>
      </c>
      <c r="P699" s="320">
        <f t="shared" si="128"/>
        <v>1</v>
      </c>
      <c r="Q699" s="320">
        <f t="shared" si="129"/>
        <v>1</v>
      </c>
      <c r="R699" s="320" t="str">
        <f t="shared" si="130"/>
        <v>-</v>
      </c>
      <c r="S699" s="320" t="str">
        <f t="shared" si="131"/>
        <v>-</v>
      </c>
      <c r="T699" s="320" t="str">
        <f t="shared" si="132"/>
        <v>-</v>
      </c>
      <c r="U699" s="325" t="str">
        <f t="shared" si="133"/>
        <v>-</v>
      </c>
      <c r="V699" s="312">
        <f t="shared" si="134"/>
        <v>1</v>
      </c>
      <c r="W699" s="406" t="s">
        <v>2668</v>
      </c>
      <c r="X699" s="174" t="s">
        <v>22</v>
      </c>
      <c r="Y699" s="174" t="s">
        <v>2432</v>
      </c>
      <c r="Z699" s="388"/>
      <c r="AA699" s="389">
        <v>1</v>
      </c>
      <c r="AB699" s="390"/>
      <c r="AC699" s="307"/>
      <c r="AD699" s="352" t="s">
        <v>2434</v>
      </c>
    </row>
    <row r="700" spans="2:30" ht="54" hidden="1" x14ac:dyDescent="0.25">
      <c r="B700" s="336" t="s">
        <v>2378</v>
      </c>
      <c r="C700" s="208" t="s">
        <v>1996</v>
      </c>
      <c r="D700" s="126" t="s">
        <v>2379</v>
      </c>
      <c r="E700" s="132" t="s">
        <v>2392</v>
      </c>
      <c r="F700" s="136" t="s">
        <v>2393</v>
      </c>
      <c r="G700" s="150" t="s">
        <v>2394</v>
      </c>
      <c r="H700" s="158">
        <v>1</v>
      </c>
      <c r="I700" s="158" t="s">
        <v>816</v>
      </c>
      <c r="J700" s="165"/>
      <c r="K700" s="395">
        <v>1</v>
      </c>
      <c r="L700" s="407"/>
      <c r="M700" s="455"/>
      <c r="N700" s="331" t="str">
        <f t="shared" si="126"/>
        <v>-</v>
      </c>
      <c r="O700" s="320" t="str">
        <f t="shared" si="127"/>
        <v>-</v>
      </c>
      <c r="P700" s="320">
        <f t="shared" si="128"/>
        <v>1</v>
      </c>
      <c r="Q700" s="320">
        <f t="shared" si="129"/>
        <v>1</v>
      </c>
      <c r="R700" s="320" t="str">
        <f t="shared" si="130"/>
        <v>-</v>
      </c>
      <c r="S700" s="320" t="str">
        <f t="shared" si="131"/>
        <v>-</v>
      </c>
      <c r="T700" s="320" t="str">
        <f t="shared" si="132"/>
        <v>-</v>
      </c>
      <c r="U700" s="325" t="str">
        <f t="shared" si="133"/>
        <v>-</v>
      </c>
      <c r="V700" s="312">
        <f t="shared" si="134"/>
        <v>1</v>
      </c>
      <c r="W700" s="406" t="s">
        <v>2669</v>
      </c>
      <c r="X700" s="174" t="s">
        <v>22</v>
      </c>
      <c r="Y700" s="174" t="s">
        <v>2432</v>
      </c>
      <c r="Z700" s="388"/>
      <c r="AA700" s="389">
        <v>1</v>
      </c>
      <c r="AB700" s="390"/>
      <c r="AC700" s="307"/>
      <c r="AD700" s="352" t="s">
        <v>2434</v>
      </c>
    </row>
    <row r="701" spans="2:30" ht="72" hidden="1" x14ac:dyDescent="0.25">
      <c r="B701" s="336" t="s">
        <v>2276</v>
      </c>
      <c r="C701" s="129" t="s">
        <v>2322</v>
      </c>
      <c r="D701" s="126" t="s">
        <v>2323</v>
      </c>
      <c r="E701" s="132" t="s">
        <v>2395</v>
      </c>
      <c r="F701" s="136" t="s">
        <v>2396</v>
      </c>
      <c r="G701" s="150" t="s">
        <v>2397</v>
      </c>
      <c r="H701" s="158">
        <v>1</v>
      </c>
      <c r="I701" s="158" t="s">
        <v>816</v>
      </c>
      <c r="J701" s="165"/>
      <c r="K701" s="395"/>
      <c r="L701" s="407">
        <v>0</v>
      </c>
      <c r="M701" s="455">
        <v>1</v>
      </c>
      <c r="N701" s="331" t="str">
        <f t="shared" si="126"/>
        <v>-</v>
      </c>
      <c r="O701" s="320" t="str">
        <f t="shared" si="127"/>
        <v>-</v>
      </c>
      <c r="P701" s="320" t="str">
        <f t="shared" si="128"/>
        <v>-</v>
      </c>
      <c r="Q701" s="320" t="str">
        <f t="shared" si="129"/>
        <v>-</v>
      </c>
      <c r="R701" s="320">
        <f t="shared" si="130"/>
        <v>0</v>
      </c>
      <c r="S701" s="320">
        <f t="shared" si="131"/>
        <v>0</v>
      </c>
      <c r="T701" s="320" t="str">
        <f t="shared" si="132"/>
        <v>-</v>
      </c>
      <c r="U701" s="325" t="str">
        <f t="shared" si="133"/>
        <v>-</v>
      </c>
      <c r="V701" s="312">
        <f t="shared" si="134"/>
        <v>1</v>
      </c>
      <c r="W701" s="406" t="s">
        <v>2917</v>
      </c>
      <c r="X701" s="174" t="s">
        <v>22</v>
      </c>
      <c r="Y701" s="174" t="s">
        <v>2432</v>
      </c>
      <c r="Z701" s="388"/>
      <c r="AA701" s="389"/>
      <c r="AB701" s="390">
        <v>1</v>
      </c>
      <c r="AC701" s="307"/>
      <c r="AD701" s="352" t="s">
        <v>2434</v>
      </c>
    </row>
    <row r="702" spans="2:30" ht="72" hidden="1" x14ac:dyDescent="0.25">
      <c r="B702" s="336" t="s">
        <v>2276</v>
      </c>
      <c r="C702" s="129" t="s">
        <v>2283</v>
      </c>
      <c r="D702" s="126" t="s">
        <v>2284</v>
      </c>
      <c r="E702" s="132" t="s">
        <v>2398</v>
      </c>
      <c r="F702" s="136" t="s">
        <v>502</v>
      </c>
      <c r="G702" s="150" t="s">
        <v>2399</v>
      </c>
      <c r="H702" s="158">
        <v>1</v>
      </c>
      <c r="I702" s="158" t="s">
        <v>816</v>
      </c>
      <c r="J702" s="165"/>
      <c r="K702" s="395">
        <v>0</v>
      </c>
      <c r="L702" s="407"/>
      <c r="M702" s="455">
        <v>1</v>
      </c>
      <c r="N702" s="331" t="str">
        <f t="shared" si="126"/>
        <v>-</v>
      </c>
      <c r="O702" s="320" t="str">
        <f t="shared" si="127"/>
        <v>-</v>
      </c>
      <c r="P702" s="320">
        <f t="shared" si="128"/>
        <v>0</v>
      </c>
      <c r="Q702" s="320">
        <f t="shared" si="129"/>
        <v>0</v>
      </c>
      <c r="R702" s="320" t="str">
        <f t="shared" si="130"/>
        <v>-</v>
      </c>
      <c r="S702" s="320" t="str">
        <f t="shared" si="131"/>
        <v>-</v>
      </c>
      <c r="T702" s="320" t="str">
        <f t="shared" si="132"/>
        <v>-</v>
      </c>
      <c r="U702" s="325" t="str">
        <f t="shared" si="133"/>
        <v>-</v>
      </c>
      <c r="V702" s="312">
        <f t="shared" si="134"/>
        <v>1</v>
      </c>
      <c r="W702" s="406" t="s">
        <v>2918</v>
      </c>
      <c r="X702" s="174" t="s">
        <v>22</v>
      </c>
      <c r="Y702" s="174" t="s">
        <v>2432</v>
      </c>
      <c r="Z702" s="388"/>
      <c r="AA702" s="389">
        <v>1</v>
      </c>
      <c r="AB702" s="390"/>
      <c r="AC702" s="307"/>
      <c r="AD702" s="352" t="s">
        <v>2434</v>
      </c>
    </row>
    <row r="703" spans="2:30" ht="54" hidden="1" x14ac:dyDescent="0.25">
      <c r="B703" s="336" t="s">
        <v>2276</v>
      </c>
      <c r="C703" s="129" t="s">
        <v>2283</v>
      </c>
      <c r="D703" s="126" t="s">
        <v>2284</v>
      </c>
      <c r="E703" s="132" t="s">
        <v>2400</v>
      </c>
      <c r="F703" s="136" t="s">
        <v>2401</v>
      </c>
      <c r="G703" s="150" t="s">
        <v>2402</v>
      </c>
      <c r="H703" s="158">
        <v>1</v>
      </c>
      <c r="I703" s="158" t="s">
        <v>816</v>
      </c>
      <c r="J703" s="165"/>
      <c r="K703" s="395">
        <v>1</v>
      </c>
      <c r="L703" s="407"/>
      <c r="M703" s="455"/>
      <c r="N703" s="331" t="str">
        <f t="shared" si="126"/>
        <v>-</v>
      </c>
      <c r="O703" s="320" t="str">
        <f t="shared" si="127"/>
        <v>-</v>
      </c>
      <c r="P703" s="320">
        <f t="shared" si="128"/>
        <v>1</v>
      </c>
      <c r="Q703" s="320">
        <f t="shared" si="129"/>
        <v>1</v>
      </c>
      <c r="R703" s="320" t="str">
        <f t="shared" si="130"/>
        <v>-</v>
      </c>
      <c r="S703" s="320" t="str">
        <f t="shared" si="131"/>
        <v>-</v>
      </c>
      <c r="T703" s="320" t="str">
        <f t="shared" si="132"/>
        <v>-</v>
      </c>
      <c r="U703" s="325" t="str">
        <f t="shared" si="133"/>
        <v>-</v>
      </c>
      <c r="V703" s="312">
        <f t="shared" si="134"/>
        <v>1</v>
      </c>
      <c r="W703" s="406" t="s">
        <v>2670</v>
      </c>
      <c r="X703" s="174" t="s">
        <v>22</v>
      </c>
      <c r="Y703" s="174" t="s">
        <v>2432</v>
      </c>
      <c r="Z703" s="388"/>
      <c r="AA703" s="389">
        <v>1</v>
      </c>
      <c r="AB703" s="390"/>
      <c r="AC703" s="307"/>
      <c r="AD703" s="352" t="s">
        <v>2434</v>
      </c>
    </row>
    <row r="704" spans="2:30" ht="54" hidden="1" x14ac:dyDescent="0.25">
      <c r="B704" s="336" t="s">
        <v>2276</v>
      </c>
      <c r="C704" s="129" t="s">
        <v>2283</v>
      </c>
      <c r="D704" s="126" t="s">
        <v>2284</v>
      </c>
      <c r="E704" s="132" t="s">
        <v>2403</v>
      </c>
      <c r="F704" s="136" t="s">
        <v>2404</v>
      </c>
      <c r="G704" s="150" t="s">
        <v>2405</v>
      </c>
      <c r="H704" s="158">
        <v>1</v>
      </c>
      <c r="I704" s="158" t="s">
        <v>816</v>
      </c>
      <c r="J704" s="165"/>
      <c r="K704" s="395">
        <v>1</v>
      </c>
      <c r="L704" s="407"/>
      <c r="M704" s="455"/>
      <c r="N704" s="331" t="str">
        <f t="shared" si="126"/>
        <v>-</v>
      </c>
      <c r="O704" s="320" t="str">
        <f t="shared" si="127"/>
        <v>-</v>
      </c>
      <c r="P704" s="320">
        <f t="shared" si="128"/>
        <v>1</v>
      </c>
      <c r="Q704" s="320">
        <f t="shared" si="129"/>
        <v>1</v>
      </c>
      <c r="R704" s="320" t="str">
        <f t="shared" si="130"/>
        <v>-</v>
      </c>
      <c r="S704" s="320" t="str">
        <f t="shared" si="131"/>
        <v>-</v>
      </c>
      <c r="T704" s="320" t="str">
        <f t="shared" si="132"/>
        <v>-</v>
      </c>
      <c r="U704" s="325" t="str">
        <f t="shared" si="133"/>
        <v>-</v>
      </c>
      <c r="V704" s="312">
        <f t="shared" si="134"/>
        <v>1</v>
      </c>
      <c r="W704" s="406" t="s">
        <v>2671</v>
      </c>
      <c r="X704" s="174" t="s">
        <v>22</v>
      </c>
      <c r="Y704" s="174" t="s">
        <v>2432</v>
      </c>
      <c r="Z704" s="388"/>
      <c r="AA704" s="389">
        <v>1</v>
      </c>
      <c r="AB704" s="390"/>
      <c r="AC704" s="307"/>
      <c r="AD704" s="352" t="s">
        <v>2434</v>
      </c>
    </row>
    <row r="705" spans="2:30" ht="54" hidden="1" x14ac:dyDescent="0.25">
      <c r="B705" s="336" t="s">
        <v>2276</v>
      </c>
      <c r="C705" s="129" t="s">
        <v>2283</v>
      </c>
      <c r="D705" s="126" t="s">
        <v>2284</v>
      </c>
      <c r="E705" s="132" t="s">
        <v>2406</v>
      </c>
      <c r="F705" s="136" t="s">
        <v>2407</v>
      </c>
      <c r="G705" s="150" t="s">
        <v>2408</v>
      </c>
      <c r="H705" s="158">
        <v>1</v>
      </c>
      <c r="I705" s="158" t="s">
        <v>816</v>
      </c>
      <c r="J705" s="165"/>
      <c r="K705" s="395">
        <v>0</v>
      </c>
      <c r="L705" s="407"/>
      <c r="M705" s="455">
        <v>1</v>
      </c>
      <c r="N705" s="331" t="str">
        <f t="shared" si="126"/>
        <v>-</v>
      </c>
      <c r="O705" s="320" t="str">
        <f t="shared" si="127"/>
        <v>-</v>
      </c>
      <c r="P705" s="320" t="str">
        <f t="shared" si="128"/>
        <v>-</v>
      </c>
      <c r="Q705" s="320" t="str">
        <f t="shared" si="129"/>
        <v>-</v>
      </c>
      <c r="R705" s="320" t="str">
        <f t="shared" si="130"/>
        <v>-</v>
      </c>
      <c r="S705" s="320" t="str">
        <f t="shared" si="131"/>
        <v>-</v>
      </c>
      <c r="T705" s="320">
        <f t="shared" si="132"/>
        <v>1</v>
      </c>
      <c r="U705" s="325">
        <f t="shared" si="133"/>
        <v>1</v>
      </c>
      <c r="V705" s="312">
        <f t="shared" si="134"/>
        <v>1</v>
      </c>
      <c r="W705" s="406" t="s">
        <v>2919</v>
      </c>
      <c r="X705" s="174" t="s">
        <v>22</v>
      </c>
      <c r="Y705" s="174" t="s">
        <v>2432</v>
      </c>
      <c r="Z705" s="388"/>
      <c r="AA705" s="389"/>
      <c r="AB705" s="390"/>
      <c r="AC705" s="307">
        <v>1</v>
      </c>
      <c r="AD705" s="352" t="s">
        <v>2434</v>
      </c>
    </row>
    <row r="706" spans="2:30" ht="54" hidden="1" x14ac:dyDescent="0.25">
      <c r="B706" s="336" t="s">
        <v>2276</v>
      </c>
      <c r="C706" s="129" t="s">
        <v>2283</v>
      </c>
      <c r="D706" s="126" t="s">
        <v>2284</v>
      </c>
      <c r="E706" s="132" t="s">
        <v>2409</v>
      </c>
      <c r="F706" s="136" t="s">
        <v>2410</v>
      </c>
      <c r="G706" s="150" t="s">
        <v>2411</v>
      </c>
      <c r="H706" s="158">
        <v>1</v>
      </c>
      <c r="I706" s="158" t="s">
        <v>816</v>
      </c>
      <c r="J706" s="165"/>
      <c r="K706" s="395">
        <v>0</v>
      </c>
      <c r="L706" s="407"/>
      <c r="M706" s="455">
        <v>1</v>
      </c>
      <c r="N706" s="331" t="str">
        <f t="shared" si="126"/>
        <v>-</v>
      </c>
      <c r="O706" s="320" t="str">
        <f t="shared" si="127"/>
        <v>-</v>
      </c>
      <c r="P706" s="320" t="str">
        <f t="shared" si="128"/>
        <v>-</v>
      </c>
      <c r="Q706" s="320" t="str">
        <f t="shared" si="129"/>
        <v>-</v>
      </c>
      <c r="R706" s="320" t="str">
        <f t="shared" si="130"/>
        <v>-</v>
      </c>
      <c r="S706" s="320" t="str">
        <f t="shared" si="131"/>
        <v>-</v>
      </c>
      <c r="T706" s="320">
        <f t="shared" si="132"/>
        <v>1</v>
      </c>
      <c r="U706" s="325">
        <f t="shared" si="133"/>
        <v>1</v>
      </c>
      <c r="V706" s="312">
        <f t="shared" si="134"/>
        <v>1</v>
      </c>
      <c r="W706" s="406" t="s">
        <v>2920</v>
      </c>
      <c r="X706" s="174" t="s">
        <v>22</v>
      </c>
      <c r="Y706" s="174" t="s">
        <v>2432</v>
      </c>
      <c r="Z706" s="388"/>
      <c r="AA706" s="389"/>
      <c r="AB706" s="390"/>
      <c r="AC706" s="307">
        <v>1</v>
      </c>
      <c r="AD706" s="352" t="s">
        <v>2434</v>
      </c>
    </row>
    <row r="707" spans="2:30" ht="216" hidden="1" x14ac:dyDescent="0.25">
      <c r="B707" s="336" t="s">
        <v>2276</v>
      </c>
      <c r="C707" s="129" t="s">
        <v>2322</v>
      </c>
      <c r="D707" s="126" t="s">
        <v>2323</v>
      </c>
      <c r="E707" s="132" t="s">
        <v>2412</v>
      </c>
      <c r="F707" s="136" t="s">
        <v>2413</v>
      </c>
      <c r="G707" s="150" t="s">
        <v>2414</v>
      </c>
      <c r="H707" s="158">
        <v>3</v>
      </c>
      <c r="I707" s="158" t="s">
        <v>816</v>
      </c>
      <c r="J707" s="165"/>
      <c r="K707" s="395">
        <v>1</v>
      </c>
      <c r="L707" s="407">
        <v>1</v>
      </c>
      <c r="M707" s="455">
        <v>0.2</v>
      </c>
      <c r="N707" s="331" t="str">
        <f t="shared" si="126"/>
        <v>-</v>
      </c>
      <c r="O707" s="320" t="str">
        <f t="shared" si="127"/>
        <v>-</v>
      </c>
      <c r="P707" s="320">
        <f t="shared" si="128"/>
        <v>1</v>
      </c>
      <c r="Q707" s="320">
        <f t="shared" si="129"/>
        <v>1</v>
      </c>
      <c r="R707" s="320">
        <f t="shared" si="130"/>
        <v>1</v>
      </c>
      <c r="S707" s="320">
        <f t="shared" si="131"/>
        <v>1</v>
      </c>
      <c r="T707" s="320">
        <f t="shared" si="132"/>
        <v>0.2</v>
      </c>
      <c r="U707" s="325">
        <f t="shared" si="133"/>
        <v>0.2</v>
      </c>
      <c r="V707" s="312">
        <f t="shared" si="134"/>
        <v>0.73333333333333339</v>
      </c>
      <c r="W707" s="406" t="s">
        <v>2921</v>
      </c>
      <c r="X707" s="174" t="s">
        <v>22</v>
      </c>
      <c r="Y707" s="174" t="s">
        <v>2432</v>
      </c>
      <c r="Z707" s="388"/>
      <c r="AA707" s="389">
        <v>1</v>
      </c>
      <c r="AB707" s="390">
        <v>1</v>
      </c>
      <c r="AC707" s="307">
        <v>1</v>
      </c>
      <c r="AD707" s="352" t="s">
        <v>2434</v>
      </c>
    </row>
    <row r="708" spans="2:30" ht="54" hidden="1" x14ac:dyDescent="0.25">
      <c r="B708" s="336" t="s">
        <v>2276</v>
      </c>
      <c r="C708" s="129" t="s">
        <v>2322</v>
      </c>
      <c r="D708" s="126" t="s">
        <v>2323</v>
      </c>
      <c r="E708" s="132" t="s">
        <v>2415</v>
      </c>
      <c r="F708" s="136" t="s">
        <v>2416</v>
      </c>
      <c r="G708" s="150" t="s">
        <v>2417</v>
      </c>
      <c r="H708" s="158">
        <v>1</v>
      </c>
      <c r="I708" s="158" t="s">
        <v>816</v>
      </c>
      <c r="J708" s="165"/>
      <c r="K708" s="395">
        <v>0</v>
      </c>
      <c r="L708" s="407"/>
      <c r="M708" s="455">
        <v>1</v>
      </c>
      <c r="N708" s="331" t="str">
        <f t="shared" si="126"/>
        <v>-</v>
      </c>
      <c r="O708" s="320" t="str">
        <f t="shared" si="127"/>
        <v>-</v>
      </c>
      <c r="P708" s="320">
        <f t="shared" si="128"/>
        <v>0</v>
      </c>
      <c r="Q708" s="320">
        <f t="shared" si="129"/>
        <v>0</v>
      </c>
      <c r="R708" s="320" t="str">
        <f t="shared" si="130"/>
        <v>-</v>
      </c>
      <c r="S708" s="320" t="str">
        <f t="shared" si="131"/>
        <v>-</v>
      </c>
      <c r="T708" s="320" t="str">
        <f t="shared" si="132"/>
        <v>-</v>
      </c>
      <c r="U708" s="325" t="str">
        <f t="shared" si="133"/>
        <v>-</v>
      </c>
      <c r="V708" s="312">
        <f t="shared" si="134"/>
        <v>1</v>
      </c>
      <c r="W708" s="406" t="s">
        <v>2922</v>
      </c>
      <c r="X708" s="174" t="s">
        <v>22</v>
      </c>
      <c r="Y708" s="174" t="s">
        <v>2432</v>
      </c>
      <c r="Z708" s="388"/>
      <c r="AA708" s="389">
        <v>1</v>
      </c>
      <c r="AB708" s="390"/>
      <c r="AC708" s="307"/>
      <c r="AD708" s="352" t="s">
        <v>2434</v>
      </c>
    </row>
    <row r="709" spans="2:30" ht="54" hidden="1" x14ac:dyDescent="0.25">
      <c r="B709" s="336" t="s">
        <v>2276</v>
      </c>
      <c r="C709" s="129" t="s">
        <v>2322</v>
      </c>
      <c r="D709" s="126" t="s">
        <v>2323</v>
      </c>
      <c r="E709" s="132" t="s">
        <v>2418</v>
      </c>
      <c r="F709" s="136" t="s">
        <v>2419</v>
      </c>
      <c r="G709" s="150" t="s">
        <v>2420</v>
      </c>
      <c r="H709" s="158">
        <v>1</v>
      </c>
      <c r="I709" s="158" t="s">
        <v>816</v>
      </c>
      <c r="J709" s="165"/>
      <c r="K709" s="395"/>
      <c r="L709" s="407"/>
      <c r="M709" s="455">
        <v>1</v>
      </c>
      <c r="N709" s="331" t="str">
        <f t="shared" si="126"/>
        <v>-</v>
      </c>
      <c r="O709" s="320" t="str">
        <f t="shared" si="127"/>
        <v>-</v>
      </c>
      <c r="P709" s="320" t="str">
        <f t="shared" si="128"/>
        <v>-</v>
      </c>
      <c r="Q709" s="320" t="str">
        <f t="shared" si="129"/>
        <v>-</v>
      </c>
      <c r="R709" s="320">
        <f t="shared" si="130"/>
        <v>0</v>
      </c>
      <c r="S709" s="320">
        <f t="shared" si="131"/>
        <v>0</v>
      </c>
      <c r="T709" s="320" t="str">
        <f t="shared" si="132"/>
        <v>-</v>
      </c>
      <c r="U709" s="325" t="str">
        <f t="shared" si="133"/>
        <v>-</v>
      </c>
      <c r="V709" s="312">
        <f t="shared" si="134"/>
        <v>1</v>
      </c>
      <c r="W709" s="406" t="s">
        <v>2923</v>
      </c>
      <c r="X709" s="174" t="s">
        <v>22</v>
      </c>
      <c r="Y709" s="174" t="s">
        <v>2432</v>
      </c>
      <c r="Z709" s="388"/>
      <c r="AA709" s="389"/>
      <c r="AB709" s="390">
        <v>1</v>
      </c>
      <c r="AC709" s="307"/>
      <c r="AD709" s="352" t="s">
        <v>2434</v>
      </c>
    </row>
    <row r="710" spans="2:30" ht="54" hidden="1" x14ac:dyDescent="0.25">
      <c r="B710" s="336" t="s">
        <v>2276</v>
      </c>
      <c r="C710" s="129" t="s">
        <v>2322</v>
      </c>
      <c r="D710" s="126" t="s">
        <v>2323</v>
      </c>
      <c r="E710" s="132" t="s">
        <v>2421</v>
      </c>
      <c r="F710" s="136" t="s">
        <v>2422</v>
      </c>
      <c r="G710" s="150" t="s">
        <v>2423</v>
      </c>
      <c r="H710" s="158">
        <v>1</v>
      </c>
      <c r="I710" s="158" t="s">
        <v>816</v>
      </c>
      <c r="J710" s="165"/>
      <c r="K710" s="395"/>
      <c r="L710" s="407"/>
      <c r="M710" s="455">
        <v>0.2</v>
      </c>
      <c r="N710" s="331" t="str">
        <f t="shared" si="126"/>
        <v>-</v>
      </c>
      <c r="O710" s="320" t="str">
        <f t="shared" si="127"/>
        <v>-</v>
      </c>
      <c r="P710" s="320" t="str">
        <f t="shared" si="128"/>
        <v>-</v>
      </c>
      <c r="Q710" s="320" t="str">
        <f t="shared" si="129"/>
        <v>-</v>
      </c>
      <c r="R710" s="320">
        <f t="shared" si="130"/>
        <v>0</v>
      </c>
      <c r="S710" s="320">
        <f t="shared" si="131"/>
        <v>0</v>
      </c>
      <c r="T710" s="320" t="str">
        <f t="shared" si="132"/>
        <v>-</v>
      </c>
      <c r="U710" s="325" t="str">
        <f t="shared" si="133"/>
        <v>-</v>
      </c>
      <c r="V710" s="312">
        <f t="shared" si="134"/>
        <v>0.2</v>
      </c>
      <c r="W710" s="406" t="s">
        <v>2924</v>
      </c>
      <c r="X710" s="174" t="s">
        <v>22</v>
      </c>
      <c r="Y710" s="174" t="s">
        <v>2432</v>
      </c>
      <c r="Z710" s="388"/>
      <c r="AA710" s="389"/>
      <c r="AB710" s="390">
        <v>1</v>
      </c>
      <c r="AC710" s="307"/>
      <c r="AD710" s="352" t="s">
        <v>2434</v>
      </c>
    </row>
    <row r="711" spans="2:30" ht="54" hidden="1" x14ac:dyDescent="0.25">
      <c r="B711" s="336" t="s">
        <v>2276</v>
      </c>
      <c r="C711" s="129" t="s">
        <v>2322</v>
      </c>
      <c r="D711" s="126" t="s">
        <v>2323</v>
      </c>
      <c r="E711" s="132" t="s">
        <v>2424</v>
      </c>
      <c r="F711" s="136" t="s">
        <v>2425</v>
      </c>
      <c r="G711" s="150" t="s">
        <v>2426</v>
      </c>
      <c r="H711" s="158">
        <v>1</v>
      </c>
      <c r="I711" s="158" t="s">
        <v>816</v>
      </c>
      <c r="J711" s="165"/>
      <c r="K711" s="395"/>
      <c r="L711" s="407"/>
      <c r="M711" s="455">
        <v>1</v>
      </c>
      <c r="N711" s="331" t="str">
        <f t="shared" si="126"/>
        <v>-</v>
      </c>
      <c r="O711" s="320" t="str">
        <f t="shared" si="127"/>
        <v>-</v>
      </c>
      <c r="P711" s="320" t="str">
        <f t="shared" si="128"/>
        <v>-</v>
      </c>
      <c r="Q711" s="320" t="str">
        <f t="shared" si="129"/>
        <v>-</v>
      </c>
      <c r="R711" s="320">
        <f t="shared" si="130"/>
        <v>0</v>
      </c>
      <c r="S711" s="320">
        <f t="shared" si="131"/>
        <v>0</v>
      </c>
      <c r="T711" s="320" t="str">
        <f t="shared" si="132"/>
        <v>-</v>
      </c>
      <c r="U711" s="325" t="str">
        <f t="shared" si="133"/>
        <v>-</v>
      </c>
      <c r="V711" s="312">
        <f t="shared" si="134"/>
        <v>1</v>
      </c>
      <c r="W711" s="406" t="s">
        <v>2923</v>
      </c>
      <c r="X711" s="174" t="s">
        <v>22</v>
      </c>
      <c r="Y711" s="174" t="s">
        <v>2432</v>
      </c>
      <c r="Z711" s="388"/>
      <c r="AA711" s="389"/>
      <c r="AB711" s="390">
        <v>1</v>
      </c>
      <c r="AC711" s="307"/>
      <c r="AD711" s="352" t="s">
        <v>2434</v>
      </c>
    </row>
    <row r="712" spans="2:30" ht="54" hidden="1" x14ac:dyDescent="0.25">
      <c r="B712" s="336" t="s">
        <v>2276</v>
      </c>
      <c r="C712" s="129" t="s">
        <v>152</v>
      </c>
      <c r="D712" s="126" t="s">
        <v>2327</v>
      </c>
      <c r="E712" s="132" t="s">
        <v>2271</v>
      </c>
      <c r="F712" s="136" t="s">
        <v>2427</v>
      </c>
      <c r="G712" s="150" t="s">
        <v>2428</v>
      </c>
      <c r="H712" s="158">
        <v>1</v>
      </c>
      <c r="I712" s="158" t="s">
        <v>816</v>
      </c>
      <c r="J712" s="165"/>
      <c r="K712" s="395">
        <v>1</v>
      </c>
      <c r="L712" s="407"/>
      <c r="M712" s="455"/>
      <c r="N712" s="331" t="str">
        <f t="shared" si="126"/>
        <v>-</v>
      </c>
      <c r="O712" s="320" t="str">
        <f t="shared" si="127"/>
        <v>-</v>
      </c>
      <c r="P712" s="320">
        <f t="shared" si="128"/>
        <v>1</v>
      </c>
      <c r="Q712" s="320">
        <f t="shared" si="129"/>
        <v>1</v>
      </c>
      <c r="R712" s="320" t="str">
        <f t="shared" si="130"/>
        <v>-</v>
      </c>
      <c r="S712" s="320" t="str">
        <f t="shared" si="131"/>
        <v>-</v>
      </c>
      <c r="T712" s="320" t="str">
        <f t="shared" si="132"/>
        <v>-</v>
      </c>
      <c r="U712" s="325" t="str">
        <f t="shared" si="133"/>
        <v>-</v>
      </c>
      <c r="V712" s="312">
        <f t="shared" si="134"/>
        <v>1</v>
      </c>
      <c r="W712" s="406" t="s">
        <v>2672</v>
      </c>
      <c r="X712" s="174" t="s">
        <v>22</v>
      </c>
      <c r="Y712" s="174" t="s">
        <v>2432</v>
      </c>
      <c r="Z712" s="388"/>
      <c r="AA712" s="389">
        <v>1</v>
      </c>
      <c r="AB712" s="390"/>
      <c r="AC712" s="307"/>
      <c r="AD712" s="352" t="s">
        <v>2434</v>
      </c>
    </row>
    <row r="713" spans="2:30" ht="90.75" hidden="1" thickBot="1" x14ac:dyDescent="0.3">
      <c r="B713" s="339" t="s">
        <v>2429</v>
      </c>
      <c r="C713" s="130" t="s">
        <v>282</v>
      </c>
      <c r="D713" s="340" t="s">
        <v>2361</v>
      </c>
      <c r="E713" s="341" t="s">
        <v>2372</v>
      </c>
      <c r="F713" s="342" t="s">
        <v>2430</v>
      </c>
      <c r="G713" s="343" t="s">
        <v>2431</v>
      </c>
      <c r="H713" s="344">
        <v>1</v>
      </c>
      <c r="I713" s="344" t="s">
        <v>816</v>
      </c>
      <c r="J713" s="345"/>
      <c r="K713" s="397"/>
      <c r="L713" s="409">
        <v>0.2</v>
      </c>
      <c r="M713" s="456">
        <v>0.8</v>
      </c>
      <c r="N713" s="348" t="str">
        <f t="shared" si="126"/>
        <v>-</v>
      </c>
      <c r="O713" s="349" t="str">
        <f t="shared" si="127"/>
        <v>-</v>
      </c>
      <c r="P713" s="349" t="str">
        <f t="shared" si="128"/>
        <v>-</v>
      </c>
      <c r="Q713" s="349" t="str">
        <f t="shared" si="129"/>
        <v>-</v>
      </c>
      <c r="R713" s="349">
        <f t="shared" si="130"/>
        <v>0.4</v>
      </c>
      <c r="S713" s="349">
        <f t="shared" si="131"/>
        <v>0.4</v>
      </c>
      <c r="T713" s="349">
        <f t="shared" si="132"/>
        <v>1.6</v>
      </c>
      <c r="U713" s="469">
        <f t="shared" si="133"/>
        <v>1</v>
      </c>
      <c r="V713" s="462">
        <f t="shared" si="134"/>
        <v>1</v>
      </c>
      <c r="W713" s="411" t="s">
        <v>2925</v>
      </c>
      <c r="X713" s="351" t="s">
        <v>22</v>
      </c>
      <c r="Y713" s="351" t="s">
        <v>2432</v>
      </c>
      <c r="Z713" s="543"/>
      <c r="AA713" s="544"/>
      <c r="AB713" s="545">
        <v>0.5</v>
      </c>
      <c r="AC713" s="546">
        <v>0.5</v>
      </c>
      <c r="AD713" s="352" t="s">
        <v>2434</v>
      </c>
    </row>
  </sheetData>
  <sheetProtection formatCells="0" formatColumns="0" formatRows="0" insertColumns="0" insertRows="0" insertHyperlinks="0" deleteColumns="0" deleteRows="0" sort="0" autoFilter="0" pivotTables="0"/>
  <mergeCells count="7">
    <mergeCell ref="B2:X5"/>
    <mergeCell ref="Y2:AC2"/>
    <mergeCell ref="Y3:AC3"/>
    <mergeCell ref="Y4:AC4"/>
    <mergeCell ref="Y5:AC5"/>
    <mergeCell ref="B6:D6"/>
    <mergeCell ref="F6:AC6"/>
  </mergeCells>
  <phoneticPr fontId="7" type="noConversion"/>
  <conditionalFormatting sqref="D8:D713">
    <cfRule type="containsText" dxfId="14" priority="2" operator="containsText" text="desmejoró">
      <formula>NOT(ISERROR(SEARCH("desmejoró",D8)))</formula>
    </cfRule>
    <cfRule type="containsText" dxfId="13" priority="3" operator="containsText" text="(mejoró ">
      <formula>NOT(ISERROR(SEARCH("(mejoró ",D8)))</formula>
    </cfRule>
  </conditionalFormatting>
  <dataValidations count="1">
    <dataValidation type="list" allowBlank="1" showInputMessage="1" showErrorMessage="1" sqref="I8:I713" xr:uid="{00000000-0002-0000-0000-000000000000}">
      <formula1>#REF!</formula1>
    </dataValidation>
  </dataValidations>
  <pageMargins left="0.7" right="0.7" top="0.75" bottom="0.75" header="0.3" footer="0.3"/>
  <pageSetup scale="90" orientation="landscape" horizontalDpi="4294967292" verticalDpi="4294967292"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4"/>
  <sheetViews>
    <sheetView topLeftCell="A17" workbookViewId="0">
      <selection activeCell="G4" sqref="G4"/>
    </sheetView>
  </sheetViews>
  <sheetFormatPr baseColWidth="10" defaultColWidth="11.42578125" defaultRowHeight="15" x14ac:dyDescent="0.25"/>
  <cols>
    <col min="1" max="1" width="24.5703125" bestFit="1" customWidth="1"/>
    <col min="2" max="2" width="8.28515625" bestFit="1" customWidth="1"/>
    <col min="3" max="3" width="7.42578125" bestFit="1" customWidth="1"/>
    <col min="4" max="4" width="30.85546875" bestFit="1" customWidth="1"/>
    <col min="5" max="5" width="16.85546875" bestFit="1" customWidth="1"/>
    <col min="6" max="6" width="15.5703125" bestFit="1" customWidth="1"/>
    <col min="7" max="7" width="14.85546875" bestFit="1" customWidth="1"/>
    <col min="8" max="8" width="19.7109375" bestFit="1" customWidth="1"/>
    <col min="9" max="9" width="13.42578125" bestFit="1" customWidth="1"/>
    <col min="10" max="10" width="16.28515625" bestFit="1" customWidth="1"/>
    <col min="11" max="11" width="21.85546875" bestFit="1" customWidth="1"/>
    <col min="12" max="12" width="10.85546875" bestFit="1" customWidth="1"/>
    <col min="13" max="13" width="11.7109375" bestFit="1" customWidth="1"/>
    <col min="14" max="22" width="33.140625" bestFit="1" customWidth="1"/>
    <col min="23" max="23" width="29.42578125" bestFit="1" customWidth="1"/>
    <col min="24" max="24" width="37.85546875" bestFit="1" customWidth="1"/>
  </cols>
  <sheetData>
    <row r="3" spans="1:13" x14ac:dyDescent="0.25">
      <c r="B3" t="s">
        <v>64</v>
      </c>
      <c r="C3" t="s">
        <v>293</v>
      </c>
      <c r="D3" t="s">
        <v>329</v>
      </c>
      <c r="E3" t="s">
        <v>330</v>
      </c>
      <c r="F3" t="s">
        <v>331</v>
      </c>
      <c r="G3" t="s">
        <v>332</v>
      </c>
      <c r="H3" t="s">
        <v>333</v>
      </c>
      <c r="I3" t="s">
        <v>334</v>
      </c>
      <c r="J3" t="s">
        <v>335</v>
      </c>
      <c r="K3" t="s">
        <v>336</v>
      </c>
      <c r="L3" t="s">
        <v>337</v>
      </c>
      <c r="M3" t="s">
        <v>338</v>
      </c>
    </row>
    <row r="4" spans="1:13" x14ac:dyDescent="0.25">
      <c r="A4" t="s">
        <v>339</v>
      </c>
      <c r="B4" s="1">
        <v>0.72859025032938074</v>
      </c>
      <c r="C4" s="1">
        <v>1</v>
      </c>
      <c r="D4" s="1">
        <v>1</v>
      </c>
      <c r="E4" s="1">
        <v>0.75909090909090893</v>
      </c>
      <c r="F4" s="1" t="e">
        <v>#DIV/0!</v>
      </c>
      <c r="G4" s="1">
        <v>1</v>
      </c>
      <c r="H4" s="1">
        <v>0.75</v>
      </c>
      <c r="I4" s="1">
        <v>1</v>
      </c>
      <c r="J4" s="1">
        <v>0.92647058823529416</v>
      </c>
      <c r="K4" s="1" t="e">
        <v>#DIV/0!</v>
      </c>
      <c r="L4" s="1">
        <v>0.8</v>
      </c>
      <c r="M4" s="1">
        <v>0.81996891996892007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5"/>
  <sheetViews>
    <sheetView workbookViewId="0">
      <selection activeCell="A3" sqref="A3:C15"/>
    </sheetView>
  </sheetViews>
  <sheetFormatPr baseColWidth="10" defaultColWidth="11.42578125" defaultRowHeight="15" x14ac:dyDescent="0.25"/>
  <cols>
    <col min="1" max="1" width="30.42578125" bestFit="1" customWidth="1"/>
    <col min="2" max="2" width="23" bestFit="1" customWidth="1"/>
    <col min="3" max="3" width="33.140625" bestFit="1" customWidth="1"/>
    <col min="4" max="4" width="3.85546875" bestFit="1" customWidth="1"/>
    <col min="5" max="5" width="11.85546875" bestFit="1" customWidth="1"/>
    <col min="6" max="6" width="4.85546875" bestFit="1" customWidth="1"/>
    <col min="7" max="7" width="11.85546875" bestFit="1" customWidth="1"/>
    <col min="8" max="8" width="4.85546875" bestFit="1" customWidth="1"/>
    <col min="9" max="9" width="3.85546875" bestFit="1" customWidth="1"/>
    <col min="10" max="10" width="4.85546875" bestFit="1" customWidth="1"/>
    <col min="11" max="12" width="3.85546875" bestFit="1" customWidth="1"/>
    <col min="13" max="13" width="5.85546875" bestFit="1" customWidth="1"/>
    <col min="14" max="14" width="4.85546875" bestFit="1" customWidth="1"/>
    <col min="15" max="15" width="3.85546875" bestFit="1" customWidth="1"/>
    <col min="16" max="16" width="4.85546875" bestFit="1" customWidth="1"/>
    <col min="17" max="17" width="3.85546875" bestFit="1" customWidth="1"/>
    <col min="18" max="18" width="4.85546875" bestFit="1" customWidth="1"/>
    <col min="19" max="19" width="1.85546875" bestFit="1" customWidth="1"/>
    <col min="21" max="21" width="3.28515625" bestFit="1" customWidth="1"/>
    <col min="22" max="22" width="5.28515625" bestFit="1" customWidth="1"/>
    <col min="23" max="23" width="8.85546875" bestFit="1" customWidth="1"/>
    <col min="24" max="24" width="7.85546875" bestFit="1" customWidth="1"/>
    <col min="25" max="25" width="10.140625" bestFit="1" customWidth="1"/>
    <col min="26" max="26" width="11.7109375" bestFit="1" customWidth="1"/>
  </cols>
  <sheetData>
    <row r="3" spans="1:3" x14ac:dyDescent="0.25">
      <c r="A3" s="45" t="s">
        <v>340</v>
      </c>
      <c r="B3" t="s">
        <v>341</v>
      </c>
      <c r="C3" t="s">
        <v>342</v>
      </c>
    </row>
    <row r="4" spans="1:3" x14ac:dyDescent="0.25">
      <c r="A4" s="46" t="s">
        <v>64</v>
      </c>
      <c r="B4" s="1">
        <v>0.85411764705882354</v>
      </c>
      <c r="C4" s="1">
        <v>0.71310344827586192</v>
      </c>
    </row>
    <row r="5" spans="1:3" x14ac:dyDescent="0.25">
      <c r="A5" s="46" t="s">
        <v>293</v>
      </c>
      <c r="B5" s="1">
        <v>1</v>
      </c>
      <c r="C5" s="1">
        <v>0.94444444444444431</v>
      </c>
    </row>
    <row r="6" spans="1:3" x14ac:dyDescent="0.25">
      <c r="A6" s="46" t="s">
        <v>329</v>
      </c>
      <c r="B6" s="1">
        <v>1</v>
      </c>
      <c r="C6" s="1">
        <v>0.75</v>
      </c>
    </row>
    <row r="7" spans="1:3" x14ac:dyDescent="0.25">
      <c r="A7" s="46" t="s">
        <v>330</v>
      </c>
      <c r="B7" s="1">
        <v>0.97857142857142865</v>
      </c>
      <c r="C7" s="1">
        <v>0.91973684210526319</v>
      </c>
    </row>
    <row r="8" spans="1:3" x14ac:dyDescent="0.25">
      <c r="A8" s="46" t="s">
        <v>331</v>
      </c>
      <c r="B8" s="1" t="e">
        <v>#DIV/0!</v>
      </c>
      <c r="C8" s="1" t="e">
        <v>#DIV/0!</v>
      </c>
    </row>
    <row r="9" spans="1:3" x14ac:dyDescent="0.25">
      <c r="A9" s="46" t="s">
        <v>332</v>
      </c>
      <c r="B9" s="1">
        <v>1</v>
      </c>
      <c r="C9" s="1">
        <v>0.79999999999999993</v>
      </c>
    </row>
    <row r="10" spans="1:3" x14ac:dyDescent="0.25">
      <c r="A10" s="46" t="s">
        <v>333</v>
      </c>
      <c r="B10" s="1">
        <v>0.9</v>
      </c>
      <c r="C10" s="1">
        <v>0.9</v>
      </c>
    </row>
    <row r="11" spans="1:3" x14ac:dyDescent="0.25">
      <c r="A11" s="46" t="s">
        <v>334</v>
      </c>
      <c r="B11" s="1">
        <v>1</v>
      </c>
      <c r="C11" s="1">
        <v>0.75</v>
      </c>
    </row>
    <row r="12" spans="1:3" x14ac:dyDescent="0.25">
      <c r="A12" s="46" t="s">
        <v>335</v>
      </c>
      <c r="B12" s="1">
        <v>0.9631578947368421</v>
      </c>
      <c r="C12" s="1">
        <v>0.83965517241379317</v>
      </c>
    </row>
    <row r="13" spans="1:3" x14ac:dyDescent="0.25">
      <c r="A13" s="46" t="s">
        <v>336</v>
      </c>
      <c r="B13" s="1">
        <v>0.6</v>
      </c>
      <c r="C13" s="1">
        <v>0.6</v>
      </c>
    </row>
    <row r="14" spans="1:3" x14ac:dyDescent="0.25">
      <c r="A14" s="46" t="s">
        <v>337</v>
      </c>
      <c r="B14" s="1">
        <v>0.83636363636363631</v>
      </c>
      <c r="C14" s="1">
        <v>0.80294117647058816</v>
      </c>
    </row>
    <row r="15" spans="1:3" x14ac:dyDescent="0.25">
      <c r="A15" s="46" t="s">
        <v>338</v>
      </c>
      <c r="B15" s="1">
        <v>0.91784568372803665</v>
      </c>
      <c r="C15" s="1">
        <v>0.8291076115485565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I138"/>
  <sheetViews>
    <sheetView topLeftCell="AO2" zoomScale="33" zoomScaleNormal="33" workbookViewId="0">
      <selection activeCell="A2" sqref="A1:AN1048576"/>
    </sheetView>
  </sheetViews>
  <sheetFormatPr baseColWidth="10" defaultColWidth="11.42578125" defaultRowHeight="15" x14ac:dyDescent="0.25"/>
  <cols>
    <col min="1" max="40" width="0" hidden="1" customWidth="1"/>
  </cols>
  <sheetData>
    <row r="1" spans="2:35" ht="15.75" thickBot="1" x14ac:dyDescent="0.3"/>
    <row r="2" spans="2:35" ht="39" thickBot="1" x14ac:dyDescent="0.3">
      <c r="B2" s="32" t="s">
        <v>3</v>
      </c>
      <c r="C2" s="33" t="s">
        <v>343</v>
      </c>
      <c r="D2" s="33" t="s">
        <v>344</v>
      </c>
      <c r="E2" s="33" t="s">
        <v>345</v>
      </c>
      <c r="F2" s="29" t="s">
        <v>346</v>
      </c>
      <c r="G2" s="34" t="s">
        <v>347</v>
      </c>
      <c r="H2" s="34" t="s">
        <v>348</v>
      </c>
      <c r="I2" s="35" t="s">
        <v>349</v>
      </c>
      <c r="J2" s="36" t="s">
        <v>350</v>
      </c>
      <c r="K2" s="36" t="s">
        <v>351</v>
      </c>
      <c r="L2" s="37" t="s">
        <v>352</v>
      </c>
      <c r="M2" s="38" t="s">
        <v>353</v>
      </c>
      <c r="N2" s="39" t="s">
        <v>354</v>
      </c>
      <c r="O2" s="39" t="s">
        <v>355</v>
      </c>
      <c r="P2" s="39" t="s">
        <v>356</v>
      </c>
      <c r="Q2" s="40" t="s">
        <v>357</v>
      </c>
      <c r="R2" s="41" t="s">
        <v>358</v>
      </c>
      <c r="S2" s="29" t="s">
        <v>359</v>
      </c>
      <c r="T2" s="29" t="s">
        <v>360</v>
      </c>
      <c r="U2" s="30" t="s">
        <v>361</v>
      </c>
      <c r="V2" s="42" t="s">
        <v>362</v>
      </c>
      <c r="W2" s="42" t="s">
        <v>363</v>
      </c>
      <c r="X2" s="42" t="s">
        <v>364</v>
      </c>
      <c r="Y2" s="42" t="s">
        <v>365</v>
      </c>
      <c r="Z2" s="43" t="s">
        <v>366</v>
      </c>
      <c r="AA2" s="28" t="s">
        <v>367</v>
      </c>
      <c r="AB2" s="29" t="s">
        <v>368</v>
      </c>
      <c r="AC2" s="29" t="s">
        <v>369</v>
      </c>
      <c r="AD2" s="30" t="s">
        <v>370</v>
      </c>
      <c r="AE2" s="44" t="s">
        <v>371</v>
      </c>
      <c r="AF2" s="29" t="s">
        <v>12</v>
      </c>
      <c r="AG2" s="29" t="s">
        <v>13</v>
      </c>
      <c r="AH2" s="30" t="s">
        <v>372</v>
      </c>
      <c r="AI2" t="s">
        <v>14</v>
      </c>
    </row>
    <row r="3" spans="2:35" ht="157.5" x14ac:dyDescent="0.25">
      <c r="B3" s="47" t="s">
        <v>16</v>
      </c>
      <c r="C3" s="48" t="s">
        <v>17</v>
      </c>
      <c r="D3" s="48" t="s">
        <v>373</v>
      </c>
      <c r="E3" s="48" t="s">
        <v>374</v>
      </c>
      <c r="F3" s="48" t="s">
        <v>375</v>
      </c>
      <c r="G3" s="48">
        <v>1</v>
      </c>
      <c r="H3" s="49">
        <v>1</v>
      </c>
      <c r="I3" s="50">
        <v>1</v>
      </c>
      <c r="J3" s="50">
        <v>0</v>
      </c>
      <c r="K3" s="50">
        <v>0</v>
      </c>
      <c r="L3" s="50">
        <v>0</v>
      </c>
      <c r="M3" s="51"/>
      <c r="N3" s="52"/>
      <c r="O3" s="52">
        <v>1</v>
      </c>
      <c r="P3" s="53"/>
      <c r="Q3" s="54" t="s">
        <v>376</v>
      </c>
      <c r="R3" s="55">
        <v>0</v>
      </c>
      <c r="S3" s="56">
        <v>0</v>
      </c>
      <c r="T3" s="56" t="s">
        <v>0</v>
      </c>
      <c r="U3" s="57">
        <v>0</v>
      </c>
      <c r="V3" s="58" t="s">
        <v>377</v>
      </c>
      <c r="W3" s="58" t="s">
        <v>378</v>
      </c>
      <c r="X3" s="58" t="s">
        <v>379</v>
      </c>
      <c r="Y3" s="58" t="s">
        <v>378</v>
      </c>
      <c r="Z3" s="59">
        <v>1</v>
      </c>
      <c r="AA3" s="60">
        <v>1</v>
      </c>
      <c r="AB3" s="61">
        <v>1</v>
      </c>
      <c r="AC3" s="62">
        <v>1</v>
      </c>
      <c r="AD3" s="63" t="s">
        <v>380</v>
      </c>
      <c r="AE3" s="64">
        <v>1</v>
      </c>
      <c r="AF3" s="65" t="s">
        <v>381</v>
      </c>
      <c r="AG3" s="48" t="s">
        <v>22</v>
      </c>
      <c r="AH3" s="66" t="s">
        <v>330</v>
      </c>
      <c r="AI3" t="s">
        <v>382</v>
      </c>
    </row>
    <row r="4" spans="2:35" ht="409.5" x14ac:dyDescent="0.25">
      <c r="B4" s="67" t="s">
        <v>16</v>
      </c>
      <c r="C4" s="270" t="s">
        <v>17</v>
      </c>
      <c r="D4" s="270" t="s">
        <v>383</v>
      </c>
      <c r="E4" s="270" t="s">
        <v>384</v>
      </c>
      <c r="F4" s="270" t="s">
        <v>375</v>
      </c>
      <c r="G4" s="270">
        <v>1</v>
      </c>
      <c r="H4" s="68">
        <v>1</v>
      </c>
      <c r="I4" s="50">
        <v>0</v>
      </c>
      <c r="J4" s="50">
        <v>1</v>
      </c>
      <c r="K4" s="50">
        <v>0</v>
      </c>
      <c r="L4" s="50">
        <v>0</v>
      </c>
      <c r="M4" s="69"/>
      <c r="N4" s="271">
        <v>1</v>
      </c>
      <c r="O4" s="271"/>
      <c r="P4" s="70">
        <v>0</v>
      </c>
      <c r="Q4" s="71" t="s">
        <v>376</v>
      </c>
      <c r="R4" s="72">
        <v>0</v>
      </c>
      <c r="S4" s="272" t="s">
        <v>0</v>
      </c>
      <c r="T4" s="272">
        <v>0</v>
      </c>
      <c r="U4" s="73">
        <v>0</v>
      </c>
      <c r="V4" s="74" t="s">
        <v>378</v>
      </c>
      <c r="W4" s="74" t="s">
        <v>385</v>
      </c>
      <c r="X4" s="74" t="s">
        <v>378</v>
      </c>
      <c r="Y4" s="74" t="s">
        <v>378</v>
      </c>
      <c r="Z4" s="75">
        <v>1</v>
      </c>
      <c r="AA4" s="76" t="s">
        <v>380</v>
      </c>
      <c r="AB4" s="273">
        <v>1</v>
      </c>
      <c r="AC4" s="274" t="s">
        <v>380</v>
      </c>
      <c r="AD4" s="77" t="s">
        <v>380</v>
      </c>
      <c r="AE4" s="78">
        <v>1</v>
      </c>
      <c r="AF4" s="79" t="s">
        <v>386</v>
      </c>
      <c r="AG4" s="270" t="s">
        <v>22</v>
      </c>
      <c r="AH4" s="80" t="s">
        <v>330</v>
      </c>
      <c r="AI4" t="s">
        <v>387</v>
      </c>
    </row>
    <row r="5" spans="2:35" ht="213.75" x14ac:dyDescent="0.25">
      <c r="B5" s="67" t="s">
        <v>16</v>
      </c>
      <c r="C5" s="270" t="s">
        <v>17</v>
      </c>
      <c r="D5" s="270" t="s">
        <v>388</v>
      </c>
      <c r="E5" s="270" t="s">
        <v>389</v>
      </c>
      <c r="F5" s="270" t="s">
        <v>375</v>
      </c>
      <c r="G5" s="270">
        <v>2</v>
      </c>
      <c r="H5" s="68">
        <v>2</v>
      </c>
      <c r="I5" s="50">
        <v>0</v>
      </c>
      <c r="J5" s="50">
        <v>1</v>
      </c>
      <c r="K5" s="50">
        <v>0</v>
      </c>
      <c r="L5" s="50">
        <v>0</v>
      </c>
      <c r="M5" s="69"/>
      <c r="N5" s="271">
        <v>1</v>
      </c>
      <c r="O5" s="271"/>
      <c r="P5" s="70">
        <v>1</v>
      </c>
      <c r="Q5" s="71" t="s">
        <v>376</v>
      </c>
      <c r="R5" s="72">
        <v>0</v>
      </c>
      <c r="S5" s="272" t="s">
        <v>0</v>
      </c>
      <c r="T5" s="272">
        <v>0</v>
      </c>
      <c r="U5" s="73" t="s">
        <v>0</v>
      </c>
      <c r="V5" s="74" t="s">
        <v>378</v>
      </c>
      <c r="W5" s="74" t="s">
        <v>385</v>
      </c>
      <c r="X5" s="74" t="s">
        <v>378</v>
      </c>
      <c r="Y5" s="74" t="s">
        <v>379</v>
      </c>
      <c r="Z5" s="75">
        <v>1</v>
      </c>
      <c r="AA5" s="76" t="s">
        <v>380</v>
      </c>
      <c r="AB5" s="273">
        <v>1</v>
      </c>
      <c r="AC5" s="274" t="s">
        <v>380</v>
      </c>
      <c r="AD5" s="77" t="s">
        <v>390</v>
      </c>
      <c r="AE5" s="78">
        <v>0.5</v>
      </c>
      <c r="AF5" s="79" t="s">
        <v>391</v>
      </c>
      <c r="AG5" s="270" t="s">
        <v>22</v>
      </c>
      <c r="AH5" s="80" t="s">
        <v>330</v>
      </c>
      <c r="AI5" t="s">
        <v>382</v>
      </c>
    </row>
    <row r="6" spans="2:35" ht="202.5" x14ac:dyDescent="0.25">
      <c r="B6" s="67" t="s">
        <v>16</v>
      </c>
      <c r="C6" s="270" t="s">
        <v>17</v>
      </c>
      <c r="D6" s="270" t="s">
        <v>392</v>
      </c>
      <c r="E6" s="270" t="s">
        <v>393</v>
      </c>
      <c r="F6" s="270" t="s">
        <v>375</v>
      </c>
      <c r="G6" s="270">
        <v>2</v>
      </c>
      <c r="H6" s="68">
        <v>2</v>
      </c>
      <c r="I6" s="50">
        <v>0</v>
      </c>
      <c r="J6" s="50">
        <v>1</v>
      </c>
      <c r="K6" s="50">
        <v>0</v>
      </c>
      <c r="L6" s="50">
        <v>0</v>
      </c>
      <c r="M6" s="69"/>
      <c r="N6" s="271">
        <v>1</v>
      </c>
      <c r="O6" s="271"/>
      <c r="P6" s="70">
        <v>1</v>
      </c>
      <c r="Q6" s="71" t="s">
        <v>376</v>
      </c>
      <c r="R6" s="72">
        <v>0</v>
      </c>
      <c r="S6" s="272" t="s">
        <v>0</v>
      </c>
      <c r="T6" s="272">
        <v>0</v>
      </c>
      <c r="U6" s="73" t="s">
        <v>0</v>
      </c>
      <c r="V6" s="74" t="s">
        <v>378</v>
      </c>
      <c r="W6" s="74" t="s">
        <v>385</v>
      </c>
      <c r="X6" s="74" t="s">
        <v>378</v>
      </c>
      <c r="Y6" s="74" t="s">
        <v>379</v>
      </c>
      <c r="Z6" s="75">
        <v>1</v>
      </c>
      <c r="AA6" s="76" t="s">
        <v>380</v>
      </c>
      <c r="AB6" s="273">
        <v>1</v>
      </c>
      <c r="AC6" s="274" t="s">
        <v>380</v>
      </c>
      <c r="AD6" s="77" t="s">
        <v>390</v>
      </c>
      <c r="AE6" s="78">
        <v>0.5</v>
      </c>
      <c r="AF6" s="79" t="s">
        <v>394</v>
      </c>
      <c r="AG6" s="270" t="s">
        <v>22</v>
      </c>
      <c r="AH6" s="80" t="s">
        <v>330</v>
      </c>
      <c r="AI6" t="s">
        <v>395</v>
      </c>
    </row>
    <row r="7" spans="2:35" ht="299.25" x14ac:dyDescent="0.25">
      <c r="B7" s="67" t="s">
        <v>16</v>
      </c>
      <c r="C7" s="270" t="s">
        <v>17</v>
      </c>
      <c r="D7" s="270" t="s">
        <v>396</v>
      </c>
      <c r="E7" s="270" t="s">
        <v>397</v>
      </c>
      <c r="F7" s="270" t="s">
        <v>375</v>
      </c>
      <c r="G7" s="270">
        <v>1</v>
      </c>
      <c r="H7" s="68">
        <v>1</v>
      </c>
      <c r="I7" s="50">
        <v>0</v>
      </c>
      <c r="J7" s="50">
        <v>1</v>
      </c>
      <c r="K7" s="50">
        <v>0</v>
      </c>
      <c r="L7" s="50">
        <v>0</v>
      </c>
      <c r="M7" s="69"/>
      <c r="N7" s="271">
        <v>1</v>
      </c>
      <c r="O7" s="271"/>
      <c r="P7" s="70"/>
      <c r="Q7" s="71" t="s">
        <v>376</v>
      </c>
      <c r="R7" s="72">
        <v>0</v>
      </c>
      <c r="S7" s="272" t="s">
        <v>0</v>
      </c>
      <c r="T7" s="272">
        <v>0</v>
      </c>
      <c r="U7" s="73">
        <v>0</v>
      </c>
      <c r="V7" s="74" t="s">
        <v>378</v>
      </c>
      <c r="W7" s="74" t="s">
        <v>385</v>
      </c>
      <c r="X7" s="74" t="s">
        <v>378</v>
      </c>
      <c r="Y7" s="74" t="s">
        <v>378</v>
      </c>
      <c r="Z7" s="75">
        <v>1</v>
      </c>
      <c r="AA7" s="76" t="s">
        <v>380</v>
      </c>
      <c r="AB7" s="273">
        <v>1</v>
      </c>
      <c r="AC7" s="274" t="s">
        <v>380</v>
      </c>
      <c r="AD7" s="77" t="s">
        <v>380</v>
      </c>
      <c r="AE7" s="78">
        <v>1</v>
      </c>
      <c r="AF7" s="79" t="s">
        <v>398</v>
      </c>
      <c r="AG7" s="270" t="s">
        <v>22</v>
      </c>
      <c r="AH7" s="80" t="s">
        <v>330</v>
      </c>
      <c r="AI7" t="s">
        <v>387</v>
      </c>
    </row>
    <row r="8" spans="2:35" ht="399" x14ac:dyDescent="0.25">
      <c r="B8" s="67" t="s">
        <v>16</v>
      </c>
      <c r="C8" s="270" t="s">
        <v>17</v>
      </c>
      <c r="D8" s="270" t="s">
        <v>399</v>
      </c>
      <c r="E8" s="270" t="s">
        <v>400</v>
      </c>
      <c r="F8" s="270" t="s">
        <v>375</v>
      </c>
      <c r="G8" s="270">
        <v>1</v>
      </c>
      <c r="H8" s="68">
        <v>1</v>
      </c>
      <c r="I8" s="50">
        <v>0</v>
      </c>
      <c r="J8" s="50">
        <v>1</v>
      </c>
      <c r="K8" s="50">
        <v>0</v>
      </c>
      <c r="L8" s="50">
        <v>0</v>
      </c>
      <c r="M8" s="69"/>
      <c r="N8" s="271">
        <v>1</v>
      </c>
      <c r="O8" s="271"/>
      <c r="P8" s="70"/>
      <c r="Q8" s="71" t="s">
        <v>376</v>
      </c>
      <c r="R8" s="72">
        <v>0</v>
      </c>
      <c r="S8" s="272" t="s">
        <v>0</v>
      </c>
      <c r="T8" s="272">
        <v>0</v>
      </c>
      <c r="U8" s="73">
        <v>0</v>
      </c>
      <c r="V8" s="74" t="s">
        <v>378</v>
      </c>
      <c r="W8" s="74" t="s">
        <v>385</v>
      </c>
      <c r="X8" s="74" t="s">
        <v>378</v>
      </c>
      <c r="Y8" s="74" t="s">
        <v>378</v>
      </c>
      <c r="Z8" s="75">
        <v>1</v>
      </c>
      <c r="AA8" s="76" t="s">
        <v>380</v>
      </c>
      <c r="AB8" s="273">
        <v>1</v>
      </c>
      <c r="AC8" s="274" t="s">
        <v>380</v>
      </c>
      <c r="AD8" s="77" t="s">
        <v>380</v>
      </c>
      <c r="AE8" s="78">
        <v>1</v>
      </c>
      <c r="AF8" s="79" t="s">
        <v>401</v>
      </c>
      <c r="AG8" s="270" t="s">
        <v>22</v>
      </c>
      <c r="AH8" s="80" t="s">
        <v>330</v>
      </c>
      <c r="AI8" t="s">
        <v>382</v>
      </c>
    </row>
    <row r="9" spans="2:35" ht="270.75" x14ac:dyDescent="0.25">
      <c r="B9" s="67" t="s">
        <v>16</v>
      </c>
      <c r="C9" s="270" t="s">
        <v>17</v>
      </c>
      <c r="D9" s="270" t="s">
        <v>402</v>
      </c>
      <c r="E9" s="270" t="s">
        <v>403</v>
      </c>
      <c r="F9" s="270" t="s">
        <v>375</v>
      </c>
      <c r="G9" s="270">
        <v>2</v>
      </c>
      <c r="H9" s="68">
        <v>2</v>
      </c>
      <c r="I9" s="50">
        <v>1</v>
      </c>
      <c r="J9" s="50">
        <v>0</v>
      </c>
      <c r="K9" s="50">
        <v>0</v>
      </c>
      <c r="L9" s="50">
        <v>0</v>
      </c>
      <c r="M9" s="69">
        <v>1</v>
      </c>
      <c r="N9" s="271"/>
      <c r="O9" s="271"/>
      <c r="P9" s="70">
        <v>1</v>
      </c>
      <c r="Q9" s="71" t="s">
        <v>376</v>
      </c>
      <c r="R9" s="72" t="s">
        <v>0</v>
      </c>
      <c r="S9" s="272">
        <v>0</v>
      </c>
      <c r="T9" s="272">
        <v>0</v>
      </c>
      <c r="U9" s="73" t="s">
        <v>0</v>
      </c>
      <c r="V9" s="74" t="s">
        <v>385</v>
      </c>
      <c r="W9" s="74" t="s">
        <v>378</v>
      </c>
      <c r="X9" s="74" t="s">
        <v>378</v>
      </c>
      <c r="Y9" s="74" t="s">
        <v>379</v>
      </c>
      <c r="Z9" s="81" t="s">
        <v>380</v>
      </c>
      <c r="AA9" s="76">
        <v>1</v>
      </c>
      <c r="AB9" s="273" t="s">
        <v>380</v>
      </c>
      <c r="AC9" s="274" t="s">
        <v>380</v>
      </c>
      <c r="AD9" s="77" t="s">
        <v>390</v>
      </c>
      <c r="AE9" s="78">
        <v>0.5</v>
      </c>
      <c r="AF9" s="79" t="s">
        <v>404</v>
      </c>
      <c r="AG9" s="270" t="s">
        <v>22</v>
      </c>
      <c r="AH9" s="80" t="s">
        <v>330</v>
      </c>
      <c r="AI9" t="s">
        <v>382</v>
      </c>
    </row>
    <row r="10" spans="2:35" ht="409.5" x14ac:dyDescent="0.25">
      <c r="B10" s="67" t="s">
        <v>16</v>
      </c>
      <c r="C10" s="270" t="s">
        <v>17</v>
      </c>
      <c r="D10" s="270" t="s">
        <v>405</v>
      </c>
      <c r="E10" s="270" t="s">
        <v>406</v>
      </c>
      <c r="F10" s="270" t="s">
        <v>375</v>
      </c>
      <c r="G10" s="270">
        <v>2</v>
      </c>
      <c r="H10" s="68">
        <v>2</v>
      </c>
      <c r="I10" s="50">
        <v>0</v>
      </c>
      <c r="J10" s="50">
        <v>1</v>
      </c>
      <c r="K10" s="50">
        <v>1</v>
      </c>
      <c r="L10" s="50">
        <v>0</v>
      </c>
      <c r="M10" s="69"/>
      <c r="N10" s="271">
        <v>1</v>
      </c>
      <c r="O10" s="271">
        <v>1</v>
      </c>
      <c r="P10" s="70"/>
      <c r="Q10" s="71" t="s">
        <v>376</v>
      </c>
      <c r="R10" s="72">
        <v>0</v>
      </c>
      <c r="S10" s="272" t="s">
        <v>0</v>
      </c>
      <c r="T10" s="272" t="s">
        <v>0</v>
      </c>
      <c r="U10" s="73">
        <v>0</v>
      </c>
      <c r="V10" s="74" t="s">
        <v>378</v>
      </c>
      <c r="W10" s="74" t="s">
        <v>385</v>
      </c>
      <c r="X10" s="74" t="s">
        <v>385</v>
      </c>
      <c r="Y10" s="74" t="s">
        <v>378</v>
      </c>
      <c r="Z10" s="81">
        <v>1</v>
      </c>
      <c r="AA10" s="76" t="s">
        <v>380</v>
      </c>
      <c r="AB10" s="273">
        <v>1</v>
      </c>
      <c r="AC10" s="274">
        <v>1</v>
      </c>
      <c r="AD10" s="77" t="s">
        <v>380</v>
      </c>
      <c r="AE10" s="78">
        <v>1</v>
      </c>
      <c r="AF10" s="79" t="s">
        <v>407</v>
      </c>
      <c r="AG10" s="270" t="s">
        <v>22</v>
      </c>
      <c r="AH10" s="80" t="s">
        <v>330</v>
      </c>
      <c r="AI10" t="s">
        <v>382</v>
      </c>
    </row>
    <row r="11" spans="2:35" ht="285" x14ac:dyDescent="0.25">
      <c r="B11" s="67" t="s">
        <v>16</v>
      </c>
      <c r="C11" s="270" t="s">
        <v>17</v>
      </c>
      <c r="D11" s="270" t="s">
        <v>408</v>
      </c>
      <c r="E11" s="270" t="s">
        <v>409</v>
      </c>
      <c r="F11" s="275" t="s">
        <v>2</v>
      </c>
      <c r="G11" s="275">
        <v>2</v>
      </c>
      <c r="H11" s="82">
        <v>1</v>
      </c>
      <c r="I11" s="50">
        <v>1</v>
      </c>
      <c r="J11" s="50">
        <v>1</v>
      </c>
      <c r="K11" s="50">
        <v>1</v>
      </c>
      <c r="L11" s="50">
        <v>0</v>
      </c>
      <c r="M11" s="69"/>
      <c r="N11" s="271">
        <v>1</v>
      </c>
      <c r="O11" s="271"/>
      <c r="P11" s="70">
        <v>1</v>
      </c>
      <c r="Q11" s="71" t="s">
        <v>376</v>
      </c>
      <c r="R11" s="72">
        <v>0</v>
      </c>
      <c r="S11" s="272" t="s">
        <v>0</v>
      </c>
      <c r="T11" s="272">
        <v>0</v>
      </c>
      <c r="U11" s="73" t="s">
        <v>0</v>
      </c>
      <c r="V11" s="74" t="s">
        <v>377</v>
      </c>
      <c r="W11" s="74" t="s">
        <v>385</v>
      </c>
      <c r="X11" s="74" t="s">
        <v>377</v>
      </c>
      <c r="Y11" s="74" t="s">
        <v>379</v>
      </c>
      <c r="Z11" s="81">
        <v>2</v>
      </c>
      <c r="AA11" s="76">
        <v>1</v>
      </c>
      <c r="AB11" s="273">
        <v>1</v>
      </c>
      <c r="AC11" s="274">
        <v>1</v>
      </c>
      <c r="AD11" s="77" t="s">
        <v>390</v>
      </c>
      <c r="AE11" s="78" t="s">
        <v>410</v>
      </c>
      <c r="AF11" s="79" t="s">
        <v>411</v>
      </c>
      <c r="AG11" s="270" t="s">
        <v>22</v>
      </c>
      <c r="AH11" s="80" t="s">
        <v>330</v>
      </c>
      <c r="AI11" t="s">
        <v>382</v>
      </c>
    </row>
    <row r="12" spans="2:35" ht="409.5" x14ac:dyDescent="0.25">
      <c r="B12" s="67" t="s">
        <v>16</v>
      </c>
      <c r="C12" s="270" t="s">
        <v>33</v>
      </c>
      <c r="D12" s="270" t="s">
        <v>412</v>
      </c>
      <c r="E12" s="270" t="s">
        <v>413</v>
      </c>
      <c r="F12" s="275" t="s">
        <v>375</v>
      </c>
      <c r="G12" s="275">
        <v>2</v>
      </c>
      <c r="H12" s="82">
        <v>2</v>
      </c>
      <c r="I12" s="50">
        <v>2</v>
      </c>
      <c r="J12" s="50">
        <v>0</v>
      </c>
      <c r="K12" s="50">
        <v>0</v>
      </c>
      <c r="L12" s="50">
        <v>0</v>
      </c>
      <c r="M12" s="69"/>
      <c r="N12" s="271">
        <v>1</v>
      </c>
      <c r="O12" s="271"/>
      <c r="P12" s="70">
        <v>1</v>
      </c>
      <c r="Q12" s="71" t="s">
        <v>376</v>
      </c>
      <c r="R12" s="72">
        <v>0</v>
      </c>
      <c r="S12" s="272" t="s">
        <v>0</v>
      </c>
      <c r="T12" s="272">
        <v>0</v>
      </c>
      <c r="U12" s="73" t="s">
        <v>0</v>
      </c>
      <c r="V12" s="74" t="s">
        <v>377</v>
      </c>
      <c r="W12" s="74" t="s">
        <v>379</v>
      </c>
      <c r="X12" s="74" t="s">
        <v>378</v>
      </c>
      <c r="Y12" s="74" t="s">
        <v>379</v>
      </c>
      <c r="Z12" s="81">
        <v>1</v>
      </c>
      <c r="AA12" s="76">
        <v>1</v>
      </c>
      <c r="AB12" s="273">
        <v>1</v>
      </c>
      <c r="AC12" s="274" t="s">
        <v>380</v>
      </c>
      <c r="AD12" s="77"/>
      <c r="AE12" s="78">
        <v>1</v>
      </c>
      <c r="AF12" s="79" t="s">
        <v>414</v>
      </c>
      <c r="AG12" s="270" t="s">
        <v>22</v>
      </c>
      <c r="AH12" s="80" t="s">
        <v>330</v>
      </c>
      <c r="AI12" t="s">
        <v>387</v>
      </c>
    </row>
    <row r="13" spans="2:35" ht="409.5" x14ac:dyDescent="0.25">
      <c r="B13" s="67" t="s">
        <v>16</v>
      </c>
      <c r="C13" s="270" t="s">
        <v>33</v>
      </c>
      <c r="D13" s="270" t="s">
        <v>415</v>
      </c>
      <c r="E13" s="270" t="s">
        <v>416</v>
      </c>
      <c r="F13" s="275" t="s">
        <v>375</v>
      </c>
      <c r="G13" s="275">
        <v>2</v>
      </c>
      <c r="H13" s="82">
        <v>2</v>
      </c>
      <c r="I13" s="50">
        <v>1</v>
      </c>
      <c r="J13" s="50">
        <v>1</v>
      </c>
      <c r="K13" s="50">
        <v>0</v>
      </c>
      <c r="L13" s="50">
        <v>0</v>
      </c>
      <c r="M13" s="69"/>
      <c r="N13" s="271">
        <v>1</v>
      </c>
      <c r="O13" s="271"/>
      <c r="P13" s="70">
        <v>1</v>
      </c>
      <c r="Q13" s="71" t="s">
        <v>376</v>
      </c>
      <c r="R13" s="72">
        <v>0</v>
      </c>
      <c r="S13" s="272" t="s">
        <v>0</v>
      </c>
      <c r="T13" s="272">
        <v>0</v>
      </c>
      <c r="U13" s="73" t="s">
        <v>0</v>
      </c>
      <c r="V13" s="74" t="s">
        <v>377</v>
      </c>
      <c r="W13" s="74" t="s">
        <v>385</v>
      </c>
      <c r="X13" s="74" t="s">
        <v>378</v>
      </c>
      <c r="Y13" s="74" t="s">
        <v>379</v>
      </c>
      <c r="Z13" s="81">
        <v>1.5</v>
      </c>
      <c r="AA13" s="76">
        <v>0.5</v>
      </c>
      <c r="AB13" s="273">
        <v>1</v>
      </c>
      <c r="AC13" s="274" t="s">
        <v>380</v>
      </c>
      <c r="AD13" s="77"/>
      <c r="AE13" s="78">
        <v>1</v>
      </c>
      <c r="AF13" s="79" t="s">
        <v>417</v>
      </c>
      <c r="AG13" s="270" t="s">
        <v>22</v>
      </c>
      <c r="AH13" s="80" t="s">
        <v>330</v>
      </c>
      <c r="AI13" t="s">
        <v>387</v>
      </c>
    </row>
    <row r="14" spans="2:35" ht="360" x14ac:dyDescent="0.25">
      <c r="B14" s="67" t="s">
        <v>16</v>
      </c>
      <c r="C14" s="270" t="s">
        <v>33</v>
      </c>
      <c r="D14" s="270" t="s">
        <v>418</v>
      </c>
      <c r="E14" s="270" t="s">
        <v>419</v>
      </c>
      <c r="F14" s="270" t="s">
        <v>375</v>
      </c>
      <c r="G14" s="270">
        <v>1</v>
      </c>
      <c r="H14" s="68">
        <v>1</v>
      </c>
      <c r="I14" s="50">
        <v>0</v>
      </c>
      <c r="J14" s="50">
        <v>0</v>
      </c>
      <c r="K14" s="50">
        <v>1</v>
      </c>
      <c r="L14" s="50">
        <v>0</v>
      </c>
      <c r="M14" s="69"/>
      <c r="N14" s="271"/>
      <c r="O14" s="271">
        <v>1</v>
      </c>
      <c r="P14" s="70"/>
      <c r="Q14" s="71" t="s">
        <v>376</v>
      </c>
      <c r="R14" s="72">
        <v>0</v>
      </c>
      <c r="S14" s="272">
        <v>0</v>
      </c>
      <c r="T14" s="272" t="s">
        <v>0</v>
      </c>
      <c r="U14" s="73">
        <v>0</v>
      </c>
      <c r="V14" s="74" t="s">
        <v>378</v>
      </c>
      <c r="W14" s="74" t="s">
        <v>378</v>
      </c>
      <c r="X14" s="74" t="s">
        <v>385</v>
      </c>
      <c r="Y14" s="74" t="s">
        <v>378</v>
      </c>
      <c r="Z14" s="81" t="s">
        <v>380</v>
      </c>
      <c r="AA14" s="76" t="s">
        <v>380</v>
      </c>
      <c r="AB14" s="273" t="s">
        <v>380</v>
      </c>
      <c r="AC14" s="274">
        <v>1</v>
      </c>
      <c r="AD14" s="77" t="s">
        <v>380</v>
      </c>
      <c r="AE14" s="78">
        <v>1</v>
      </c>
      <c r="AF14" s="79" t="s">
        <v>420</v>
      </c>
      <c r="AG14" s="270" t="s">
        <v>22</v>
      </c>
      <c r="AH14" s="80" t="s">
        <v>330</v>
      </c>
      <c r="AI14" t="s">
        <v>387</v>
      </c>
    </row>
    <row r="15" spans="2:35" ht="409.5" x14ac:dyDescent="0.25">
      <c r="B15" s="67" t="s">
        <v>38</v>
      </c>
      <c r="C15" s="270" t="s">
        <v>39</v>
      </c>
      <c r="D15" s="270" t="s">
        <v>42</v>
      </c>
      <c r="E15" s="270" t="s">
        <v>43</v>
      </c>
      <c r="F15" s="270" t="s">
        <v>375</v>
      </c>
      <c r="G15" s="276">
        <v>1</v>
      </c>
      <c r="H15" s="68">
        <v>1</v>
      </c>
      <c r="I15" s="50">
        <v>0</v>
      </c>
      <c r="J15" s="50">
        <v>0</v>
      </c>
      <c r="K15" s="50">
        <v>1</v>
      </c>
      <c r="L15" s="50">
        <v>0</v>
      </c>
      <c r="M15" s="69"/>
      <c r="N15" s="271"/>
      <c r="O15" s="271">
        <v>1</v>
      </c>
      <c r="P15" s="70"/>
      <c r="Q15" s="71" t="s">
        <v>376</v>
      </c>
      <c r="R15" s="72">
        <v>0</v>
      </c>
      <c r="S15" s="272">
        <v>0</v>
      </c>
      <c r="T15" s="272" t="s">
        <v>0</v>
      </c>
      <c r="U15" s="73">
        <v>0</v>
      </c>
      <c r="V15" s="74" t="s">
        <v>378</v>
      </c>
      <c r="W15" s="74" t="s">
        <v>378</v>
      </c>
      <c r="X15" s="74" t="s">
        <v>385</v>
      </c>
      <c r="Y15" s="74" t="s">
        <v>378</v>
      </c>
      <c r="Z15" s="81" t="s">
        <v>380</v>
      </c>
      <c r="AA15" s="76" t="s">
        <v>380</v>
      </c>
      <c r="AB15" s="273" t="s">
        <v>380</v>
      </c>
      <c r="AC15" s="274">
        <v>1</v>
      </c>
      <c r="AD15" s="77" t="s">
        <v>380</v>
      </c>
      <c r="AE15" s="78">
        <v>1</v>
      </c>
      <c r="AF15" s="79" t="s">
        <v>421</v>
      </c>
      <c r="AG15" s="270" t="s">
        <v>22</v>
      </c>
      <c r="AH15" s="80" t="s">
        <v>335</v>
      </c>
      <c r="AI15" t="s">
        <v>422</v>
      </c>
    </row>
    <row r="16" spans="2:35" ht="409.5" x14ac:dyDescent="0.25">
      <c r="B16" s="67" t="s">
        <v>38</v>
      </c>
      <c r="C16" s="270" t="s">
        <v>39</v>
      </c>
      <c r="D16" s="270" t="s">
        <v>42</v>
      </c>
      <c r="E16" s="270" t="s">
        <v>45</v>
      </c>
      <c r="F16" s="270" t="s">
        <v>2</v>
      </c>
      <c r="G16" s="276">
        <v>4</v>
      </c>
      <c r="H16" s="68">
        <v>21</v>
      </c>
      <c r="I16" s="50">
        <v>21</v>
      </c>
      <c r="J16" s="50">
        <v>21</v>
      </c>
      <c r="K16" s="50">
        <v>21</v>
      </c>
      <c r="L16" s="50">
        <v>0</v>
      </c>
      <c r="M16" s="69">
        <v>21</v>
      </c>
      <c r="N16" s="271">
        <v>21</v>
      </c>
      <c r="O16" s="271">
        <v>21</v>
      </c>
      <c r="P16" s="70">
        <v>21</v>
      </c>
      <c r="Q16" s="71" t="s">
        <v>376</v>
      </c>
      <c r="R16" s="72" t="s">
        <v>0</v>
      </c>
      <c r="S16" s="272" t="s">
        <v>0</v>
      </c>
      <c r="T16" s="272" t="s">
        <v>0</v>
      </c>
      <c r="U16" s="73" t="s">
        <v>0</v>
      </c>
      <c r="V16" s="74" t="s">
        <v>385</v>
      </c>
      <c r="W16" s="74" t="s">
        <v>385</v>
      </c>
      <c r="X16" s="74" t="s">
        <v>385</v>
      </c>
      <c r="Y16" s="74" t="s">
        <v>379</v>
      </c>
      <c r="Z16" s="81">
        <v>1</v>
      </c>
      <c r="AA16" s="76">
        <v>1</v>
      </c>
      <c r="AB16" s="273">
        <v>1</v>
      </c>
      <c r="AC16" s="274">
        <v>1</v>
      </c>
      <c r="AD16" s="77" t="s">
        <v>390</v>
      </c>
      <c r="AE16" s="78">
        <v>0.75</v>
      </c>
      <c r="AF16" s="79" t="s">
        <v>423</v>
      </c>
      <c r="AG16" s="270" t="s">
        <v>22</v>
      </c>
      <c r="AH16" s="80" t="s">
        <v>335</v>
      </c>
      <c r="AI16" t="s">
        <v>422</v>
      </c>
    </row>
    <row r="17" spans="2:35" ht="409.5" x14ac:dyDescent="0.25">
      <c r="B17" s="67" t="s">
        <v>38</v>
      </c>
      <c r="C17" s="270" t="s">
        <v>39</v>
      </c>
      <c r="D17" s="270" t="s">
        <v>42</v>
      </c>
      <c r="E17" s="270" t="s">
        <v>46</v>
      </c>
      <c r="F17" s="270" t="s">
        <v>375</v>
      </c>
      <c r="G17" s="276">
        <v>1</v>
      </c>
      <c r="H17" s="68">
        <v>1</v>
      </c>
      <c r="I17" s="50">
        <v>1</v>
      </c>
      <c r="J17" s="50">
        <v>0</v>
      </c>
      <c r="K17" s="50">
        <v>0</v>
      </c>
      <c r="L17" s="50">
        <v>0</v>
      </c>
      <c r="M17" s="69"/>
      <c r="N17" s="271"/>
      <c r="O17" s="271">
        <v>1</v>
      </c>
      <c r="P17" s="70"/>
      <c r="Q17" s="71" t="s">
        <v>376</v>
      </c>
      <c r="R17" s="72">
        <v>0</v>
      </c>
      <c r="S17" s="272">
        <v>0</v>
      </c>
      <c r="T17" s="272" t="s">
        <v>0</v>
      </c>
      <c r="U17" s="73">
        <v>0</v>
      </c>
      <c r="V17" s="74" t="s">
        <v>377</v>
      </c>
      <c r="W17" s="74" t="s">
        <v>378</v>
      </c>
      <c r="X17" s="74" t="s">
        <v>379</v>
      </c>
      <c r="Y17" s="74" t="s">
        <v>378</v>
      </c>
      <c r="Z17" s="81">
        <v>1</v>
      </c>
      <c r="AA17" s="76">
        <v>1</v>
      </c>
      <c r="AB17" s="273">
        <v>1</v>
      </c>
      <c r="AC17" s="274">
        <v>1</v>
      </c>
      <c r="AD17" s="77" t="s">
        <v>380</v>
      </c>
      <c r="AE17" s="78">
        <v>1</v>
      </c>
      <c r="AF17" s="79" t="s">
        <v>424</v>
      </c>
      <c r="AG17" s="270" t="s">
        <v>22</v>
      </c>
      <c r="AH17" s="80" t="s">
        <v>335</v>
      </c>
      <c r="AI17" t="s">
        <v>422</v>
      </c>
    </row>
    <row r="18" spans="2:35" ht="409.5" x14ac:dyDescent="0.25">
      <c r="B18" s="67" t="s">
        <v>38</v>
      </c>
      <c r="C18" s="270" t="s">
        <v>39</v>
      </c>
      <c r="D18" s="270" t="s">
        <v>42</v>
      </c>
      <c r="E18" s="270" t="s">
        <v>47</v>
      </c>
      <c r="F18" s="270" t="s">
        <v>375</v>
      </c>
      <c r="G18" s="276">
        <v>4</v>
      </c>
      <c r="H18" s="68">
        <v>9</v>
      </c>
      <c r="I18" s="50">
        <v>3</v>
      </c>
      <c r="J18" s="50">
        <v>3</v>
      </c>
      <c r="K18" s="50">
        <v>3</v>
      </c>
      <c r="L18" s="50">
        <v>0</v>
      </c>
      <c r="M18" s="69">
        <v>3</v>
      </c>
      <c r="N18" s="271">
        <v>2</v>
      </c>
      <c r="O18" s="271">
        <v>2</v>
      </c>
      <c r="P18" s="70">
        <v>2</v>
      </c>
      <c r="Q18" s="71" t="s">
        <v>376</v>
      </c>
      <c r="R18" s="72" t="s">
        <v>0</v>
      </c>
      <c r="S18" s="272" t="s">
        <v>0</v>
      </c>
      <c r="T18" s="272" t="s">
        <v>0</v>
      </c>
      <c r="U18" s="73" t="s">
        <v>0</v>
      </c>
      <c r="V18" s="74" t="s">
        <v>385</v>
      </c>
      <c r="W18" s="74" t="s">
        <v>385</v>
      </c>
      <c r="X18" s="74" t="s">
        <v>385</v>
      </c>
      <c r="Y18" s="74" t="s">
        <v>379</v>
      </c>
      <c r="Z18" s="81">
        <v>1</v>
      </c>
      <c r="AA18" s="76">
        <v>1</v>
      </c>
      <c r="AB18" s="273">
        <v>1</v>
      </c>
      <c r="AC18" s="274" t="s">
        <v>410</v>
      </c>
      <c r="AD18" s="77" t="s">
        <v>390</v>
      </c>
      <c r="AE18" s="78">
        <v>1</v>
      </c>
      <c r="AF18" s="79" t="s">
        <v>425</v>
      </c>
      <c r="AG18" s="270" t="s">
        <v>22</v>
      </c>
      <c r="AH18" s="80" t="s">
        <v>335</v>
      </c>
      <c r="AI18" t="s">
        <v>422</v>
      </c>
    </row>
    <row r="19" spans="2:35" ht="360" x14ac:dyDescent="0.25">
      <c r="B19" s="67" t="s">
        <v>38</v>
      </c>
      <c r="C19" s="270" t="s">
        <v>39</v>
      </c>
      <c r="D19" s="270" t="s">
        <v>426</v>
      </c>
      <c r="E19" s="270" t="s">
        <v>427</v>
      </c>
      <c r="F19" s="270" t="s">
        <v>375</v>
      </c>
      <c r="G19" s="270">
        <v>1</v>
      </c>
      <c r="H19" s="68">
        <v>1</v>
      </c>
      <c r="I19" s="50">
        <v>0</v>
      </c>
      <c r="J19" s="83">
        <v>0.8</v>
      </c>
      <c r="K19" s="83">
        <v>0.2</v>
      </c>
      <c r="L19" s="50">
        <v>0</v>
      </c>
      <c r="M19" s="69"/>
      <c r="N19" s="271">
        <v>1</v>
      </c>
      <c r="O19" s="271"/>
      <c r="P19" s="70"/>
      <c r="Q19" s="71" t="s">
        <v>376</v>
      </c>
      <c r="R19" s="72">
        <v>0</v>
      </c>
      <c r="S19" s="272" t="s">
        <v>0</v>
      </c>
      <c r="T19" s="272">
        <v>0</v>
      </c>
      <c r="U19" s="73">
        <v>0</v>
      </c>
      <c r="V19" s="74" t="s">
        <v>378</v>
      </c>
      <c r="W19" s="74" t="s">
        <v>385</v>
      </c>
      <c r="X19" s="74" t="s">
        <v>377</v>
      </c>
      <c r="Y19" s="74" t="s">
        <v>378</v>
      </c>
      <c r="Z19" s="81">
        <v>0.8</v>
      </c>
      <c r="AA19" s="76" t="s">
        <v>380</v>
      </c>
      <c r="AB19" s="273">
        <v>0.8</v>
      </c>
      <c r="AC19" s="274">
        <v>1</v>
      </c>
      <c r="AD19" s="77" t="s">
        <v>380</v>
      </c>
      <c r="AE19" s="78">
        <v>1</v>
      </c>
      <c r="AF19" s="79" t="s">
        <v>420</v>
      </c>
      <c r="AG19" s="270" t="s">
        <v>22</v>
      </c>
      <c r="AH19" s="80" t="s">
        <v>330</v>
      </c>
      <c r="AI19" t="s">
        <v>428</v>
      </c>
    </row>
    <row r="20" spans="2:35" ht="409.5" x14ac:dyDescent="0.25">
      <c r="B20" s="67" t="s">
        <v>38</v>
      </c>
      <c r="C20" s="270" t="s">
        <v>39</v>
      </c>
      <c r="D20" s="270" t="s">
        <v>429</v>
      </c>
      <c r="E20" s="270" t="s">
        <v>430</v>
      </c>
      <c r="F20" s="270" t="s">
        <v>2</v>
      </c>
      <c r="G20" s="276">
        <v>4</v>
      </c>
      <c r="H20" s="68">
        <v>2</v>
      </c>
      <c r="I20" s="50">
        <v>2</v>
      </c>
      <c r="J20" s="50">
        <v>2</v>
      </c>
      <c r="K20" s="50">
        <v>2</v>
      </c>
      <c r="L20" s="50">
        <v>0</v>
      </c>
      <c r="M20" s="69">
        <v>2</v>
      </c>
      <c r="N20" s="271">
        <v>2</v>
      </c>
      <c r="O20" s="271">
        <v>2</v>
      </c>
      <c r="P20" s="70">
        <v>2</v>
      </c>
      <c r="Q20" s="71" t="s">
        <v>376</v>
      </c>
      <c r="R20" s="72" t="s">
        <v>0</v>
      </c>
      <c r="S20" s="272" t="s">
        <v>0</v>
      </c>
      <c r="T20" s="272" t="s">
        <v>0</v>
      </c>
      <c r="U20" s="73" t="s">
        <v>0</v>
      </c>
      <c r="V20" s="74" t="s">
        <v>385</v>
      </c>
      <c r="W20" s="74" t="s">
        <v>385</v>
      </c>
      <c r="X20" s="74" t="s">
        <v>385</v>
      </c>
      <c r="Y20" s="74" t="s">
        <v>379</v>
      </c>
      <c r="Z20" s="81">
        <v>1</v>
      </c>
      <c r="AA20" s="76">
        <v>1</v>
      </c>
      <c r="AB20" s="273">
        <v>1</v>
      </c>
      <c r="AC20" s="274">
        <v>1</v>
      </c>
      <c r="AD20" s="77" t="s">
        <v>390</v>
      </c>
      <c r="AE20" s="78">
        <v>0.75</v>
      </c>
      <c r="AF20" s="79" t="s">
        <v>431</v>
      </c>
      <c r="AG20" s="270" t="s">
        <v>22</v>
      </c>
      <c r="AH20" s="80" t="s">
        <v>335</v>
      </c>
      <c r="AI20" t="s">
        <v>422</v>
      </c>
    </row>
    <row r="21" spans="2:35" ht="409.5" x14ac:dyDescent="0.25">
      <c r="B21" s="67" t="s">
        <v>38</v>
      </c>
      <c r="C21" s="270" t="s">
        <v>39</v>
      </c>
      <c r="D21" s="270" t="s">
        <v>50</v>
      </c>
      <c r="E21" s="270" t="s">
        <v>432</v>
      </c>
      <c r="F21" s="270" t="s">
        <v>375</v>
      </c>
      <c r="G21" s="276">
        <v>2</v>
      </c>
      <c r="H21" s="68">
        <v>2</v>
      </c>
      <c r="I21" s="50">
        <v>1</v>
      </c>
      <c r="J21" s="50">
        <v>0</v>
      </c>
      <c r="K21" s="50">
        <v>1</v>
      </c>
      <c r="L21" s="50">
        <v>0</v>
      </c>
      <c r="M21" s="69">
        <v>1</v>
      </c>
      <c r="N21" s="271"/>
      <c r="O21" s="271">
        <v>1</v>
      </c>
      <c r="P21" s="70"/>
      <c r="Q21" s="71" t="s">
        <v>376</v>
      </c>
      <c r="R21" s="72" t="s">
        <v>0</v>
      </c>
      <c r="S21" s="272">
        <v>0</v>
      </c>
      <c r="T21" s="272" t="s">
        <v>0</v>
      </c>
      <c r="U21" s="73">
        <v>0</v>
      </c>
      <c r="V21" s="74" t="s">
        <v>385</v>
      </c>
      <c r="W21" s="74" t="s">
        <v>378</v>
      </c>
      <c r="X21" s="74" t="s">
        <v>385</v>
      </c>
      <c r="Y21" s="74" t="s">
        <v>378</v>
      </c>
      <c r="Z21" s="81" t="s">
        <v>380</v>
      </c>
      <c r="AA21" s="76">
        <v>1</v>
      </c>
      <c r="AB21" s="273" t="s">
        <v>380</v>
      </c>
      <c r="AC21" s="274">
        <v>1</v>
      </c>
      <c r="AD21" s="77" t="s">
        <v>380</v>
      </c>
      <c r="AE21" s="78">
        <v>1</v>
      </c>
      <c r="AF21" s="79" t="s">
        <v>433</v>
      </c>
      <c r="AG21" s="270" t="s">
        <v>22</v>
      </c>
      <c r="AH21" s="80" t="s">
        <v>335</v>
      </c>
      <c r="AI21" t="s">
        <v>422</v>
      </c>
    </row>
    <row r="22" spans="2:35" ht="409.5" x14ac:dyDescent="0.25">
      <c r="B22" s="67" t="s">
        <v>38</v>
      </c>
      <c r="C22" s="270" t="s">
        <v>39</v>
      </c>
      <c r="D22" s="270" t="s">
        <v>50</v>
      </c>
      <c r="E22" s="270" t="s">
        <v>434</v>
      </c>
      <c r="F22" s="270" t="s">
        <v>375</v>
      </c>
      <c r="G22" s="276">
        <v>2</v>
      </c>
      <c r="H22" s="68">
        <v>2</v>
      </c>
      <c r="I22" s="83">
        <v>0.5</v>
      </c>
      <c r="J22" s="83">
        <v>0.5</v>
      </c>
      <c r="K22" s="50">
        <v>1</v>
      </c>
      <c r="L22" s="50">
        <v>0</v>
      </c>
      <c r="M22" s="69"/>
      <c r="N22" s="271">
        <v>1</v>
      </c>
      <c r="O22" s="271">
        <v>1</v>
      </c>
      <c r="P22" s="70"/>
      <c r="Q22" s="71" t="s">
        <v>376</v>
      </c>
      <c r="R22" s="72">
        <v>0</v>
      </c>
      <c r="S22" s="272" t="s">
        <v>0</v>
      </c>
      <c r="T22" s="272" t="s">
        <v>0</v>
      </c>
      <c r="U22" s="73">
        <v>0</v>
      </c>
      <c r="V22" s="74" t="s">
        <v>377</v>
      </c>
      <c r="W22" s="74" t="s">
        <v>385</v>
      </c>
      <c r="X22" s="74" t="s">
        <v>385</v>
      </c>
      <c r="Y22" s="74" t="s">
        <v>378</v>
      </c>
      <c r="Z22" s="81">
        <v>0.75</v>
      </c>
      <c r="AA22" s="76">
        <v>0.25</v>
      </c>
      <c r="AB22" s="273">
        <v>1</v>
      </c>
      <c r="AC22" s="274">
        <v>1</v>
      </c>
      <c r="AD22" s="77" t="s">
        <v>380</v>
      </c>
      <c r="AE22" s="78">
        <v>1</v>
      </c>
      <c r="AF22" s="79" t="s">
        <v>435</v>
      </c>
      <c r="AG22" s="270" t="s">
        <v>22</v>
      </c>
      <c r="AH22" s="80" t="s">
        <v>335</v>
      </c>
      <c r="AI22" t="s">
        <v>422</v>
      </c>
    </row>
    <row r="23" spans="2:35" ht="409.5" x14ac:dyDescent="0.25">
      <c r="B23" s="67" t="s">
        <v>38</v>
      </c>
      <c r="C23" s="270" t="s">
        <v>39</v>
      </c>
      <c r="D23" s="270" t="s">
        <v>50</v>
      </c>
      <c r="E23" s="270" t="s">
        <v>436</v>
      </c>
      <c r="F23" s="270" t="s">
        <v>375</v>
      </c>
      <c r="G23" s="276">
        <v>1</v>
      </c>
      <c r="H23" s="68">
        <v>1</v>
      </c>
      <c r="I23" s="50">
        <v>1</v>
      </c>
      <c r="J23" s="50">
        <v>0</v>
      </c>
      <c r="K23" s="50">
        <v>0</v>
      </c>
      <c r="L23" s="50">
        <v>0</v>
      </c>
      <c r="M23" s="69">
        <v>1</v>
      </c>
      <c r="N23" s="271"/>
      <c r="O23" s="271"/>
      <c r="P23" s="70"/>
      <c r="Q23" s="71" t="s">
        <v>376</v>
      </c>
      <c r="R23" s="72" t="s">
        <v>0</v>
      </c>
      <c r="S23" s="272">
        <v>0</v>
      </c>
      <c r="T23" s="272">
        <v>0</v>
      </c>
      <c r="U23" s="73">
        <v>0</v>
      </c>
      <c r="V23" s="74" t="s">
        <v>385</v>
      </c>
      <c r="W23" s="74" t="s">
        <v>378</v>
      </c>
      <c r="X23" s="74" t="s">
        <v>378</v>
      </c>
      <c r="Y23" s="74" t="s">
        <v>378</v>
      </c>
      <c r="Z23" s="81" t="s">
        <v>380</v>
      </c>
      <c r="AA23" s="76">
        <v>1</v>
      </c>
      <c r="AB23" s="273" t="s">
        <v>380</v>
      </c>
      <c r="AC23" s="274" t="s">
        <v>380</v>
      </c>
      <c r="AD23" s="77" t="s">
        <v>380</v>
      </c>
      <c r="AE23" s="78">
        <v>1</v>
      </c>
      <c r="AF23" s="79" t="s">
        <v>437</v>
      </c>
      <c r="AG23" s="270" t="s">
        <v>22</v>
      </c>
      <c r="AH23" s="80" t="s">
        <v>335</v>
      </c>
      <c r="AI23" t="s">
        <v>422</v>
      </c>
    </row>
    <row r="24" spans="2:35" ht="409.5" x14ac:dyDescent="0.25">
      <c r="B24" s="67" t="s">
        <v>38</v>
      </c>
      <c r="C24" s="270" t="s">
        <v>39</v>
      </c>
      <c r="D24" s="270" t="s">
        <v>50</v>
      </c>
      <c r="E24" s="270" t="s">
        <v>438</v>
      </c>
      <c r="F24" s="270" t="s">
        <v>375</v>
      </c>
      <c r="G24" s="276">
        <v>1</v>
      </c>
      <c r="H24" s="68">
        <v>24</v>
      </c>
      <c r="I24" s="50">
        <v>24</v>
      </c>
      <c r="J24" s="50">
        <v>0</v>
      </c>
      <c r="K24" s="50">
        <v>0</v>
      </c>
      <c r="L24" s="50">
        <v>0</v>
      </c>
      <c r="M24" s="69">
        <v>24</v>
      </c>
      <c r="N24" s="271"/>
      <c r="O24" s="271"/>
      <c r="P24" s="70"/>
      <c r="Q24" s="71" t="s">
        <v>376</v>
      </c>
      <c r="R24" s="72" t="s">
        <v>0</v>
      </c>
      <c r="S24" s="272">
        <v>0</v>
      </c>
      <c r="T24" s="272">
        <v>0</v>
      </c>
      <c r="U24" s="73">
        <v>0</v>
      </c>
      <c r="V24" s="74" t="s">
        <v>385</v>
      </c>
      <c r="W24" s="74" t="s">
        <v>378</v>
      </c>
      <c r="X24" s="74" t="s">
        <v>378</v>
      </c>
      <c r="Y24" s="74" t="s">
        <v>378</v>
      </c>
      <c r="Z24" s="81" t="s">
        <v>380</v>
      </c>
      <c r="AA24" s="76">
        <v>1</v>
      </c>
      <c r="AB24" s="273" t="s">
        <v>380</v>
      </c>
      <c r="AC24" s="274" t="s">
        <v>380</v>
      </c>
      <c r="AD24" s="77" t="s">
        <v>380</v>
      </c>
      <c r="AE24" s="78">
        <v>1</v>
      </c>
      <c r="AF24" s="79" t="s">
        <v>439</v>
      </c>
      <c r="AG24" s="270" t="s">
        <v>22</v>
      </c>
      <c r="AH24" s="80" t="s">
        <v>335</v>
      </c>
      <c r="AI24" t="s">
        <v>422</v>
      </c>
    </row>
    <row r="25" spans="2:35" ht="409.5" x14ac:dyDescent="0.25">
      <c r="B25" s="67" t="s">
        <v>38</v>
      </c>
      <c r="C25" s="270" t="s">
        <v>39</v>
      </c>
      <c r="D25" s="270" t="s">
        <v>50</v>
      </c>
      <c r="E25" s="270" t="s">
        <v>440</v>
      </c>
      <c r="F25" s="270" t="s">
        <v>375</v>
      </c>
      <c r="G25" s="276">
        <v>1</v>
      </c>
      <c r="H25" s="68">
        <v>1</v>
      </c>
      <c r="I25" s="50">
        <v>1</v>
      </c>
      <c r="J25" s="50">
        <v>0</v>
      </c>
      <c r="K25" s="50">
        <v>0</v>
      </c>
      <c r="L25" s="50">
        <v>0</v>
      </c>
      <c r="M25" s="69"/>
      <c r="N25" s="271">
        <v>1</v>
      </c>
      <c r="O25" s="271"/>
      <c r="P25" s="70"/>
      <c r="Q25" s="71" t="s">
        <v>376</v>
      </c>
      <c r="R25" s="72">
        <v>0</v>
      </c>
      <c r="S25" s="272" t="s">
        <v>0</v>
      </c>
      <c r="T25" s="272">
        <v>0</v>
      </c>
      <c r="U25" s="73">
        <v>0</v>
      </c>
      <c r="V25" s="74" t="s">
        <v>377</v>
      </c>
      <c r="W25" s="74" t="s">
        <v>379</v>
      </c>
      <c r="X25" s="74" t="s">
        <v>378</v>
      </c>
      <c r="Y25" s="74" t="s">
        <v>378</v>
      </c>
      <c r="Z25" s="81">
        <v>1</v>
      </c>
      <c r="AA25" s="76">
        <v>1</v>
      </c>
      <c r="AB25" s="273">
        <v>1</v>
      </c>
      <c r="AC25" s="274" t="s">
        <v>380</v>
      </c>
      <c r="AD25" s="77" t="s">
        <v>380</v>
      </c>
      <c r="AE25" s="78">
        <v>1</v>
      </c>
      <c r="AF25" s="79" t="s">
        <v>441</v>
      </c>
      <c r="AG25" s="270" t="s">
        <v>22</v>
      </c>
      <c r="AH25" s="80" t="s">
        <v>335</v>
      </c>
      <c r="AI25" t="s">
        <v>422</v>
      </c>
    </row>
    <row r="26" spans="2:35" ht="409.5" x14ac:dyDescent="0.25">
      <c r="B26" s="67" t="s">
        <v>38</v>
      </c>
      <c r="C26" s="270" t="s">
        <v>39</v>
      </c>
      <c r="D26" s="270" t="s">
        <v>50</v>
      </c>
      <c r="E26" s="270" t="s">
        <v>442</v>
      </c>
      <c r="F26" s="270" t="s">
        <v>375</v>
      </c>
      <c r="G26" s="276">
        <v>1</v>
      </c>
      <c r="H26" s="68">
        <v>1</v>
      </c>
      <c r="I26" s="50">
        <v>0</v>
      </c>
      <c r="J26" s="50">
        <v>0</v>
      </c>
      <c r="K26" s="50">
        <v>1</v>
      </c>
      <c r="L26" s="50">
        <v>0</v>
      </c>
      <c r="M26" s="69"/>
      <c r="N26" s="271"/>
      <c r="O26" s="271">
        <v>1</v>
      </c>
      <c r="P26" s="70"/>
      <c r="Q26" s="71" t="s">
        <v>376</v>
      </c>
      <c r="R26" s="72">
        <v>0</v>
      </c>
      <c r="S26" s="272">
        <v>0</v>
      </c>
      <c r="T26" s="272" t="s">
        <v>0</v>
      </c>
      <c r="U26" s="73">
        <v>0</v>
      </c>
      <c r="V26" s="74" t="s">
        <v>378</v>
      </c>
      <c r="W26" s="74" t="s">
        <v>378</v>
      </c>
      <c r="X26" s="74" t="s">
        <v>385</v>
      </c>
      <c r="Y26" s="74" t="s">
        <v>378</v>
      </c>
      <c r="Z26" s="81" t="s">
        <v>380</v>
      </c>
      <c r="AA26" s="76" t="s">
        <v>380</v>
      </c>
      <c r="AB26" s="273" t="s">
        <v>380</v>
      </c>
      <c r="AC26" s="274">
        <v>1</v>
      </c>
      <c r="AD26" s="77" t="s">
        <v>380</v>
      </c>
      <c r="AE26" s="78">
        <v>1</v>
      </c>
      <c r="AF26" s="79" t="s">
        <v>443</v>
      </c>
      <c r="AG26" s="270" t="s">
        <v>22</v>
      </c>
      <c r="AH26" s="80" t="s">
        <v>335</v>
      </c>
      <c r="AI26" t="s">
        <v>422</v>
      </c>
    </row>
    <row r="27" spans="2:35" ht="409.5" x14ac:dyDescent="0.25">
      <c r="B27" s="67" t="s">
        <v>38</v>
      </c>
      <c r="C27" s="270" t="s">
        <v>39</v>
      </c>
      <c r="D27" s="270" t="s">
        <v>50</v>
      </c>
      <c r="E27" s="270" t="s">
        <v>444</v>
      </c>
      <c r="F27" s="270" t="s">
        <v>375</v>
      </c>
      <c r="G27" s="276">
        <v>1</v>
      </c>
      <c r="H27" s="68">
        <v>24</v>
      </c>
      <c r="I27" s="50">
        <v>0</v>
      </c>
      <c r="J27" s="50">
        <v>0</v>
      </c>
      <c r="K27" s="50">
        <v>24</v>
      </c>
      <c r="L27" s="50">
        <v>0</v>
      </c>
      <c r="M27" s="69"/>
      <c r="N27" s="271"/>
      <c r="O27" s="271">
        <v>24</v>
      </c>
      <c r="P27" s="70"/>
      <c r="Q27" s="71" t="s">
        <v>376</v>
      </c>
      <c r="R27" s="72">
        <v>0</v>
      </c>
      <c r="S27" s="272">
        <v>0</v>
      </c>
      <c r="T27" s="272" t="s">
        <v>0</v>
      </c>
      <c r="U27" s="73">
        <v>0</v>
      </c>
      <c r="V27" s="74" t="s">
        <v>378</v>
      </c>
      <c r="W27" s="74" t="s">
        <v>378</v>
      </c>
      <c r="X27" s="74" t="s">
        <v>385</v>
      </c>
      <c r="Y27" s="74" t="s">
        <v>378</v>
      </c>
      <c r="Z27" s="81" t="s">
        <v>380</v>
      </c>
      <c r="AA27" s="76" t="s">
        <v>380</v>
      </c>
      <c r="AB27" s="273" t="s">
        <v>380</v>
      </c>
      <c r="AC27" s="274">
        <v>1</v>
      </c>
      <c r="AD27" s="77" t="s">
        <v>380</v>
      </c>
      <c r="AE27" s="78">
        <v>1</v>
      </c>
      <c r="AF27" s="79" t="s">
        <v>445</v>
      </c>
      <c r="AG27" s="270" t="s">
        <v>22</v>
      </c>
      <c r="AH27" s="80" t="s">
        <v>335</v>
      </c>
      <c r="AI27" t="s">
        <v>422</v>
      </c>
    </row>
    <row r="28" spans="2:35" ht="409.5" x14ac:dyDescent="0.25">
      <c r="B28" s="67" t="s">
        <v>38</v>
      </c>
      <c r="C28" s="270" t="s">
        <v>39</v>
      </c>
      <c r="D28" s="270" t="s">
        <v>446</v>
      </c>
      <c r="E28" s="270" t="s">
        <v>447</v>
      </c>
      <c r="F28" s="270" t="s">
        <v>2</v>
      </c>
      <c r="G28" s="270">
        <v>4</v>
      </c>
      <c r="H28" s="84">
        <v>1</v>
      </c>
      <c r="I28" s="85">
        <v>1</v>
      </c>
      <c r="J28" s="85">
        <v>1</v>
      </c>
      <c r="K28" s="85">
        <v>1</v>
      </c>
      <c r="L28" s="85">
        <v>0</v>
      </c>
      <c r="M28" s="86">
        <v>1</v>
      </c>
      <c r="N28" s="277">
        <v>1</v>
      </c>
      <c r="O28" s="277">
        <v>1</v>
      </c>
      <c r="P28" s="87">
        <v>1</v>
      </c>
      <c r="Q28" s="71" t="s">
        <v>376</v>
      </c>
      <c r="R28" s="72" t="s">
        <v>0</v>
      </c>
      <c r="S28" s="272" t="s">
        <v>0</v>
      </c>
      <c r="T28" s="272" t="s">
        <v>0</v>
      </c>
      <c r="U28" s="73" t="s">
        <v>0</v>
      </c>
      <c r="V28" s="74" t="s">
        <v>385</v>
      </c>
      <c r="W28" s="74" t="s">
        <v>385</v>
      </c>
      <c r="X28" s="74" t="s">
        <v>385</v>
      </c>
      <c r="Y28" s="74" t="s">
        <v>379</v>
      </c>
      <c r="Z28" s="81">
        <v>1</v>
      </c>
      <c r="AA28" s="76">
        <v>1</v>
      </c>
      <c r="AB28" s="273">
        <v>1</v>
      </c>
      <c r="AC28" s="274">
        <v>1</v>
      </c>
      <c r="AD28" s="77" t="s">
        <v>390</v>
      </c>
      <c r="AE28" s="78">
        <v>0.75</v>
      </c>
      <c r="AF28" s="79" t="s">
        <v>448</v>
      </c>
      <c r="AG28" s="270" t="s">
        <v>22</v>
      </c>
      <c r="AH28" s="80" t="s">
        <v>64</v>
      </c>
      <c r="AI28" t="s">
        <v>449</v>
      </c>
    </row>
    <row r="29" spans="2:35" ht="409.5" x14ac:dyDescent="0.25">
      <c r="B29" s="67" t="s">
        <v>38</v>
      </c>
      <c r="C29" s="270" t="s">
        <v>56</v>
      </c>
      <c r="D29" s="270" t="s">
        <v>58</v>
      </c>
      <c r="E29" s="270" t="s">
        <v>59</v>
      </c>
      <c r="F29" s="270" t="s">
        <v>375</v>
      </c>
      <c r="G29" s="270">
        <v>4</v>
      </c>
      <c r="H29" s="68">
        <v>10</v>
      </c>
      <c r="I29" s="50">
        <v>3</v>
      </c>
      <c r="J29" s="50">
        <v>3</v>
      </c>
      <c r="K29" s="50">
        <v>3</v>
      </c>
      <c r="L29" s="50">
        <v>0</v>
      </c>
      <c r="M29" s="69">
        <v>3</v>
      </c>
      <c r="N29" s="271">
        <v>3</v>
      </c>
      <c r="O29" s="271">
        <v>2</v>
      </c>
      <c r="P29" s="70">
        <v>2</v>
      </c>
      <c r="Q29" s="71" t="s">
        <v>376</v>
      </c>
      <c r="R29" s="72" t="s">
        <v>0</v>
      </c>
      <c r="S29" s="272" t="s">
        <v>0</v>
      </c>
      <c r="T29" s="272" t="s">
        <v>0</v>
      </c>
      <c r="U29" s="73" t="s">
        <v>0</v>
      </c>
      <c r="V29" s="74" t="s">
        <v>385</v>
      </c>
      <c r="W29" s="74" t="s">
        <v>385</v>
      </c>
      <c r="X29" s="74" t="s">
        <v>385</v>
      </c>
      <c r="Y29" s="74" t="s">
        <v>379</v>
      </c>
      <c r="Z29" s="81">
        <v>1</v>
      </c>
      <c r="AA29" s="76">
        <v>1</v>
      </c>
      <c r="AB29" s="273">
        <v>1</v>
      </c>
      <c r="AC29" s="274" t="s">
        <v>410</v>
      </c>
      <c r="AD29" s="77" t="s">
        <v>390</v>
      </c>
      <c r="AE29" s="78">
        <v>0.9</v>
      </c>
      <c r="AF29" s="79" t="s">
        <v>450</v>
      </c>
      <c r="AG29" s="270" t="s">
        <v>22</v>
      </c>
      <c r="AH29" s="80" t="s">
        <v>332</v>
      </c>
      <c r="AI29" t="s">
        <v>451</v>
      </c>
    </row>
    <row r="30" spans="2:35" ht="409.5" x14ac:dyDescent="0.25">
      <c r="B30" s="67" t="s">
        <v>38</v>
      </c>
      <c r="C30" s="270" t="s">
        <v>56</v>
      </c>
      <c r="D30" s="270" t="s">
        <v>61</v>
      </c>
      <c r="E30" s="270" t="s">
        <v>62</v>
      </c>
      <c r="F30" s="270" t="s">
        <v>2</v>
      </c>
      <c r="G30" s="270">
        <v>4</v>
      </c>
      <c r="H30" s="68">
        <v>1</v>
      </c>
      <c r="I30" s="50">
        <v>1</v>
      </c>
      <c r="J30" s="50">
        <v>1</v>
      </c>
      <c r="K30" s="50">
        <v>1</v>
      </c>
      <c r="L30" s="50">
        <v>0</v>
      </c>
      <c r="M30" s="69">
        <v>1</v>
      </c>
      <c r="N30" s="271">
        <v>1</v>
      </c>
      <c r="O30" s="271">
        <v>1</v>
      </c>
      <c r="P30" s="70">
        <v>1</v>
      </c>
      <c r="Q30" s="71" t="s">
        <v>376</v>
      </c>
      <c r="R30" s="72" t="s">
        <v>0</v>
      </c>
      <c r="S30" s="272" t="s">
        <v>0</v>
      </c>
      <c r="T30" s="272" t="s">
        <v>0</v>
      </c>
      <c r="U30" s="73" t="s">
        <v>0</v>
      </c>
      <c r="V30" s="74" t="s">
        <v>385</v>
      </c>
      <c r="W30" s="74" t="s">
        <v>385</v>
      </c>
      <c r="X30" s="74" t="s">
        <v>385</v>
      </c>
      <c r="Y30" s="74" t="s">
        <v>379</v>
      </c>
      <c r="Z30" s="81">
        <v>1</v>
      </c>
      <c r="AA30" s="76">
        <v>1</v>
      </c>
      <c r="AB30" s="273">
        <v>1</v>
      </c>
      <c r="AC30" s="274">
        <v>1</v>
      </c>
      <c r="AD30" s="77" t="s">
        <v>390</v>
      </c>
      <c r="AE30" s="78">
        <v>0.75</v>
      </c>
      <c r="AF30" s="79" t="s">
        <v>452</v>
      </c>
      <c r="AG30" s="270" t="s">
        <v>22</v>
      </c>
      <c r="AH30" s="80" t="s">
        <v>332</v>
      </c>
      <c r="AI30" t="s">
        <v>453</v>
      </c>
    </row>
    <row r="31" spans="2:35" ht="281.25" x14ac:dyDescent="0.25">
      <c r="B31" s="67" t="s">
        <v>38</v>
      </c>
      <c r="C31" s="270" t="s">
        <v>56</v>
      </c>
      <c r="D31" s="270" t="s">
        <v>61</v>
      </c>
      <c r="E31" s="270" t="s">
        <v>63</v>
      </c>
      <c r="F31" s="270" t="s">
        <v>375</v>
      </c>
      <c r="G31" s="270">
        <v>1</v>
      </c>
      <c r="H31" s="68">
        <v>1</v>
      </c>
      <c r="I31" s="50">
        <v>0</v>
      </c>
      <c r="J31" s="50">
        <v>0</v>
      </c>
      <c r="K31" s="50">
        <v>0</v>
      </c>
      <c r="L31" s="50">
        <v>0</v>
      </c>
      <c r="M31" s="69"/>
      <c r="N31" s="271"/>
      <c r="O31" s="271">
        <v>1</v>
      </c>
      <c r="P31" s="70"/>
      <c r="Q31" s="71" t="s">
        <v>376</v>
      </c>
      <c r="R31" s="72">
        <v>0</v>
      </c>
      <c r="S31" s="272">
        <v>0</v>
      </c>
      <c r="T31" s="272" t="s">
        <v>0</v>
      </c>
      <c r="U31" s="73">
        <v>0</v>
      </c>
      <c r="V31" s="74" t="s">
        <v>378</v>
      </c>
      <c r="W31" s="74" t="s">
        <v>378</v>
      </c>
      <c r="X31" s="74" t="s">
        <v>379</v>
      </c>
      <c r="Y31" s="74" t="s">
        <v>378</v>
      </c>
      <c r="Z31" s="81" t="s">
        <v>380</v>
      </c>
      <c r="AA31" s="76" t="s">
        <v>380</v>
      </c>
      <c r="AB31" s="273" t="s">
        <v>380</v>
      </c>
      <c r="AC31" s="274" t="s">
        <v>390</v>
      </c>
      <c r="AD31" s="77" t="s">
        <v>380</v>
      </c>
      <c r="AE31" s="78">
        <v>0</v>
      </c>
      <c r="AF31" s="79" t="s">
        <v>454</v>
      </c>
      <c r="AG31" s="270" t="s">
        <v>22</v>
      </c>
      <c r="AH31" s="80" t="s">
        <v>64</v>
      </c>
      <c r="AI31" t="s">
        <v>449</v>
      </c>
    </row>
    <row r="32" spans="2:35" ht="409.5" x14ac:dyDescent="0.25">
      <c r="B32" s="67" t="s">
        <v>38</v>
      </c>
      <c r="C32" s="270" t="s">
        <v>56</v>
      </c>
      <c r="D32" s="270" t="s">
        <v>455</v>
      </c>
      <c r="E32" s="270" t="s">
        <v>456</v>
      </c>
      <c r="F32" s="270" t="s">
        <v>375</v>
      </c>
      <c r="G32" s="270">
        <v>2</v>
      </c>
      <c r="H32" s="68">
        <v>4</v>
      </c>
      <c r="I32" s="50">
        <v>1</v>
      </c>
      <c r="J32" s="50">
        <v>1</v>
      </c>
      <c r="K32" s="50">
        <v>1</v>
      </c>
      <c r="L32" s="50">
        <v>0</v>
      </c>
      <c r="M32" s="69">
        <v>1</v>
      </c>
      <c r="N32" s="271">
        <v>1</v>
      </c>
      <c r="O32" s="271">
        <v>1</v>
      </c>
      <c r="P32" s="70">
        <v>1</v>
      </c>
      <c r="Q32" s="71" t="s">
        <v>376</v>
      </c>
      <c r="R32" s="72">
        <v>0</v>
      </c>
      <c r="S32" s="272">
        <v>0</v>
      </c>
      <c r="T32" s="272" t="s">
        <v>0</v>
      </c>
      <c r="U32" s="73" t="s">
        <v>0</v>
      </c>
      <c r="V32" s="74" t="s">
        <v>385</v>
      </c>
      <c r="W32" s="74" t="s">
        <v>385</v>
      </c>
      <c r="X32" s="74" t="s">
        <v>385</v>
      </c>
      <c r="Y32" s="74" t="s">
        <v>379</v>
      </c>
      <c r="Z32" s="81">
        <v>1</v>
      </c>
      <c r="AA32" s="76">
        <v>1</v>
      </c>
      <c r="AB32" s="273">
        <v>1</v>
      </c>
      <c r="AC32" s="274">
        <v>1</v>
      </c>
      <c r="AD32" s="77" t="s">
        <v>390</v>
      </c>
      <c r="AE32" s="78">
        <v>0.75</v>
      </c>
      <c r="AF32" s="79" t="s">
        <v>457</v>
      </c>
      <c r="AG32" s="270" t="s">
        <v>22</v>
      </c>
      <c r="AH32" s="80" t="s">
        <v>332</v>
      </c>
      <c r="AI32" t="s">
        <v>458</v>
      </c>
    </row>
    <row r="33" spans="2:35" ht="303.75" x14ac:dyDescent="0.25">
      <c r="B33" s="67" t="s">
        <v>83</v>
      </c>
      <c r="C33" s="270" t="s">
        <v>84</v>
      </c>
      <c r="D33" s="270" t="s">
        <v>459</v>
      </c>
      <c r="E33" s="270" t="s">
        <v>460</v>
      </c>
      <c r="F33" s="270" t="s">
        <v>375</v>
      </c>
      <c r="G33" s="270">
        <v>1</v>
      </c>
      <c r="H33" s="68">
        <v>1</v>
      </c>
      <c r="I33" s="50">
        <v>1</v>
      </c>
      <c r="J33" s="50">
        <v>0</v>
      </c>
      <c r="K33" s="50">
        <v>0</v>
      </c>
      <c r="L33" s="50">
        <v>0</v>
      </c>
      <c r="M33" s="69"/>
      <c r="N33" s="271"/>
      <c r="O33" s="271">
        <v>1</v>
      </c>
      <c r="P33" s="70"/>
      <c r="Q33" s="71" t="s">
        <v>376</v>
      </c>
      <c r="R33" s="72">
        <v>0</v>
      </c>
      <c r="S33" s="272">
        <v>0</v>
      </c>
      <c r="T33" s="272" t="s">
        <v>0</v>
      </c>
      <c r="U33" s="73">
        <v>0</v>
      </c>
      <c r="V33" s="74" t="s">
        <v>377</v>
      </c>
      <c r="W33" s="74" t="s">
        <v>378</v>
      </c>
      <c r="X33" s="74" t="s">
        <v>379</v>
      </c>
      <c r="Y33" s="74" t="s">
        <v>378</v>
      </c>
      <c r="Z33" s="81">
        <v>1</v>
      </c>
      <c r="AA33" s="76">
        <v>1</v>
      </c>
      <c r="AB33" s="273">
        <v>1</v>
      </c>
      <c r="AC33" s="274">
        <v>1</v>
      </c>
      <c r="AD33" s="77" t="s">
        <v>380</v>
      </c>
      <c r="AE33" s="78">
        <v>1</v>
      </c>
      <c r="AF33" s="79" t="s">
        <v>461</v>
      </c>
      <c r="AG33" s="270" t="s">
        <v>22</v>
      </c>
      <c r="AH33" s="80" t="s">
        <v>330</v>
      </c>
      <c r="AI33" t="s">
        <v>462</v>
      </c>
    </row>
    <row r="34" spans="2:35" ht="337.5" x14ac:dyDescent="0.25">
      <c r="B34" s="67" t="s">
        <v>83</v>
      </c>
      <c r="C34" s="270" t="s">
        <v>84</v>
      </c>
      <c r="D34" s="270" t="s">
        <v>463</v>
      </c>
      <c r="E34" s="270" t="s">
        <v>464</v>
      </c>
      <c r="F34" s="270" t="s">
        <v>375</v>
      </c>
      <c r="G34" s="270">
        <v>2</v>
      </c>
      <c r="H34" s="68">
        <v>1</v>
      </c>
      <c r="I34" s="83">
        <v>0.6</v>
      </c>
      <c r="J34" s="83">
        <v>0.4</v>
      </c>
      <c r="K34" s="50">
        <v>0</v>
      </c>
      <c r="L34" s="50">
        <v>0</v>
      </c>
      <c r="M34" s="69"/>
      <c r="N34" s="271">
        <v>0.6</v>
      </c>
      <c r="O34" s="271">
        <v>0.4</v>
      </c>
      <c r="P34" s="70"/>
      <c r="Q34" s="71" t="s">
        <v>376</v>
      </c>
      <c r="R34" s="72">
        <v>0</v>
      </c>
      <c r="S34" s="272" t="s">
        <v>0</v>
      </c>
      <c r="T34" s="272" t="s">
        <v>0</v>
      </c>
      <c r="U34" s="73">
        <v>0</v>
      </c>
      <c r="V34" s="74" t="s">
        <v>377</v>
      </c>
      <c r="W34" s="74" t="s">
        <v>385</v>
      </c>
      <c r="X34" s="74" t="s">
        <v>379</v>
      </c>
      <c r="Y34" s="74" t="s">
        <v>378</v>
      </c>
      <c r="Z34" s="81">
        <v>1.2666666666666666</v>
      </c>
      <c r="AA34" s="76">
        <v>0.6</v>
      </c>
      <c r="AB34" s="273">
        <v>1</v>
      </c>
      <c r="AC34" s="274">
        <v>1</v>
      </c>
      <c r="AD34" s="77" t="s">
        <v>380</v>
      </c>
      <c r="AE34" s="78">
        <v>1</v>
      </c>
      <c r="AF34" s="79" t="s">
        <v>465</v>
      </c>
      <c r="AG34" s="270" t="s">
        <v>22</v>
      </c>
      <c r="AH34" s="80" t="s">
        <v>330</v>
      </c>
      <c r="AI34" t="s">
        <v>462</v>
      </c>
    </row>
    <row r="35" spans="2:35" ht="236.25" x14ac:dyDescent="0.25">
      <c r="B35" s="67" t="s">
        <v>83</v>
      </c>
      <c r="C35" s="270" t="s">
        <v>84</v>
      </c>
      <c r="D35" s="270" t="s">
        <v>466</v>
      </c>
      <c r="E35" s="270" t="s">
        <v>467</v>
      </c>
      <c r="F35" s="270" t="s">
        <v>375</v>
      </c>
      <c r="G35" s="270">
        <v>1</v>
      </c>
      <c r="H35" s="68">
        <v>5</v>
      </c>
      <c r="I35" s="50">
        <v>5</v>
      </c>
      <c r="J35" s="50">
        <v>0</v>
      </c>
      <c r="K35" s="50">
        <v>0</v>
      </c>
      <c r="L35" s="50">
        <v>0</v>
      </c>
      <c r="M35" s="69"/>
      <c r="N35" s="271">
        <v>5</v>
      </c>
      <c r="O35" s="271"/>
      <c r="P35" s="70"/>
      <c r="Q35" s="71" t="s">
        <v>376</v>
      </c>
      <c r="R35" s="72">
        <v>0</v>
      </c>
      <c r="S35" s="272" t="s">
        <v>0</v>
      </c>
      <c r="T35" s="272">
        <v>0</v>
      </c>
      <c r="U35" s="73">
        <v>0</v>
      </c>
      <c r="V35" s="74" t="s">
        <v>377</v>
      </c>
      <c r="W35" s="74" t="s">
        <v>379</v>
      </c>
      <c r="X35" s="74" t="s">
        <v>378</v>
      </c>
      <c r="Y35" s="74" t="s">
        <v>378</v>
      </c>
      <c r="Z35" s="81">
        <v>1</v>
      </c>
      <c r="AA35" s="76">
        <v>1</v>
      </c>
      <c r="AB35" s="273">
        <v>1</v>
      </c>
      <c r="AC35" s="274" t="s">
        <v>380</v>
      </c>
      <c r="AD35" s="77" t="s">
        <v>380</v>
      </c>
      <c r="AE35" s="78">
        <v>1</v>
      </c>
      <c r="AF35" s="79" t="s">
        <v>468</v>
      </c>
      <c r="AG35" s="270" t="s">
        <v>22</v>
      </c>
      <c r="AH35" s="80" t="s">
        <v>330</v>
      </c>
      <c r="AI35" t="s">
        <v>469</v>
      </c>
    </row>
    <row r="36" spans="2:35" ht="409.5" x14ac:dyDescent="0.25">
      <c r="B36" s="67" t="s">
        <v>83</v>
      </c>
      <c r="C36" s="270" t="s">
        <v>84</v>
      </c>
      <c r="D36" s="270" t="s">
        <v>470</v>
      </c>
      <c r="E36" s="270" t="s">
        <v>471</v>
      </c>
      <c r="F36" s="270" t="s">
        <v>375</v>
      </c>
      <c r="G36" s="270">
        <v>1</v>
      </c>
      <c r="H36" s="68">
        <v>1</v>
      </c>
      <c r="I36" s="50">
        <v>0</v>
      </c>
      <c r="J36" s="83">
        <v>0.7</v>
      </c>
      <c r="K36" s="50">
        <v>0</v>
      </c>
      <c r="L36" s="50">
        <v>0</v>
      </c>
      <c r="M36" s="69"/>
      <c r="N36" s="271">
        <v>1</v>
      </c>
      <c r="O36" s="271"/>
      <c r="P36" s="70"/>
      <c r="Q36" s="71" t="s">
        <v>376</v>
      </c>
      <c r="R36" s="72">
        <v>0</v>
      </c>
      <c r="S36" s="272" t="s">
        <v>0</v>
      </c>
      <c r="T36" s="272">
        <v>0</v>
      </c>
      <c r="U36" s="73">
        <v>0</v>
      </c>
      <c r="V36" s="74" t="s">
        <v>378</v>
      </c>
      <c r="W36" s="74" t="s">
        <v>385</v>
      </c>
      <c r="X36" s="74" t="s">
        <v>378</v>
      </c>
      <c r="Y36" s="74" t="s">
        <v>378</v>
      </c>
      <c r="Z36" s="81">
        <v>0.7</v>
      </c>
      <c r="AA36" s="76" t="s">
        <v>380</v>
      </c>
      <c r="AB36" s="273">
        <v>0.7</v>
      </c>
      <c r="AC36" s="274">
        <v>0.7</v>
      </c>
      <c r="AD36" s="77" t="s">
        <v>380</v>
      </c>
      <c r="AE36" s="78">
        <v>0.7</v>
      </c>
      <c r="AF36" s="79" t="s">
        <v>472</v>
      </c>
      <c r="AG36" s="270" t="s">
        <v>22</v>
      </c>
      <c r="AH36" s="80" t="s">
        <v>336</v>
      </c>
      <c r="AI36" t="s">
        <v>473</v>
      </c>
    </row>
    <row r="37" spans="2:35" ht="409.5" x14ac:dyDescent="0.25">
      <c r="B37" s="67" t="s">
        <v>83</v>
      </c>
      <c r="C37" s="270" t="s">
        <v>98</v>
      </c>
      <c r="D37" s="270" t="s">
        <v>474</v>
      </c>
      <c r="E37" s="270" t="s">
        <v>475</v>
      </c>
      <c r="F37" s="270" t="s">
        <v>375</v>
      </c>
      <c r="G37" s="270">
        <v>2</v>
      </c>
      <c r="H37" s="68">
        <v>1</v>
      </c>
      <c r="I37" s="83">
        <v>0.2</v>
      </c>
      <c r="J37" s="83">
        <v>0.8</v>
      </c>
      <c r="K37" s="50">
        <v>0</v>
      </c>
      <c r="L37" s="50">
        <v>0</v>
      </c>
      <c r="M37" s="69"/>
      <c r="N37" s="271">
        <v>0.8</v>
      </c>
      <c r="O37" s="271">
        <v>0.2</v>
      </c>
      <c r="P37" s="70"/>
      <c r="Q37" s="71" t="s">
        <v>376</v>
      </c>
      <c r="R37" s="72">
        <v>0</v>
      </c>
      <c r="S37" s="272" t="s">
        <v>0</v>
      </c>
      <c r="T37" s="272" t="s">
        <v>0</v>
      </c>
      <c r="U37" s="73">
        <v>0</v>
      </c>
      <c r="V37" s="74" t="s">
        <v>377</v>
      </c>
      <c r="W37" s="74" t="s">
        <v>385</v>
      </c>
      <c r="X37" s="74" t="s">
        <v>379</v>
      </c>
      <c r="Y37" s="74" t="s">
        <v>378</v>
      </c>
      <c r="Z37" s="81">
        <v>1.2</v>
      </c>
      <c r="AA37" s="76">
        <v>0.2</v>
      </c>
      <c r="AB37" s="273">
        <v>1</v>
      </c>
      <c r="AC37" s="274">
        <v>1</v>
      </c>
      <c r="AD37" s="77" t="s">
        <v>380</v>
      </c>
      <c r="AE37" s="78">
        <v>1</v>
      </c>
      <c r="AF37" s="79" t="s">
        <v>476</v>
      </c>
      <c r="AG37" s="270" t="s">
        <v>22</v>
      </c>
      <c r="AH37" s="80" t="s">
        <v>64</v>
      </c>
      <c r="AI37" t="s">
        <v>477</v>
      </c>
    </row>
    <row r="38" spans="2:35" ht="399" x14ac:dyDescent="0.25">
      <c r="B38" s="67" t="s">
        <v>83</v>
      </c>
      <c r="C38" s="270" t="s">
        <v>98</v>
      </c>
      <c r="D38" s="270" t="s">
        <v>478</v>
      </c>
      <c r="E38" s="270" t="s">
        <v>479</v>
      </c>
      <c r="F38" s="270" t="s">
        <v>375</v>
      </c>
      <c r="G38" s="270">
        <v>1</v>
      </c>
      <c r="H38" s="68">
        <v>1</v>
      </c>
      <c r="I38" s="83">
        <v>0.2</v>
      </c>
      <c r="J38" s="83">
        <v>0.2</v>
      </c>
      <c r="K38" s="83">
        <v>0.4</v>
      </c>
      <c r="L38" s="50">
        <v>0</v>
      </c>
      <c r="M38" s="69"/>
      <c r="N38" s="271">
        <v>1</v>
      </c>
      <c r="O38" s="271"/>
      <c r="P38" s="70"/>
      <c r="Q38" s="71" t="s">
        <v>376</v>
      </c>
      <c r="R38" s="72">
        <v>0</v>
      </c>
      <c r="S38" s="272" t="s">
        <v>0</v>
      </c>
      <c r="T38" s="272">
        <v>0</v>
      </c>
      <c r="U38" s="73">
        <v>0</v>
      </c>
      <c r="V38" s="74" t="s">
        <v>377</v>
      </c>
      <c r="W38" s="74" t="s">
        <v>385</v>
      </c>
      <c r="X38" s="74" t="s">
        <v>377</v>
      </c>
      <c r="Y38" s="74" t="s">
        <v>378</v>
      </c>
      <c r="Z38" s="81">
        <v>0.4</v>
      </c>
      <c r="AA38" s="76">
        <v>0.2</v>
      </c>
      <c r="AB38" s="273">
        <v>0.4</v>
      </c>
      <c r="AC38" s="274">
        <v>0.8</v>
      </c>
      <c r="AD38" s="77" t="s">
        <v>380</v>
      </c>
      <c r="AE38" s="78">
        <v>0.8</v>
      </c>
      <c r="AF38" s="79" t="s">
        <v>480</v>
      </c>
      <c r="AG38" s="270" t="s">
        <v>22</v>
      </c>
      <c r="AH38" s="80" t="s">
        <v>64</v>
      </c>
      <c r="AI38" t="s">
        <v>477</v>
      </c>
    </row>
    <row r="39" spans="2:35" ht="202.5" x14ac:dyDescent="0.25">
      <c r="B39" s="67" t="s">
        <v>83</v>
      </c>
      <c r="C39" s="270" t="s">
        <v>98</v>
      </c>
      <c r="D39" s="270" t="s">
        <v>481</v>
      </c>
      <c r="E39" s="270" t="s">
        <v>482</v>
      </c>
      <c r="F39" s="270" t="s">
        <v>375</v>
      </c>
      <c r="G39" s="270">
        <v>1</v>
      </c>
      <c r="H39" s="68">
        <v>1</v>
      </c>
      <c r="I39" s="83">
        <v>0.7</v>
      </c>
      <c r="J39" s="83">
        <v>0.3</v>
      </c>
      <c r="K39" s="50">
        <v>0</v>
      </c>
      <c r="L39" s="50">
        <v>0</v>
      </c>
      <c r="M39" s="69"/>
      <c r="N39" s="271"/>
      <c r="O39" s="271">
        <v>1</v>
      </c>
      <c r="P39" s="70"/>
      <c r="Q39" s="71" t="s">
        <v>376</v>
      </c>
      <c r="R39" s="72">
        <v>0</v>
      </c>
      <c r="S39" s="272">
        <v>0</v>
      </c>
      <c r="T39" s="272" t="s">
        <v>0</v>
      </c>
      <c r="U39" s="73">
        <v>0</v>
      </c>
      <c r="V39" s="74" t="s">
        <v>377</v>
      </c>
      <c r="W39" s="74" t="s">
        <v>377</v>
      </c>
      <c r="X39" s="74" t="s">
        <v>379</v>
      </c>
      <c r="Y39" s="74" t="s">
        <v>378</v>
      </c>
      <c r="Z39" s="81">
        <v>1</v>
      </c>
      <c r="AA39" s="76">
        <v>0.7</v>
      </c>
      <c r="AB39" s="273">
        <v>1</v>
      </c>
      <c r="AC39" s="274">
        <v>1</v>
      </c>
      <c r="AD39" s="77" t="s">
        <v>380</v>
      </c>
      <c r="AE39" s="78">
        <v>1</v>
      </c>
      <c r="AF39" s="79" t="s">
        <v>483</v>
      </c>
      <c r="AG39" s="270" t="s">
        <v>22</v>
      </c>
      <c r="AH39" s="80" t="s">
        <v>64</v>
      </c>
      <c r="AI39" t="s">
        <v>477</v>
      </c>
    </row>
    <row r="40" spans="2:35" ht="370.5" x14ac:dyDescent="0.25">
      <c r="B40" s="67" t="s">
        <v>83</v>
      </c>
      <c r="C40" s="270" t="s">
        <v>98</v>
      </c>
      <c r="D40" s="270" t="s">
        <v>484</v>
      </c>
      <c r="E40" s="270" t="s">
        <v>485</v>
      </c>
      <c r="F40" s="270" t="s">
        <v>375</v>
      </c>
      <c r="G40" s="270">
        <v>1</v>
      </c>
      <c r="H40" s="68">
        <v>1</v>
      </c>
      <c r="I40" s="83">
        <v>0.7</v>
      </c>
      <c r="J40" s="83">
        <v>0.15</v>
      </c>
      <c r="K40" s="50">
        <v>0</v>
      </c>
      <c r="L40" s="50">
        <v>0</v>
      </c>
      <c r="M40" s="69"/>
      <c r="N40" s="271">
        <v>1</v>
      </c>
      <c r="O40" s="271"/>
      <c r="P40" s="70"/>
      <c r="Q40" s="71" t="s">
        <v>376</v>
      </c>
      <c r="R40" s="72">
        <v>0</v>
      </c>
      <c r="S40" s="272" t="s">
        <v>0</v>
      </c>
      <c r="T40" s="272">
        <v>0</v>
      </c>
      <c r="U40" s="73">
        <v>0</v>
      </c>
      <c r="V40" s="74" t="s">
        <v>377</v>
      </c>
      <c r="W40" s="74" t="s">
        <v>385</v>
      </c>
      <c r="X40" s="74" t="s">
        <v>378</v>
      </c>
      <c r="Y40" s="74" t="s">
        <v>378</v>
      </c>
      <c r="Z40" s="81">
        <v>0.85</v>
      </c>
      <c r="AA40" s="76">
        <v>0.7</v>
      </c>
      <c r="AB40" s="273">
        <v>0.85</v>
      </c>
      <c r="AC40" s="274">
        <v>0.85</v>
      </c>
      <c r="AD40" s="77" t="s">
        <v>380</v>
      </c>
      <c r="AE40" s="78">
        <v>0.85</v>
      </c>
      <c r="AF40" s="79" t="s">
        <v>486</v>
      </c>
      <c r="AG40" s="270" t="s">
        <v>22</v>
      </c>
      <c r="AH40" s="80" t="s">
        <v>64</v>
      </c>
      <c r="AI40" t="s">
        <v>477</v>
      </c>
    </row>
    <row r="41" spans="2:35" ht="171" x14ac:dyDescent="0.25">
      <c r="B41" s="67" t="s">
        <v>83</v>
      </c>
      <c r="C41" s="270" t="s">
        <v>98</v>
      </c>
      <c r="D41" s="270" t="s">
        <v>487</v>
      </c>
      <c r="E41" s="270" t="s">
        <v>488</v>
      </c>
      <c r="F41" s="270" t="s">
        <v>375</v>
      </c>
      <c r="G41" s="270">
        <v>3</v>
      </c>
      <c r="H41" s="84">
        <v>1</v>
      </c>
      <c r="I41" s="85">
        <v>0</v>
      </c>
      <c r="J41" s="85">
        <v>0.61</v>
      </c>
      <c r="K41" s="85">
        <v>0.39</v>
      </c>
      <c r="L41" s="85">
        <v>0</v>
      </c>
      <c r="M41" s="86"/>
      <c r="N41" s="277">
        <v>0.1</v>
      </c>
      <c r="O41" s="277">
        <v>0.2</v>
      </c>
      <c r="P41" s="87">
        <v>0.7</v>
      </c>
      <c r="Q41" s="71" t="s">
        <v>376</v>
      </c>
      <c r="R41" s="72">
        <v>0</v>
      </c>
      <c r="S41" s="272" t="s">
        <v>0</v>
      </c>
      <c r="T41" s="272" t="s">
        <v>0</v>
      </c>
      <c r="U41" s="73" t="s">
        <v>0</v>
      </c>
      <c r="V41" s="74" t="s">
        <v>378</v>
      </c>
      <c r="W41" s="74" t="s">
        <v>385</v>
      </c>
      <c r="X41" s="74" t="s">
        <v>385</v>
      </c>
      <c r="Y41" s="74" t="s">
        <v>379</v>
      </c>
      <c r="Z41" s="81">
        <v>1</v>
      </c>
      <c r="AA41" s="76" t="s">
        <v>380</v>
      </c>
      <c r="AB41" s="273">
        <v>1</v>
      </c>
      <c r="AC41" s="274" t="s">
        <v>410</v>
      </c>
      <c r="AD41" s="77"/>
      <c r="AE41" s="78">
        <v>1</v>
      </c>
      <c r="AF41" s="79" t="s">
        <v>489</v>
      </c>
      <c r="AG41" s="270" t="s">
        <v>22</v>
      </c>
      <c r="AH41" s="80" t="s">
        <v>64</v>
      </c>
      <c r="AI41" t="s">
        <v>477</v>
      </c>
    </row>
    <row r="42" spans="2:35" ht="281.25" x14ac:dyDescent="0.25">
      <c r="B42" s="67" t="s">
        <v>83</v>
      </c>
      <c r="C42" s="270" t="s">
        <v>98</v>
      </c>
      <c r="D42" s="270" t="s">
        <v>490</v>
      </c>
      <c r="E42" s="270" t="s">
        <v>491</v>
      </c>
      <c r="F42" s="270" t="s">
        <v>375</v>
      </c>
      <c r="G42" s="270">
        <v>1</v>
      </c>
      <c r="H42" s="68">
        <v>1</v>
      </c>
      <c r="I42" s="83">
        <v>0.2</v>
      </c>
      <c r="J42" s="83">
        <v>0.3</v>
      </c>
      <c r="K42" s="88">
        <v>0.15</v>
      </c>
      <c r="L42" s="50">
        <v>0</v>
      </c>
      <c r="M42" s="69"/>
      <c r="N42" s="271"/>
      <c r="O42" s="271"/>
      <c r="P42" s="70">
        <v>1</v>
      </c>
      <c r="Q42" s="71" t="s">
        <v>376</v>
      </c>
      <c r="R42" s="72">
        <v>0</v>
      </c>
      <c r="S42" s="272">
        <v>0</v>
      </c>
      <c r="T42" s="272">
        <v>0</v>
      </c>
      <c r="U42" s="73" t="s">
        <v>0</v>
      </c>
      <c r="V42" s="74" t="s">
        <v>377</v>
      </c>
      <c r="W42" s="74" t="s">
        <v>377</v>
      </c>
      <c r="X42" s="74" t="s">
        <v>377</v>
      </c>
      <c r="Y42" s="74" t="s">
        <v>379</v>
      </c>
      <c r="Z42" s="81">
        <v>0.3</v>
      </c>
      <c r="AA42" s="76"/>
      <c r="AB42" s="273"/>
      <c r="AC42" s="274"/>
      <c r="AD42" s="77" t="s">
        <v>390</v>
      </c>
      <c r="AE42" s="78">
        <v>0.65</v>
      </c>
      <c r="AF42" s="79" t="s">
        <v>492</v>
      </c>
      <c r="AG42" s="270" t="s">
        <v>22</v>
      </c>
      <c r="AH42" s="80" t="s">
        <v>64</v>
      </c>
      <c r="AI42" t="s">
        <v>477</v>
      </c>
    </row>
    <row r="43" spans="2:35" ht="292.5" x14ac:dyDescent="0.25">
      <c r="B43" s="67" t="s">
        <v>83</v>
      </c>
      <c r="C43" s="270" t="s">
        <v>98</v>
      </c>
      <c r="D43" s="270" t="s">
        <v>493</v>
      </c>
      <c r="E43" s="270" t="s">
        <v>494</v>
      </c>
      <c r="F43" s="278" t="s">
        <v>375</v>
      </c>
      <c r="G43" s="270">
        <v>2</v>
      </c>
      <c r="H43" s="84">
        <v>0.5</v>
      </c>
      <c r="I43" s="85">
        <v>0</v>
      </c>
      <c r="J43" s="85">
        <v>0</v>
      </c>
      <c r="K43" s="85">
        <v>0</v>
      </c>
      <c r="L43" s="85">
        <v>0</v>
      </c>
      <c r="M43" s="86"/>
      <c r="N43" s="277"/>
      <c r="O43" s="277">
        <v>0.1</v>
      </c>
      <c r="P43" s="87">
        <v>0.4</v>
      </c>
      <c r="Q43" s="71" t="s">
        <v>376</v>
      </c>
      <c r="R43" s="72">
        <v>0</v>
      </c>
      <c r="S43" s="272">
        <v>0</v>
      </c>
      <c r="T43" s="272" t="s">
        <v>0</v>
      </c>
      <c r="U43" s="73" t="s">
        <v>0</v>
      </c>
      <c r="V43" s="74" t="s">
        <v>378</v>
      </c>
      <c r="W43" s="74" t="s">
        <v>378</v>
      </c>
      <c r="X43" s="74" t="s">
        <v>379</v>
      </c>
      <c r="Y43" s="74" t="s">
        <v>379</v>
      </c>
      <c r="Z43" s="81" t="s">
        <v>380</v>
      </c>
      <c r="AA43" s="76" t="s">
        <v>380</v>
      </c>
      <c r="AB43" s="273" t="s">
        <v>380</v>
      </c>
      <c r="AC43" s="274" t="s">
        <v>390</v>
      </c>
      <c r="AD43" s="77" t="s">
        <v>390</v>
      </c>
      <c r="AE43" s="78">
        <v>0</v>
      </c>
      <c r="AF43" s="79" t="s">
        <v>495</v>
      </c>
      <c r="AG43" s="270" t="s">
        <v>22</v>
      </c>
      <c r="AH43" s="80" t="s">
        <v>64</v>
      </c>
      <c r="AI43" t="s">
        <v>477</v>
      </c>
    </row>
    <row r="44" spans="2:35" ht="128.25" x14ac:dyDescent="0.25">
      <c r="B44" s="67" t="s">
        <v>83</v>
      </c>
      <c r="C44" s="270" t="s">
        <v>98</v>
      </c>
      <c r="D44" s="270" t="s">
        <v>496</v>
      </c>
      <c r="E44" s="270" t="s">
        <v>497</v>
      </c>
      <c r="F44" s="270" t="s">
        <v>375</v>
      </c>
      <c r="G44" s="270">
        <v>1</v>
      </c>
      <c r="H44" s="68">
        <v>1</v>
      </c>
      <c r="I44" s="50">
        <v>1</v>
      </c>
      <c r="J44" s="50">
        <v>0</v>
      </c>
      <c r="K44" s="50">
        <v>0</v>
      </c>
      <c r="L44" s="50">
        <v>0</v>
      </c>
      <c r="M44" s="69"/>
      <c r="N44" s="271">
        <v>1</v>
      </c>
      <c r="O44" s="271"/>
      <c r="P44" s="70"/>
      <c r="Q44" s="71" t="s">
        <v>376</v>
      </c>
      <c r="R44" s="72">
        <v>0</v>
      </c>
      <c r="S44" s="272" t="s">
        <v>0</v>
      </c>
      <c r="T44" s="272">
        <v>0</v>
      </c>
      <c r="U44" s="73">
        <v>0</v>
      </c>
      <c r="V44" s="74" t="s">
        <v>377</v>
      </c>
      <c r="W44" s="74" t="s">
        <v>379</v>
      </c>
      <c r="X44" s="74" t="s">
        <v>378</v>
      </c>
      <c r="Y44" s="74" t="s">
        <v>378</v>
      </c>
      <c r="Z44" s="81">
        <v>1</v>
      </c>
      <c r="AA44" s="76">
        <v>1</v>
      </c>
      <c r="AB44" s="273">
        <v>1</v>
      </c>
      <c r="AC44" s="274" t="s">
        <v>380</v>
      </c>
      <c r="AD44" s="77" t="s">
        <v>380</v>
      </c>
      <c r="AE44" s="78">
        <v>1</v>
      </c>
      <c r="AF44" s="79" t="s">
        <v>498</v>
      </c>
      <c r="AG44" s="270" t="s">
        <v>22</v>
      </c>
      <c r="AH44" s="80" t="s">
        <v>64</v>
      </c>
      <c r="AI44" t="s">
        <v>477</v>
      </c>
    </row>
    <row r="45" spans="2:35" ht="285" x14ac:dyDescent="0.25">
      <c r="B45" s="67" t="s">
        <v>83</v>
      </c>
      <c r="C45" s="270" t="s">
        <v>98</v>
      </c>
      <c r="D45" s="270" t="s">
        <v>499</v>
      </c>
      <c r="E45" s="270" t="s">
        <v>500</v>
      </c>
      <c r="F45" s="270" t="s">
        <v>375</v>
      </c>
      <c r="G45" s="270">
        <v>1</v>
      </c>
      <c r="H45" s="68">
        <v>1</v>
      </c>
      <c r="I45" s="83">
        <v>0.2</v>
      </c>
      <c r="J45" s="83">
        <v>0.4</v>
      </c>
      <c r="K45" s="83">
        <v>0.25</v>
      </c>
      <c r="L45" s="50">
        <v>0</v>
      </c>
      <c r="M45" s="69"/>
      <c r="N45" s="271">
        <v>1</v>
      </c>
      <c r="O45" s="271"/>
      <c r="P45" s="70"/>
      <c r="Q45" s="71" t="s">
        <v>376</v>
      </c>
      <c r="R45" s="72">
        <v>0</v>
      </c>
      <c r="S45" s="272" t="s">
        <v>0</v>
      </c>
      <c r="T45" s="272">
        <v>0</v>
      </c>
      <c r="U45" s="73">
        <v>0</v>
      </c>
      <c r="V45" s="74" t="s">
        <v>377</v>
      </c>
      <c r="W45" s="74" t="s">
        <v>385</v>
      </c>
      <c r="X45" s="74" t="s">
        <v>377</v>
      </c>
      <c r="Y45" s="74" t="s">
        <v>378</v>
      </c>
      <c r="Z45" s="81">
        <v>0.60000000000000009</v>
      </c>
      <c r="AA45" s="76">
        <v>0.2</v>
      </c>
      <c r="AB45" s="273">
        <v>0.6</v>
      </c>
      <c r="AC45" s="274">
        <v>0.85</v>
      </c>
      <c r="AD45" s="77" t="s">
        <v>380</v>
      </c>
      <c r="AE45" s="78">
        <v>0.85000000000000009</v>
      </c>
      <c r="AF45" s="79" t="s">
        <v>501</v>
      </c>
      <c r="AG45" s="270" t="s">
        <v>22</v>
      </c>
      <c r="AH45" s="80" t="s">
        <v>64</v>
      </c>
      <c r="AI45" t="s">
        <v>477</v>
      </c>
    </row>
    <row r="46" spans="2:35" ht="303.75" x14ac:dyDescent="0.25">
      <c r="B46" s="67" t="s">
        <v>83</v>
      </c>
      <c r="C46" s="270" t="s">
        <v>98</v>
      </c>
      <c r="D46" s="270" t="s">
        <v>502</v>
      </c>
      <c r="E46" s="270" t="s">
        <v>503</v>
      </c>
      <c r="F46" s="270" t="s">
        <v>375</v>
      </c>
      <c r="G46" s="270">
        <v>1</v>
      </c>
      <c r="H46" s="68">
        <v>1</v>
      </c>
      <c r="I46" s="50">
        <v>0</v>
      </c>
      <c r="J46" s="50">
        <v>0.5</v>
      </c>
      <c r="K46" s="50">
        <v>0</v>
      </c>
      <c r="L46" s="50">
        <v>0</v>
      </c>
      <c r="M46" s="69">
        <v>1</v>
      </c>
      <c r="N46" s="271"/>
      <c r="O46" s="271"/>
      <c r="P46" s="70"/>
      <c r="Q46" s="71" t="s">
        <v>376</v>
      </c>
      <c r="R46" s="72" t="s">
        <v>0</v>
      </c>
      <c r="S46" s="272">
        <v>0</v>
      </c>
      <c r="T46" s="272">
        <v>0</v>
      </c>
      <c r="U46" s="73">
        <v>0</v>
      </c>
      <c r="V46" s="74" t="s">
        <v>379</v>
      </c>
      <c r="W46" s="74" t="s">
        <v>377</v>
      </c>
      <c r="X46" s="74" t="s">
        <v>378</v>
      </c>
      <c r="Y46" s="74" t="s">
        <v>378</v>
      </c>
      <c r="Z46" s="81">
        <v>0.5</v>
      </c>
      <c r="AA46" s="76" t="s">
        <v>390</v>
      </c>
      <c r="AB46" s="273">
        <v>0.5</v>
      </c>
      <c r="AC46" s="274">
        <v>0.5</v>
      </c>
      <c r="AD46" s="77" t="s">
        <v>380</v>
      </c>
      <c r="AE46" s="78">
        <v>0.5</v>
      </c>
      <c r="AF46" s="79" t="s">
        <v>504</v>
      </c>
      <c r="AG46" s="270" t="s">
        <v>22</v>
      </c>
      <c r="AH46" s="80" t="s">
        <v>336</v>
      </c>
      <c r="AI46" t="s">
        <v>505</v>
      </c>
    </row>
    <row r="47" spans="2:35" ht="213.75" x14ac:dyDescent="0.25">
      <c r="B47" s="67" t="s">
        <v>83</v>
      </c>
      <c r="C47" s="270" t="s">
        <v>98</v>
      </c>
      <c r="D47" s="270" t="s">
        <v>506</v>
      </c>
      <c r="E47" s="270" t="s">
        <v>507</v>
      </c>
      <c r="F47" s="270" t="s">
        <v>375</v>
      </c>
      <c r="G47" s="270">
        <v>2</v>
      </c>
      <c r="H47" s="84">
        <v>1</v>
      </c>
      <c r="I47" s="85">
        <v>0.8</v>
      </c>
      <c r="J47" s="85">
        <v>0.1</v>
      </c>
      <c r="K47" s="85">
        <v>0.1</v>
      </c>
      <c r="L47" s="50">
        <v>0</v>
      </c>
      <c r="M47" s="86">
        <v>0.8</v>
      </c>
      <c r="N47" s="277">
        <v>0.2</v>
      </c>
      <c r="O47" s="277"/>
      <c r="P47" s="87"/>
      <c r="Q47" s="71" t="s">
        <v>376</v>
      </c>
      <c r="R47" s="72" t="s">
        <v>0</v>
      </c>
      <c r="S47" s="272" t="s">
        <v>0</v>
      </c>
      <c r="T47" s="272">
        <v>0</v>
      </c>
      <c r="U47" s="73">
        <v>0</v>
      </c>
      <c r="V47" s="74" t="s">
        <v>385</v>
      </c>
      <c r="W47" s="74" t="s">
        <v>385</v>
      </c>
      <c r="X47" s="74" t="s">
        <v>377</v>
      </c>
      <c r="Y47" s="74" t="s">
        <v>378</v>
      </c>
      <c r="Z47" s="81">
        <v>0.5</v>
      </c>
      <c r="AA47" s="76">
        <v>1</v>
      </c>
      <c r="AB47" s="273">
        <v>0.9</v>
      </c>
      <c r="AC47" s="274">
        <v>1</v>
      </c>
      <c r="AD47" s="77" t="s">
        <v>380</v>
      </c>
      <c r="AE47" s="78">
        <v>1</v>
      </c>
      <c r="AF47" s="79" t="s">
        <v>508</v>
      </c>
      <c r="AG47" s="270" t="s">
        <v>22</v>
      </c>
      <c r="AH47" s="80" t="s">
        <v>64</v>
      </c>
      <c r="AI47" t="s">
        <v>477</v>
      </c>
    </row>
    <row r="48" spans="2:35" ht="199.5" x14ac:dyDescent="0.25">
      <c r="B48" s="67" t="s">
        <v>83</v>
      </c>
      <c r="C48" s="270" t="s">
        <v>98</v>
      </c>
      <c r="D48" s="270" t="s">
        <v>509</v>
      </c>
      <c r="E48" s="270" t="s">
        <v>510</v>
      </c>
      <c r="F48" s="270" t="s">
        <v>375</v>
      </c>
      <c r="G48" s="270">
        <v>2</v>
      </c>
      <c r="H48" s="84">
        <v>1</v>
      </c>
      <c r="I48" s="85">
        <v>0.8</v>
      </c>
      <c r="J48" s="85">
        <v>0.2</v>
      </c>
      <c r="K48" s="50">
        <v>0</v>
      </c>
      <c r="L48" s="50">
        <v>0</v>
      </c>
      <c r="M48" s="86">
        <v>0.8</v>
      </c>
      <c r="N48" s="277">
        <v>0.2</v>
      </c>
      <c r="O48" s="277"/>
      <c r="P48" s="87"/>
      <c r="Q48" s="71" t="s">
        <v>376</v>
      </c>
      <c r="R48" s="72" t="s">
        <v>0</v>
      </c>
      <c r="S48" s="272" t="s">
        <v>0</v>
      </c>
      <c r="T48" s="272">
        <v>0</v>
      </c>
      <c r="U48" s="73">
        <v>0</v>
      </c>
      <c r="V48" s="74" t="s">
        <v>385</v>
      </c>
      <c r="W48" s="74" t="s">
        <v>385</v>
      </c>
      <c r="X48" s="74" t="s">
        <v>378</v>
      </c>
      <c r="Y48" s="74" t="s">
        <v>378</v>
      </c>
      <c r="Z48" s="81">
        <v>1</v>
      </c>
      <c r="AA48" s="76">
        <v>1</v>
      </c>
      <c r="AB48" s="273">
        <v>1</v>
      </c>
      <c r="AC48" s="274"/>
      <c r="AD48" s="77" t="s">
        <v>380</v>
      </c>
      <c r="AE48" s="78">
        <v>1</v>
      </c>
      <c r="AF48" s="79" t="s">
        <v>511</v>
      </c>
      <c r="AG48" s="270" t="s">
        <v>22</v>
      </c>
      <c r="AH48" s="80" t="s">
        <v>64</v>
      </c>
      <c r="AI48" t="s">
        <v>477</v>
      </c>
    </row>
    <row r="49" spans="2:35" ht="292.5" x14ac:dyDescent="0.25">
      <c r="B49" s="67" t="s">
        <v>83</v>
      </c>
      <c r="C49" s="270" t="s">
        <v>98</v>
      </c>
      <c r="D49" s="270" t="s">
        <v>512</v>
      </c>
      <c r="E49" s="270" t="s">
        <v>513</v>
      </c>
      <c r="F49" s="270" t="s">
        <v>375</v>
      </c>
      <c r="G49" s="270">
        <v>2</v>
      </c>
      <c r="H49" s="84">
        <v>1</v>
      </c>
      <c r="I49" s="85">
        <v>0.8</v>
      </c>
      <c r="J49" s="85">
        <v>0.2</v>
      </c>
      <c r="K49" s="50">
        <v>0</v>
      </c>
      <c r="L49" s="50">
        <v>0</v>
      </c>
      <c r="M49" s="86">
        <v>0.8</v>
      </c>
      <c r="N49" s="277">
        <v>0.2</v>
      </c>
      <c r="O49" s="277"/>
      <c r="P49" s="87"/>
      <c r="Q49" s="71" t="s">
        <v>376</v>
      </c>
      <c r="R49" s="72" t="s">
        <v>0</v>
      </c>
      <c r="S49" s="272" t="s">
        <v>0</v>
      </c>
      <c r="T49" s="272">
        <v>0</v>
      </c>
      <c r="U49" s="73">
        <v>0</v>
      </c>
      <c r="V49" s="74" t="s">
        <v>385</v>
      </c>
      <c r="W49" s="74" t="s">
        <v>385</v>
      </c>
      <c r="X49" s="74" t="s">
        <v>378</v>
      </c>
      <c r="Y49" s="74" t="s">
        <v>378</v>
      </c>
      <c r="Z49" s="81">
        <v>1</v>
      </c>
      <c r="AA49" s="76">
        <v>1</v>
      </c>
      <c r="AB49" s="273">
        <v>1</v>
      </c>
      <c r="AC49" s="274" t="s">
        <v>380</v>
      </c>
      <c r="AD49" s="77" t="s">
        <v>380</v>
      </c>
      <c r="AE49" s="78">
        <v>1</v>
      </c>
      <c r="AF49" s="79" t="s">
        <v>514</v>
      </c>
      <c r="AG49" s="270" t="s">
        <v>22</v>
      </c>
      <c r="AH49" s="80" t="s">
        <v>64</v>
      </c>
      <c r="AI49" t="s">
        <v>477</v>
      </c>
    </row>
    <row r="50" spans="2:35" ht="399" x14ac:dyDescent="0.25">
      <c r="B50" s="67" t="s">
        <v>83</v>
      </c>
      <c r="C50" s="270" t="s">
        <v>98</v>
      </c>
      <c r="D50" s="270" t="s">
        <v>515</v>
      </c>
      <c r="E50" s="270" t="s">
        <v>516</v>
      </c>
      <c r="F50" s="270" t="s">
        <v>375</v>
      </c>
      <c r="G50" s="270">
        <v>2</v>
      </c>
      <c r="H50" s="84">
        <v>1</v>
      </c>
      <c r="I50" s="85">
        <v>1</v>
      </c>
      <c r="J50" s="85">
        <v>0</v>
      </c>
      <c r="K50" s="50">
        <v>0</v>
      </c>
      <c r="L50" s="50">
        <v>0</v>
      </c>
      <c r="M50" s="86">
        <v>0.8</v>
      </c>
      <c r="N50" s="277">
        <v>0.2</v>
      </c>
      <c r="O50" s="277"/>
      <c r="P50" s="87"/>
      <c r="Q50" s="71" t="s">
        <v>376</v>
      </c>
      <c r="R50" s="72" t="s">
        <v>0</v>
      </c>
      <c r="S50" s="272" t="s">
        <v>0</v>
      </c>
      <c r="T50" s="272">
        <v>0</v>
      </c>
      <c r="U50" s="73">
        <v>0</v>
      </c>
      <c r="V50" s="74" t="s">
        <v>385</v>
      </c>
      <c r="W50" s="74" t="s">
        <v>379</v>
      </c>
      <c r="X50" s="74" t="s">
        <v>378</v>
      </c>
      <c r="Y50" s="74" t="s">
        <v>378</v>
      </c>
      <c r="Z50" s="81" t="s">
        <v>390</v>
      </c>
      <c r="AA50" s="76" t="s">
        <v>410</v>
      </c>
      <c r="AB50" s="273">
        <v>1</v>
      </c>
      <c r="AC50" s="274" t="s">
        <v>380</v>
      </c>
      <c r="AD50" s="77" t="s">
        <v>380</v>
      </c>
      <c r="AE50" s="78">
        <v>1</v>
      </c>
      <c r="AF50" s="79" t="s">
        <v>517</v>
      </c>
      <c r="AG50" s="270" t="s">
        <v>22</v>
      </c>
      <c r="AH50" s="80" t="s">
        <v>64</v>
      </c>
      <c r="AI50" t="s">
        <v>477</v>
      </c>
    </row>
    <row r="51" spans="2:35" ht="247.5" x14ac:dyDescent="0.25">
      <c r="B51" s="67" t="s">
        <v>83</v>
      </c>
      <c r="C51" s="270" t="s">
        <v>98</v>
      </c>
      <c r="D51" s="270" t="s">
        <v>518</v>
      </c>
      <c r="E51" s="270" t="s">
        <v>519</v>
      </c>
      <c r="F51" s="270" t="s">
        <v>2</v>
      </c>
      <c r="G51" s="270">
        <v>4</v>
      </c>
      <c r="H51" s="68">
        <v>1</v>
      </c>
      <c r="I51" s="50">
        <v>1</v>
      </c>
      <c r="J51" s="50">
        <v>1</v>
      </c>
      <c r="K51" s="50">
        <v>1</v>
      </c>
      <c r="L51" s="50">
        <v>0</v>
      </c>
      <c r="M51" s="69">
        <v>1</v>
      </c>
      <c r="N51" s="271">
        <v>1</v>
      </c>
      <c r="O51" s="271">
        <v>1</v>
      </c>
      <c r="P51" s="70">
        <v>1</v>
      </c>
      <c r="Q51" s="71" t="s">
        <v>376</v>
      </c>
      <c r="R51" s="72" t="s">
        <v>0</v>
      </c>
      <c r="S51" s="272" t="s">
        <v>0</v>
      </c>
      <c r="T51" s="272" t="s">
        <v>0</v>
      </c>
      <c r="U51" s="73" t="s">
        <v>0</v>
      </c>
      <c r="V51" s="74" t="s">
        <v>385</v>
      </c>
      <c r="W51" s="74" t="s">
        <v>385</v>
      </c>
      <c r="X51" s="74" t="s">
        <v>385</v>
      </c>
      <c r="Y51" s="74" t="s">
        <v>379</v>
      </c>
      <c r="Z51" s="81">
        <v>1</v>
      </c>
      <c r="AA51" s="76">
        <v>1</v>
      </c>
      <c r="AB51" s="273">
        <v>1</v>
      </c>
      <c r="AC51" s="274">
        <v>1</v>
      </c>
      <c r="AD51" s="77" t="s">
        <v>390</v>
      </c>
      <c r="AE51" s="78">
        <v>0.75</v>
      </c>
      <c r="AF51" s="79" t="s">
        <v>520</v>
      </c>
      <c r="AG51" s="270" t="s">
        <v>22</v>
      </c>
      <c r="AH51" s="80" t="s">
        <v>64</v>
      </c>
      <c r="AI51" t="s">
        <v>477</v>
      </c>
    </row>
    <row r="52" spans="2:35" ht="185.25" x14ac:dyDescent="0.25">
      <c r="B52" s="67" t="s">
        <v>83</v>
      </c>
      <c r="C52" s="270" t="s">
        <v>98</v>
      </c>
      <c r="D52" s="270" t="s">
        <v>521</v>
      </c>
      <c r="E52" s="270" t="s">
        <v>522</v>
      </c>
      <c r="F52" s="270" t="s">
        <v>375</v>
      </c>
      <c r="G52" s="270">
        <v>1</v>
      </c>
      <c r="H52" s="68">
        <v>1</v>
      </c>
      <c r="I52" s="83">
        <v>0.8</v>
      </c>
      <c r="J52" s="88">
        <v>0.15</v>
      </c>
      <c r="K52" s="83">
        <v>0.05</v>
      </c>
      <c r="L52" s="50">
        <v>0</v>
      </c>
      <c r="M52" s="69"/>
      <c r="N52" s="271">
        <v>1</v>
      </c>
      <c r="O52" s="271"/>
      <c r="P52" s="70"/>
      <c r="Q52" s="71" t="s">
        <v>376</v>
      </c>
      <c r="R52" s="72">
        <v>0</v>
      </c>
      <c r="S52" s="272" t="s">
        <v>0</v>
      </c>
      <c r="T52" s="272">
        <v>0</v>
      </c>
      <c r="U52" s="73">
        <v>0</v>
      </c>
      <c r="V52" s="74" t="s">
        <v>377</v>
      </c>
      <c r="W52" s="74" t="s">
        <v>385</v>
      </c>
      <c r="X52" s="74" t="s">
        <v>377</v>
      </c>
      <c r="Y52" s="74" t="s">
        <v>378</v>
      </c>
      <c r="Z52" s="81">
        <v>0.95000000000000007</v>
      </c>
      <c r="AA52" s="76">
        <v>0.8</v>
      </c>
      <c r="AB52" s="273">
        <v>1</v>
      </c>
      <c r="AC52" s="274">
        <v>1</v>
      </c>
      <c r="AD52" s="77" t="s">
        <v>380</v>
      </c>
      <c r="AE52" s="78">
        <v>1</v>
      </c>
      <c r="AF52" s="79" t="s">
        <v>523</v>
      </c>
      <c r="AG52" s="270" t="s">
        <v>22</v>
      </c>
      <c r="AH52" s="80" t="s">
        <v>64</v>
      </c>
      <c r="AI52" t="s">
        <v>477</v>
      </c>
    </row>
    <row r="53" spans="2:35" ht="382.5" x14ac:dyDescent="0.25">
      <c r="B53" s="67" t="s">
        <v>83</v>
      </c>
      <c r="C53" s="270" t="s">
        <v>147</v>
      </c>
      <c r="D53" s="270" t="s">
        <v>524</v>
      </c>
      <c r="E53" s="279" t="s">
        <v>525</v>
      </c>
      <c r="F53" s="279" t="s">
        <v>375</v>
      </c>
      <c r="G53" s="280">
        <v>1</v>
      </c>
      <c r="H53" s="89">
        <v>1</v>
      </c>
      <c r="I53" s="90">
        <v>0.85</v>
      </c>
      <c r="J53" s="90">
        <v>0.1</v>
      </c>
      <c r="K53" s="91">
        <v>0</v>
      </c>
      <c r="L53" s="92">
        <v>0</v>
      </c>
      <c r="M53" s="69">
        <v>1</v>
      </c>
      <c r="N53" s="271"/>
      <c r="O53" s="271"/>
      <c r="P53" s="70"/>
      <c r="Q53" s="71" t="s">
        <v>376</v>
      </c>
      <c r="R53" s="72" t="s">
        <v>0</v>
      </c>
      <c r="S53" s="272">
        <v>0</v>
      </c>
      <c r="T53" s="272">
        <v>0</v>
      </c>
      <c r="U53" s="73">
        <v>0</v>
      </c>
      <c r="V53" s="74" t="s">
        <v>385</v>
      </c>
      <c r="W53" s="74" t="s">
        <v>377</v>
      </c>
      <c r="X53" s="74" t="s">
        <v>378</v>
      </c>
      <c r="Y53" s="74" t="s">
        <v>378</v>
      </c>
      <c r="Z53" s="81">
        <v>0.1</v>
      </c>
      <c r="AA53" s="76">
        <v>0.85</v>
      </c>
      <c r="AB53" s="273">
        <v>0.95</v>
      </c>
      <c r="AC53" s="274">
        <v>0.95</v>
      </c>
      <c r="AD53" s="77" t="s">
        <v>380</v>
      </c>
      <c r="AE53" s="78">
        <v>0.95</v>
      </c>
      <c r="AF53" s="79" t="s">
        <v>526</v>
      </c>
      <c r="AG53" s="270" t="s">
        <v>22</v>
      </c>
      <c r="AH53" s="80" t="s">
        <v>64</v>
      </c>
      <c r="AI53" t="s">
        <v>477</v>
      </c>
    </row>
    <row r="54" spans="2:35" ht="342" x14ac:dyDescent="0.25">
      <c r="B54" s="67" t="s">
        <v>83</v>
      </c>
      <c r="C54" s="270" t="s">
        <v>147</v>
      </c>
      <c r="D54" s="270" t="s">
        <v>527</v>
      </c>
      <c r="E54" s="270" t="s">
        <v>528</v>
      </c>
      <c r="F54" s="270" t="s">
        <v>375</v>
      </c>
      <c r="G54" s="281">
        <v>4</v>
      </c>
      <c r="H54" s="84">
        <v>1</v>
      </c>
      <c r="I54" s="85">
        <v>0.15</v>
      </c>
      <c r="J54" s="85">
        <v>0.15</v>
      </c>
      <c r="K54" s="85">
        <v>0.1</v>
      </c>
      <c r="L54" s="85">
        <v>0</v>
      </c>
      <c r="M54" s="86">
        <v>0.25</v>
      </c>
      <c r="N54" s="277">
        <v>0.25</v>
      </c>
      <c r="O54" s="277">
        <v>0.25</v>
      </c>
      <c r="P54" s="87">
        <v>0.25</v>
      </c>
      <c r="Q54" s="71" t="s">
        <v>376</v>
      </c>
      <c r="R54" s="72" t="s">
        <v>0</v>
      </c>
      <c r="S54" s="272" t="s">
        <v>0</v>
      </c>
      <c r="T54" s="272" t="s">
        <v>0</v>
      </c>
      <c r="U54" s="73" t="s">
        <v>0</v>
      </c>
      <c r="V54" s="74" t="s">
        <v>385</v>
      </c>
      <c r="W54" s="74" t="s">
        <v>385</v>
      </c>
      <c r="X54" s="74" t="s">
        <v>385</v>
      </c>
      <c r="Y54" s="74" t="s">
        <v>379</v>
      </c>
      <c r="Z54" s="81">
        <v>0.6</v>
      </c>
      <c r="AA54" s="76">
        <v>0.6</v>
      </c>
      <c r="AB54" s="273">
        <v>0.6</v>
      </c>
      <c r="AC54" s="274">
        <v>0.4</v>
      </c>
      <c r="AD54" s="77" t="s">
        <v>390</v>
      </c>
      <c r="AE54" s="78">
        <v>0.4</v>
      </c>
      <c r="AF54" s="79" t="s">
        <v>529</v>
      </c>
      <c r="AG54" s="270" t="s">
        <v>22</v>
      </c>
      <c r="AH54" s="80" t="s">
        <v>64</v>
      </c>
      <c r="AI54" t="s">
        <v>477</v>
      </c>
    </row>
    <row r="55" spans="2:35" ht="242.25" x14ac:dyDescent="0.25">
      <c r="B55" s="67" t="s">
        <v>83</v>
      </c>
      <c r="C55" s="270" t="s">
        <v>147</v>
      </c>
      <c r="D55" s="270" t="s">
        <v>530</v>
      </c>
      <c r="E55" s="270" t="s">
        <v>531</v>
      </c>
      <c r="F55" s="270" t="s">
        <v>375</v>
      </c>
      <c r="G55" s="281">
        <v>1</v>
      </c>
      <c r="H55" s="84">
        <v>1</v>
      </c>
      <c r="I55" s="50">
        <v>1</v>
      </c>
      <c r="J55" s="50">
        <v>1</v>
      </c>
      <c r="K55" s="50">
        <v>1</v>
      </c>
      <c r="L55" s="50">
        <v>0</v>
      </c>
      <c r="M55" s="86">
        <v>1</v>
      </c>
      <c r="N55" s="277"/>
      <c r="O55" s="277"/>
      <c r="P55" s="87"/>
      <c r="Q55" s="71" t="s">
        <v>376</v>
      </c>
      <c r="R55" s="72" t="s">
        <v>0</v>
      </c>
      <c r="S55" s="272">
        <v>0</v>
      </c>
      <c r="T55" s="272">
        <v>0</v>
      </c>
      <c r="U55" s="73">
        <v>0</v>
      </c>
      <c r="V55" s="74" t="s">
        <v>385</v>
      </c>
      <c r="W55" s="74" t="s">
        <v>377</v>
      </c>
      <c r="X55" s="74" t="s">
        <v>377</v>
      </c>
      <c r="Y55" s="74" t="s">
        <v>378</v>
      </c>
      <c r="Z55" s="81">
        <v>1</v>
      </c>
      <c r="AA55" s="76">
        <v>1</v>
      </c>
      <c r="AB55" s="273">
        <v>1</v>
      </c>
      <c r="AC55" s="274">
        <v>1</v>
      </c>
      <c r="AD55" s="77" t="s">
        <v>380</v>
      </c>
      <c r="AE55" s="78" t="s">
        <v>410</v>
      </c>
      <c r="AF55" s="79" t="s">
        <v>532</v>
      </c>
      <c r="AG55" s="270" t="s">
        <v>22</v>
      </c>
      <c r="AH55" s="80" t="s">
        <v>64</v>
      </c>
      <c r="AI55" t="s">
        <v>477</v>
      </c>
    </row>
    <row r="56" spans="2:35" ht="225" x14ac:dyDescent="0.25">
      <c r="B56" s="67" t="s">
        <v>83</v>
      </c>
      <c r="C56" s="270" t="s">
        <v>147</v>
      </c>
      <c r="D56" s="270" t="s">
        <v>533</v>
      </c>
      <c r="E56" s="270" t="s">
        <v>534</v>
      </c>
      <c r="F56" s="270" t="s">
        <v>375</v>
      </c>
      <c r="G56" s="281">
        <v>3</v>
      </c>
      <c r="H56" s="84">
        <v>1</v>
      </c>
      <c r="I56" s="85">
        <v>0.25</v>
      </c>
      <c r="J56" s="85">
        <v>0.1</v>
      </c>
      <c r="K56" s="85">
        <v>0.1</v>
      </c>
      <c r="L56" s="50">
        <v>0</v>
      </c>
      <c r="M56" s="86">
        <v>0.33</v>
      </c>
      <c r="N56" s="277">
        <v>0.33</v>
      </c>
      <c r="O56" s="277">
        <v>0.34</v>
      </c>
      <c r="P56" s="87"/>
      <c r="Q56" s="71" t="s">
        <v>376</v>
      </c>
      <c r="R56" s="72" t="s">
        <v>0</v>
      </c>
      <c r="S56" s="272" t="s">
        <v>0</v>
      </c>
      <c r="T56" s="272" t="s">
        <v>0</v>
      </c>
      <c r="U56" s="73">
        <v>0</v>
      </c>
      <c r="V56" s="74" t="s">
        <v>385</v>
      </c>
      <c r="W56" s="74" t="s">
        <v>385</v>
      </c>
      <c r="X56" s="74" t="s">
        <v>385</v>
      </c>
      <c r="Y56" s="74" t="s">
        <v>378</v>
      </c>
      <c r="Z56" s="81">
        <v>0.30303030303030304</v>
      </c>
      <c r="AA56" s="76">
        <v>0.75757575757575757</v>
      </c>
      <c r="AB56" s="273">
        <v>0.30299999999999999</v>
      </c>
      <c r="AC56" s="274">
        <v>0.29411764705882354</v>
      </c>
      <c r="AD56" s="77" t="s">
        <v>380</v>
      </c>
      <c r="AE56" s="78">
        <v>0.44999999999999996</v>
      </c>
      <c r="AF56" s="79" t="s">
        <v>535</v>
      </c>
      <c r="AG56" s="270" t="s">
        <v>22</v>
      </c>
      <c r="AH56" s="80" t="s">
        <v>64</v>
      </c>
      <c r="AI56" t="s">
        <v>477</v>
      </c>
    </row>
    <row r="57" spans="2:35" ht="285" x14ac:dyDescent="0.25">
      <c r="B57" s="67" t="s">
        <v>83</v>
      </c>
      <c r="C57" s="270" t="s">
        <v>147</v>
      </c>
      <c r="D57" s="270" t="s">
        <v>536</v>
      </c>
      <c r="E57" s="270" t="s">
        <v>537</v>
      </c>
      <c r="F57" s="270" t="s">
        <v>375</v>
      </c>
      <c r="G57" s="281">
        <v>2</v>
      </c>
      <c r="H57" s="68">
        <v>2</v>
      </c>
      <c r="I57" s="50">
        <v>1</v>
      </c>
      <c r="J57" s="50">
        <v>1</v>
      </c>
      <c r="K57" s="50">
        <v>0</v>
      </c>
      <c r="L57" s="50">
        <v>0</v>
      </c>
      <c r="M57" s="69">
        <v>1</v>
      </c>
      <c r="N57" s="271"/>
      <c r="O57" s="271">
        <v>1</v>
      </c>
      <c r="P57" s="70"/>
      <c r="Q57" s="71" t="s">
        <v>376</v>
      </c>
      <c r="R57" s="72" t="s">
        <v>0</v>
      </c>
      <c r="S57" s="272">
        <v>0</v>
      </c>
      <c r="T57" s="272" t="s">
        <v>0</v>
      </c>
      <c r="U57" s="73">
        <v>0</v>
      </c>
      <c r="V57" s="74" t="s">
        <v>385</v>
      </c>
      <c r="W57" s="74" t="s">
        <v>377</v>
      </c>
      <c r="X57" s="74" t="s">
        <v>379</v>
      </c>
      <c r="Y57" s="74" t="s">
        <v>378</v>
      </c>
      <c r="Z57" s="81">
        <v>0.5</v>
      </c>
      <c r="AA57" s="76">
        <v>1</v>
      </c>
      <c r="AB57" s="273">
        <v>1</v>
      </c>
      <c r="AC57" s="274">
        <v>1</v>
      </c>
      <c r="AD57" s="77" t="s">
        <v>380</v>
      </c>
      <c r="AE57" s="78">
        <v>1</v>
      </c>
      <c r="AF57" s="79" t="s">
        <v>538</v>
      </c>
      <c r="AG57" s="270" t="s">
        <v>22</v>
      </c>
      <c r="AH57" s="80" t="s">
        <v>64</v>
      </c>
      <c r="AI57" t="s">
        <v>477</v>
      </c>
    </row>
    <row r="58" spans="2:35" ht="225" x14ac:dyDescent="0.25">
      <c r="B58" s="67" t="s">
        <v>83</v>
      </c>
      <c r="C58" s="270" t="s">
        <v>152</v>
      </c>
      <c r="D58" s="270" t="s">
        <v>539</v>
      </c>
      <c r="E58" s="270" t="s">
        <v>154</v>
      </c>
      <c r="F58" s="270" t="s">
        <v>375</v>
      </c>
      <c r="G58" s="281">
        <v>1</v>
      </c>
      <c r="H58" s="68">
        <v>1</v>
      </c>
      <c r="I58" s="50">
        <v>0</v>
      </c>
      <c r="J58" s="50">
        <v>0</v>
      </c>
      <c r="K58" s="50">
        <v>1</v>
      </c>
      <c r="L58" s="50">
        <v>0</v>
      </c>
      <c r="M58" s="69"/>
      <c r="N58" s="271"/>
      <c r="O58" s="271">
        <v>1</v>
      </c>
      <c r="P58" s="70"/>
      <c r="Q58" s="71" t="s">
        <v>376</v>
      </c>
      <c r="R58" s="72">
        <v>0</v>
      </c>
      <c r="S58" s="272">
        <v>0</v>
      </c>
      <c r="T58" s="272" t="s">
        <v>0</v>
      </c>
      <c r="U58" s="73">
        <v>0</v>
      </c>
      <c r="V58" s="74" t="s">
        <v>378</v>
      </c>
      <c r="W58" s="74" t="s">
        <v>378</v>
      </c>
      <c r="X58" s="74" t="s">
        <v>385</v>
      </c>
      <c r="Y58" s="74" t="s">
        <v>378</v>
      </c>
      <c r="Z58" s="81" t="s">
        <v>380</v>
      </c>
      <c r="AA58" s="76" t="s">
        <v>380</v>
      </c>
      <c r="AB58" s="273" t="s">
        <v>380</v>
      </c>
      <c r="AC58" s="274">
        <v>1</v>
      </c>
      <c r="AD58" s="77" t="s">
        <v>380</v>
      </c>
      <c r="AE58" s="78">
        <v>1</v>
      </c>
      <c r="AF58" s="79" t="s">
        <v>540</v>
      </c>
      <c r="AG58" s="270" t="s">
        <v>22</v>
      </c>
      <c r="AH58" s="80" t="s">
        <v>337</v>
      </c>
      <c r="AI58" t="s">
        <v>541</v>
      </c>
    </row>
    <row r="59" spans="2:35" ht="382.5" x14ac:dyDescent="0.25">
      <c r="B59" s="67" t="s">
        <v>83</v>
      </c>
      <c r="C59" s="270" t="s">
        <v>152</v>
      </c>
      <c r="D59" s="270" t="s">
        <v>539</v>
      </c>
      <c r="E59" s="270" t="s">
        <v>542</v>
      </c>
      <c r="F59" s="270" t="s">
        <v>375</v>
      </c>
      <c r="G59" s="281">
        <v>1</v>
      </c>
      <c r="H59" s="68">
        <v>1</v>
      </c>
      <c r="I59" s="50">
        <v>0</v>
      </c>
      <c r="J59" s="50">
        <v>1</v>
      </c>
      <c r="K59" s="50">
        <v>0</v>
      </c>
      <c r="L59" s="50">
        <v>0</v>
      </c>
      <c r="M59" s="69"/>
      <c r="N59" s="271">
        <v>1</v>
      </c>
      <c r="O59" s="271"/>
      <c r="P59" s="70"/>
      <c r="Q59" s="71" t="s">
        <v>376</v>
      </c>
      <c r="R59" s="72">
        <v>0</v>
      </c>
      <c r="S59" s="272" t="s">
        <v>0</v>
      </c>
      <c r="T59" s="272">
        <v>0</v>
      </c>
      <c r="U59" s="73">
        <v>0</v>
      </c>
      <c r="V59" s="74" t="s">
        <v>378</v>
      </c>
      <c r="W59" s="74" t="s">
        <v>385</v>
      </c>
      <c r="X59" s="74" t="s">
        <v>378</v>
      </c>
      <c r="Y59" s="74" t="s">
        <v>378</v>
      </c>
      <c r="Z59" s="81">
        <v>1</v>
      </c>
      <c r="AA59" s="76" t="s">
        <v>380</v>
      </c>
      <c r="AB59" s="273">
        <v>1</v>
      </c>
      <c r="AC59" s="274" t="s">
        <v>380</v>
      </c>
      <c r="AD59" s="77" t="s">
        <v>380</v>
      </c>
      <c r="AE59" s="78">
        <v>1</v>
      </c>
      <c r="AF59" s="79" t="s">
        <v>543</v>
      </c>
      <c r="AG59" s="270" t="s">
        <v>22</v>
      </c>
      <c r="AH59" s="80" t="s">
        <v>337</v>
      </c>
      <c r="AI59" t="s">
        <v>544</v>
      </c>
    </row>
    <row r="60" spans="2:35" ht="242.25" x14ac:dyDescent="0.25">
      <c r="B60" s="67" t="s">
        <v>83</v>
      </c>
      <c r="C60" s="270" t="s">
        <v>158</v>
      </c>
      <c r="D60" s="270" t="s">
        <v>545</v>
      </c>
      <c r="E60" s="270" t="s">
        <v>546</v>
      </c>
      <c r="F60" s="281" t="s">
        <v>375</v>
      </c>
      <c r="G60" s="281">
        <v>1</v>
      </c>
      <c r="H60" s="68">
        <v>1</v>
      </c>
      <c r="I60" s="50">
        <v>0</v>
      </c>
      <c r="J60" s="50">
        <v>0</v>
      </c>
      <c r="K60" s="50">
        <v>1</v>
      </c>
      <c r="L60" s="50">
        <v>0</v>
      </c>
      <c r="M60" s="69"/>
      <c r="N60" s="271"/>
      <c r="O60" s="271">
        <v>1</v>
      </c>
      <c r="P60" s="70"/>
      <c r="Q60" s="71" t="s">
        <v>376</v>
      </c>
      <c r="R60" s="72">
        <v>0</v>
      </c>
      <c r="S60" s="272">
        <v>0</v>
      </c>
      <c r="T60" s="272" t="s">
        <v>547</v>
      </c>
      <c r="U60" s="73">
        <v>0</v>
      </c>
      <c r="V60" s="74" t="s">
        <v>378</v>
      </c>
      <c r="W60" s="74" t="s">
        <v>378</v>
      </c>
      <c r="X60" s="74" t="s">
        <v>385</v>
      </c>
      <c r="Y60" s="74" t="s">
        <v>378</v>
      </c>
      <c r="Z60" s="81" t="s">
        <v>380</v>
      </c>
      <c r="AA60" s="76" t="s">
        <v>380</v>
      </c>
      <c r="AB60" s="273" t="s">
        <v>380</v>
      </c>
      <c r="AC60" s="274">
        <v>1</v>
      </c>
      <c r="AD60" s="77" t="s">
        <v>380</v>
      </c>
      <c r="AE60" s="78">
        <v>1</v>
      </c>
      <c r="AF60" s="79" t="s">
        <v>548</v>
      </c>
      <c r="AG60" s="270" t="s">
        <v>22</v>
      </c>
      <c r="AH60" s="80" t="s">
        <v>330</v>
      </c>
      <c r="AI60" t="s">
        <v>428</v>
      </c>
    </row>
    <row r="61" spans="2:35" ht="409.5" x14ac:dyDescent="0.25">
      <c r="B61" s="67" t="s">
        <v>83</v>
      </c>
      <c r="C61" s="270" t="s">
        <v>158</v>
      </c>
      <c r="D61" s="270" t="s">
        <v>549</v>
      </c>
      <c r="E61" s="270" t="s">
        <v>550</v>
      </c>
      <c r="F61" s="281" t="s">
        <v>2</v>
      </c>
      <c r="G61" s="281">
        <v>4</v>
      </c>
      <c r="H61" s="68">
        <v>1</v>
      </c>
      <c r="I61" s="50">
        <v>1</v>
      </c>
      <c r="J61" s="50">
        <v>1</v>
      </c>
      <c r="K61" s="50">
        <v>1</v>
      </c>
      <c r="L61" s="50">
        <v>0</v>
      </c>
      <c r="M61" s="69">
        <v>1</v>
      </c>
      <c r="N61" s="271">
        <v>1</v>
      </c>
      <c r="O61" s="271">
        <v>1</v>
      </c>
      <c r="P61" s="70">
        <v>1</v>
      </c>
      <c r="Q61" s="71" t="s">
        <v>376</v>
      </c>
      <c r="R61" s="72" t="s">
        <v>0</v>
      </c>
      <c r="S61" s="272" t="s">
        <v>0</v>
      </c>
      <c r="T61" s="272" t="s">
        <v>0</v>
      </c>
      <c r="U61" s="73" t="s">
        <v>0</v>
      </c>
      <c r="V61" s="74" t="s">
        <v>385</v>
      </c>
      <c r="W61" s="74" t="s">
        <v>385</v>
      </c>
      <c r="X61" s="74" t="s">
        <v>385</v>
      </c>
      <c r="Y61" s="74" t="s">
        <v>379</v>
      </c>
      <c r="Z61" s="81">
        <v>1</v>
      </c>
      <c r="AA61" s="76">
        <v>1</v>
      </c>
      <c r="AB61" s="273">
        <v>1</v>
      </c>
      <c r="AC61" s="274">
        <v>1</v>
      </c>
      <c r="AD61" s="77" t="s">
        <v>390</v>
      </c>
      <c r="AE61" s="78">
        <v>0.75</v>
      </c>
      <c r="AF61" s="79" t="s">
        <v>551</v>
      </c>
      <c r="AG61" s="270" t="s">
        <v>22</v>
      </c>
      <c r="AH61" s="80" t="s">
        <v>330</v>
      </c>
      <c r="AI61" t="s">
        <v>552</v>
      </c>
    </row>
    <row r="62" spans="2:35" ht="356.25" x14ac:dyDescent="0.25">
      <c r="B62" s="67" t="s">
        <v>83</v>
      </c>
      <c r="C62" s="270" t="s">
        <v>158</v>
      </c>
      <c r="D62" s="270" t="s">
        <v>553</v>
      </c>
      <c r="E62" s="270" t="s">
        <v>554</v>
      </c>
      <c r="F62" s="281" t="s">
        <v>375</v>
      </c>
      <c r="G62" s="281">
        <v>1</v>
      </c>
      <c r="H62" s="68">
        <v>1</v>
      </c>
      <c r="I62" s="50">
        <v>0.1</v>
      </c>
      <c r="J62" s="50">
        <v>0.9</v>
      </c>
      <c r="K62" s="50">
        <v>0</v>
      </c>
      <c r="L62" s="50">
        <v>0</v>
      </c>
      <c r="M62" s="69"/>
      <c r="N62" s="271">
        <v>1</v>
      </c>
      <c r="O62" s="271"/>
      <c r="P62" s="70"/>
      <c r="Q62" s="71" t="s">
        <v>376</v>
      </c>
      <c r="R62" s="72">
        <v>0</v>
      </c>
      <c r="S62" s="272" t="s">
        <v>0</v>
      </c>
      <c r="T62" s="272">
        <v>0</v>
      </c>
      <c r="U62" s="73">
        <v>0</v>
      </c>
      <c r="V62" s="74" t="s">
        <v>377</v>
      </c>
      <c r="W62" s="74" t="s">
        <v>385</v>
      </c>
      <c r="X62" s="74" t="s">
        <v>378</v>
      </c>
      <c r="Y62" s="74" t="s">
        <v>378</v>
      </c>
      <c r="Z62" s="81">
        <v>1</v>
      </c>
      <c r="AA62" s="76">
        <v>0.1</v>
      </c>
      <c r="AB62" s="273">
        <v>1</v>
      </c>
      <c r="AC62" s="274" t="s">
        <v>380</v>
      </c>
      <c r="AD62" s="77" t="s">
        <v>380</v>
      </c>
      <c r="AE62" s="78">
        <v>1</v>
      </c>
      <c r="AF62" s="79" t="s">
        <v>555</v>
      </c>
      <c r="AG62" s="270" t="s">
        <v>22</v>
      </c>
      <c r="AH62" s="80" t="s">
        <v>330</v>
      </c>
      <c r="AI62" t="s">
        <v>428</v>
      </c>
    </row>
    <row r="63" spans="2:35" ht="409.5" x14ac:dyDescent="0.25">
      <c r="B63" s="67" t="s">
        <v>83</v>
      </c>
      <c r="C63" s="270" t="s">
        <v>158</v>
      </c>
      <c r="D63" s="270" t="s">
        <v>556</v>
      </c>
      <c r="E63" s="270" t="s">
        <v>557</v>
      </c>
      <c r="F63" s="281" t="s">
        <v>375</v>
      </c>
      <c r="G63" s="281">
        <v>1</v>
      </c>
      <c r="H63" s="68">
        <v>1</v>
      </c>
      <c r="I63" s="50">
        <v>0.1</v>
      </c>
      <c r="J63" s="50">
        <v>0.9</v>
      </c>
      <c r="K63" s="50">
        <v>0</v>
      </c>
      <c r="L63" s="50">
        <v>0</v>
      </c>
      <c r="M63" s="69"/>
      <c r="N63" s="271">
        <v>1</v>
      </c>
      <c r="O63" s="271"/>
      <c r="P63" s="70"/>
      <c r="Q63" s="71" t="s">
        <v>376</v>
      </c>
      <c r="R63" s="72">
        <v>0</v>
      </c>
      <c r="S63" s="272" t="s">
        <v>0</v>
      </c>
      <c r="T63" s="272">
        <v>0</v>
      </c>
      <c r="U63" s="73">
        <v>0</v>
      </c>
      <c r="V63" s="74" t="s">
        <v>377</v>
      </c>
      <c r="W63" s="74" t="s">
        <v>385</v>
      </c>
      <c r="X63" s="74" t="s">
        <v>378</v>
      </c>
      <c r="Y63" s="74" t="s">
        <v>378</v>
      </c>
      <c r="Z63" s="81">
        <v>1</v>
      </c>
      <c r="AA63" s="76">
        <v>0.1</v>
      </c>
      <c r="AB63" s="273">
        <v>1</v>
      </c>
      <c r="AC63" s="274" t="s">
        <v>380</v>
      </c>
      <c r="AD63" s="77" t="s">
        <v>380</v>
      </c>
      <c r="AE63" s="78">
        <v>1</v>
      </c>
      <c r="AF63" s="79" t="s">
        <v>558</v>
      </c>
      <c r="AG63" s="270" t="s">
        <v>22</v>
      </c>
      <c r="AH63" s="80" t="s">
        <v>330</v>
      </c>
      <c r="AI63" t="s">
        <v>428</v>
      </c>
    </row>
    <row r="64" spans="2:35" ht="409.5" x14ac:dyDescent="0.25">
      <c r="B64" s="67" t="s">
        <v>83</v>
      </c>
      <c r="C64" s="270" t="s">
        <v>158</v>
      </c>
      <c r="D64" s="270" t="s">
        <v>559</v>
      </c>
      <c r="E64" s="270" t="s">
        <v>560</v>
      </c>
      <c r="F64" s="281" t="s">
        <v>375</v>
      </c>
      <c r="G64" s="281">
        <v>1</v>
      </c>
      <c r="H64" s="68">
        <v>1</v>
      </c>
      <c r="I64" s="50">
        <v>0.4</v>
      </c>
      <c r="J64" s="50">
        <v>0.6</v>
      </c>
      <c r="K64" s="50">
        <v>0</v>
      </c>
      <c r="L64" s="50">
        <v>0</v>
      </c>
      <c r="M64" s="69"/>
      <c r="N64" s="271">
        <v>1</v>
      </c>
      <c r="O64" s="271"/>
      <c r="P64" s="70"/>
      <c r="Q64" s="71" t="s">
        <v>376</v>
      </c>
      <c r="R64" s="72">
        <v>0</v>
      </c>
      <c r="S64" s="272" t="s">
        <v>0</v>
      </c>
      <c r="T64" s="272">
        <v>0</v>
      </c>
      <c r="U64" s="73">
        <v>0</v>
      </c>
      <c r="V64" s="74" t="s">
        <v>377</v>
      </c>
      <c r="W64" s="74" t="s">
        <v>385</v>
      </c>
      <c r="X64" s="74" t="s">
        <v>378</v>
      </c>
      <c r="Y64" s="74" t="s">
        <v>378</v>
      </c>
      <c r="Z64" s="81">
        <v>1</v>
      </c>
      <c r="AA64" s="76">
        <v>0.4</v>
      </c>
      <c r="AB64" s="273">
        <v>1</v>
      </c>
      <c r="AC64" s="274" t="s">
        <v>380</v>
      </c>
      <c r="AD64" s="77" t="s">
        <v>380</v>
      </c>
      <c r="AE64" s="78">
        <v>1</v>
      </c>
      <c r="AF64" s="79" t="s">
        <v>561</v>
      </c>
      <c r="AG64" s="270" t="s">
        <v>22</v>
      </c>
      <c r="AH64" s="80" t="s">
        <v>330</v>
      </c>
      <c r="AI64" t="s">
        <v>428</v>
      </c>
    </row>
    <row r="65" spans="2:35" ht="342" x14ac:dyDescent="0.25">
      <c r="B65" s="67" t="s">
        <v>83</v>
      </c>
      <c r="C65" s="270" t="s">
        <v>158</v>
      </c>
      <c r="D65" s="270" t="s">
        <v>562</v>
      </c>
      <c r="E65" s="270" t="s">
        <v>563</v>
      </c>
      <c r="F65" s="281" t="s">
        <v>375</v>
      </c>
      <c r="G65" s="281">
        <v>2</v>
      </c>
      <c r="H65" s="68">
        <v>2</v>
      </c>
      <c r="I65" s="50">
        <v>1</v>
      </c>
      <c r="J65" s="50">
        <v>1</v>
      </c>
      <c r="K65" s="50">
        <v>0</v>
      </c>
      <c r="L65" s="50">
        <v>0</v>
      </c>
      <c r="M65" s="69">
        <v>1</v>
      </c>
      <c r="N65" s="271">
        <v>1</v>
      </c>
      <c r="O65" s="271"/>
      <c r="P65" s="70"/>
      <c r="Q65" s="71" t="s">
        <v>376</v>
      </c>
      <c r="R65" s="72" t="s">
        <v>0</v>
      </c>
      <c r="S65" s="272" t="s">
        <v>0</v>
      </c>
      <c r="T65" s="272">
        <v>0</v>
      </c>
      <c r="U65" s="73">
        <v>0</v>
      </c>
      <c r="V65" s="74" t="s">
        <v>385</v>
      </c>
      <c r="W65" s="74" t="s">
        <v>385</v>
      </c>
      <c r="X65" s="74" t="s">
        <v>378</v>
      </c>
      <c r="Y65" s="74" t="s">
        <v>378</v>
      </c>
      <c r="Z65" s="81">
        <v>1</v>
      </c>
      <c r="AA65" s="76">
        <v>1</v>
      </c>
      <c r="AB65" s="273">
        <v>1</v>
      </c>
      <c r="AC65" s="274" t="s">
        <v>380</v>
      </c>
      <c r="AD65" s="77" t="s">
        <v>380</v>
      </c>
      <c r="AE65" s="78">
        <v>1</v>
      </c>
      <c r="AF65" s="79" t="s">
        <v>564</v>
      </c>
      <c r="AG65" s="270" t="s">
        <v>22</v>
      </c>
      <c r="AH65" s="80" t="s">
        <v>330</v>
      </c>
      <c r="AI65" t="s">
        <v>428</v>
      </c>
    </row>
    <row r="66" spans="2:35" ht="409.5" x14ac:dyDescent="0.25">
      <c r="B66" s="67" t="s">
        <v>83</v>
      </c>
      <c r="C66" s="270" t="s">
        <v>158</v>
      </c>
      <c r="D66" s="270" t="s">
        <v>565</v>
      </c>
      <c r="E66" s="270" t="s">
        <v>566</v>
      </c>
      <c r="F66" s="281" t="s">
        <v>375</v>
      </c>
      <c r="G66" s="281">
        <v>1</v>
      </c>
      <c r="H66" s="68">
        <v>1</v>
      </c>
      <c r="I66" s="50">
        <v>0.1</v>
      </c>
      <c r="J66" s="50">
        <v>0.9</v>
      </c>
      <c r="K66" s="50">
        <v>0</v>
      </c>
      <c r="L66" s="50">
        <v>0</v>
      </c>
      <c r="M66" s="69"/>
      <c r="N66" s="271">
        <v>1</v>
      </c>
      <c r="O66" s="271"/>
      <c r="P66" s="70"/>
      <c r="Q66" s="71" t="s">
        <v>376</v>
      </c>
      <c r="R66" s="72">
        <v>0</v>
      </c>
      <c r="S66" s="272" t="s">
        <v>0</v>
      </c>
      <c r="T66" s="272">
        <v>0</v>
      </c>
      <c r="U66" s="73">
        <v>0</v>
      </c>
      <c r="V66" s="74" t="s">
        <v>377</v>
      </c>
      <c r="W66" s="74" t="s">
        <v>385</v>
      </c>
      <c r="X66" s="74" t="s">
        <v>378</v>
      </c>
      <c r="Y66" s="74" t="s">
        <v>378</v>
      </c>
      <c r="Z66" s="81">
        <v>1</v>
      </c>
      <c r="AA66" s="76">
        <v>0.1</v>
      </c>
      <c r="AB66" s="273">
        <v>1</v>
      </c>
      <c r="AC66" s="274" t="s">
        <v>380</v>
      </c>
      <c r="AD66" s="77" t="s">
        <v>380</v>
      </c>
      <c r="AE66" s="78">
        <v>1</v>
      </c>
      <c r="AF66" s="79" t="s">
        <v>567</v>
      </c>
      <c r="AG66" s="270" t="s">
        <v>22</v>
      </c>
      <c r="AH66" s="80" t="s">
        <v>330</v>
      </c>
      <c r="AI66" t="s">
        <v>428</v>
      </c>
    </row>
    <row r="67" spans="2:35" ht="299.25" x14ac:dyDescent="0.25">
      <c r="B67" s="67" t="s">
        <v>83</v>
      </c>
      <c r="C67" s="270" t="s">
        <v>158</v>
      </c>
      <c r="D67" s="270" t="s">
        <v>568</v>
      </c>
      <c r="E67" s="270" t="s">
        <v>569</v>
      </c>
      <c r="F67" s="270" t="s">
        <v>375</v>
      </c>
      <c r="G67" s="281">
        <v>1</v>
      </c>
      <c r="H67" s="68">
        <v>1</v>
      </c>
      <c r="I67" s="50">
        <v>0</v>
      </c>
      <c r="J67" s="50">
        <v>0</v>
      </c>
      <c r="K67" s="50">
        <v>0</v>
      </c>
      <c r="L67" s="50">
        <v>0</v>
      </c>
      <c r="M67" s="69"/>
      <c r="N67" s="271"/>
      <c r="O67" s="271">
        <v>1</v>
      </c>
      <c r="P67" s="70"/>
      <c r="Q67" s="71" t="s">
        <v>376</v>
      </c>
      <c r="R67" s="72">
        <v>0</v>
      </c>
      <c r="S67" s="272">
        <v>0</v>
      </c>
      <c r="T67" s="272" t="s">
        <v>0</v>
      </c>
      <c r="U67" s="73">
        <v>0</v>
      </c>
      <c r="V67" s="74" t="s">
        <v>378</v>
      </c>
      <c r="W67" s="74" t="s">
        <v>378</v>
      </c>
      <c r="X67" s="74" t="s">
        <v>379</v>
      </c>
      <c r="Y67" s="74" t="s">
        <v>378</v>
      </c>
      <c r="Z67" s="81" t="s">
        <v>380</v>
      </c>
      <c r="AA67" s="76" t="s">
        <v>380</v>
      </c>
      <c r="AB67" s="273" t="s">
        <v>380</v>
      </c>
      <c r="AC67" s="274" t="s">
        <v>390</v>
      </c>
      <c r="AD67" s="77" t="s">
        <v>380</v>
      </c>
      <c r="AE67" s="78">
        <v>0</v>
      </c>
      <c r="AF67" s="79" t="s">
        <v>570</v>
      </c>
      <c r="AG67" s="270">
        <v>0</v>
      </c>
      <c r="AH67" s="80" t="s">
        <v>64</v>
      </c>
      <c r="AI67" t="s">
        <v>477</v>
      </c>
    </row>
    <row r="68" spans="2:35" ht="299.25" x14ac:dyDescent="0.25">
      <c r="B68" s="67" t="s">
        <v>83</v>
      </c>
      <c r="C68" s="270" t="s">
        <v>158</v>
      </c>
      <c r="D68" s="270" t="s">
        <v>198</v>
      </c>
      <c r="E68" s="270" t="s">
        <v>571</v>
      </c>
      <c r="F68" s="270" t="s">
        <v>375</v>
      </c>
      <c r="G68" s="281">
        <v>1</v>
      </c>
      <c r="H68" s="68">
        <v>1</v>
      </c>
      <c r="I68" s="50">
        <v>0</v>
      </c>
      <c r="J68" s="50">
        <v>0</v>
      </c>
      <c r="K68" s="50">
        <v>0</v>
      </c>
      <c r="L68" s="50">
        <v>0</v>
      </c>
      <c r="M68" s="69"/>
      <c r="N68" s="271"/>
      <c r="O68" s="271"/>
      <c r="P68" s="70">
        <v>1</v>
      </c>
      <c r="Q68" s="71" t="s">
        <v>376</v>
      </c>
      <c r="R68" s="72">
        <v>0</v>
      </c>
      <c r="S68" s="272">
        <v>0</v>
      </c>
      <c r="T68" s="272">
        <v>0</v>
      </c>
      <c r="U68" s="73" t="s">
        <v>0</v>
      </c>
      <c r="V68" s="74" t="s">
        <v>378</v>
      </c>
      <c r="W68" s="74" t="s">
        <v>378</v>
      </c>
      <c r="X68" s="74" t="s">
        <v>378</v>
      </c>
      <c r="Y68" s="74" t="s">
        <v>379</v>
      </c>
      <c r="Z68" s="81" t="s">
        <v>380</v>
      </c>
      <c r="AA68" s="76" t="s">
        <v>380</v>
      </c>
      <c r="AB68" s="273" t="s">
        <v>380</v>
      </c>
      <c r="AC68" s="274" t="s">
        <v>380</v>
      </c>
      <c r="AD68" s="77" t="s">
        <v>390</v>
      </c>
      <c r="AE68" s="78">
        <v>0</v>
      </c>
      <c r="AF68" s="79" t="s">
        <v>572</v>
      </c>
      <c r="AG68" s="270">
        <v>0</v>
      </c>
      <c r="AH68" s="80" t="s">
        <v>64</v>
      </c>
      <c r="AI68" t="s">
        <v>477</v>
      </c>
    </row>
    <row r="69" spans="2:35" ht="409.5" x14ac:dyDescent="0.25">
      <c r="B69" s="67" t="s">
        <v>83</v>
      </c>
      <c r="C69" s="270" t="s">
        <v>175</v>
      </c>
      <c r="D69" s="270" t="s">
        <v>573</v>
      </c>
      <c r="E69" s="270" t="s">
        <v>179</v>
      </c>
      <c r="F69" s="281" t="s">
        <v>375</v>
      </c>
      <c r="G69" s="282">
        <v>4</v>
      </c>
      <c r="H69" s="68">
        <v>4</v>
      </c>
      <c r="I69" s="50">
        <v>1</v>
      </c>
      <c r="J69" s="50">
        <v>1</v>
      </c>
      <c r="K69" s="50">
        <v>1</v>
      </c>
      <c r="L69" s="50">
        <v>0</v>
      </c>
      <c r="M69" s="69">
        <v>1</v>
      </c>
      <c r="N69" s="271">
        <v>1</v>
      </c>
      <c r="O69" s="271">
        <v>1</v>
      </c>
      <c r="P69" s="70">
        <v>1</v>
      </c>
      <c r="Q69" s="71" t="s">
        <v>376</v>
      </c>
      <c r="R69" s="72" t="s">
        <v>0</v>
      </c>
      <c r="S69" s="272" t="s">
        <v>0</v>
      </c>
      <c r="T69" s="272" t="s">
        <v>0</v>
      </c>
      <c r="U69" s="73" t="s">
        <v>0</v>
      </c>
      <c r="V69" s="74" t="s">
        <v>385</v>
      </c>
      <c r="W69" s="74" t="s">
        <v>385</v>
      </c>
      <c r="X69" s="74" t="s">
        <v>385</v>
      </c>
      <c r="Y69" s="74" t="s">
        <v>379</v>
      </c>
      <c r="Z69" s="81">
        <v>1</v>
      </c>
      <c r="AA69" s="76">
        <v>1</v>
      </c>
      <c r="AB69" s="273">
        <v>1</v>
      </c>
      <c r="AC69" s="274">
        <v>1</v>
      </c>
      <c r="AD69" s="77" t="s">
        <v>390</v>
      </c>
      <c r="AE69" s="78">
        <v>0.75</v>
      </c>
      <c r="AF69" s="79" t="s">
        <v>574</v>
      </c>
      <c r="AG69" s="270" t="s">
        <v>22</v>
      </c>
      <c r="AH69" s="80" t="s">
        <v>335</v>
      </c>
      <c r="AI69" t="s">
        <v>575</v>
      </c>
    </row>
    <row r="70" spans="2:35" ht="409.5" x14ac:dyDescent="0.25">
      <c r="B70" s="67" t="s">
        <v>83</v>
      </c>
      <c r="C70" s="270" t="s">
        <v>175</v>
      </c>
      <c r="D70" s="270" t="s">
        <v>573</v>
      </c>
      <c r="E70" s="270" t="s">
        <v>576</v>
      </c>
      <c r="F70" s="281" t="s">
        <v>2</v>
      </c>
      <c r="G70" s="282">
        <v>3</v>
      </c>
      <c r="H70" s="68">
        <v>1</v>
      </c>
      <c r="I70" s="50">
        <v>1</v>
      </c>
      <c r="J70" s="50">
        <v>1</v>
      </c>
      <c r="K70" s="50">
        <v>1</v>
      </c>
      <c r="L70" s="50">
        <v>0</v>
      </c>
      <c r="M70" s="69">
        <v>1</v>
      </c>
      <c r="N70" s="271">
        <v>1</v>
      </c>
      <c r="O70" s="271">
        <v>1</v>
      </c>
      <c r="P70" s="70"/>
      <c r="Q70" s="71" t="s">
        <v>376</v>
      </c>
      <c r="R70" s="72" t="s">
        <v>0</v>
      </c>
      <c r="S70" s="272" t="s">
        <v>0</v>
      </c>
      <c r="T70" s="272" t="s">
        <v>0</v>
      </c>
      <c r="U70" s="73">
        <v>0</v>
      </c>
      <c r="V70" s="74" t="s">
        <v>385</v>
      </c>
      <c r="W70" s="74" t="s">
        <v>385</v>
      </c>
      <c r="X70" s="74" t="s">
        <v>385</v>
      </c>
      <c r="Y70" s="74" t="s">
        <v>378</v>
      </c>
      <c r="Z70" s="81">
        <v>1</v>
      </c>
      <c r="AA70" s="76">
        <v>1</v>
      </c>
      <c r="AB70" s="273">
        <v>1</v>
      </c>
      <c r="AC70" s="274">
        <v>1</v>
      </c>
      <c r="AD70" s="77" t="s">
        <v>380</v>
      </c>
      <c r="AE70" s="78">
        <v>1</v>
      </c>
      <c r="AF70" s="79" t="s">
        <v>577</v>
      </c>
      <c r="AG70" s="270" t="s">
        <v>22</v>
      </c>
      <c r="AH70" s="80" t="s">
        <v>335</v>
      </c>
      <c r="AI70" t="s">
        <v>575</v>
      </c>
    </row>
    <row r="71" spans="2:35" ht="315" x14ac:dyDescent="0.25">
      <c r="B71" s="67" t="s">
        <v>83</v>
      </c>
      <c r="C71" s="270" t="s">
        <v>175</v>
      </c>
      <c r="D71" s="270" t="s">
        <v>578</v>
      </c>
      <c r="E71" s="270" t="s">
        <v>184</v>
      </c>
      <c r="F71" s="270" t="s">
        <v>375</v>
      </c>
      <c r="G71" s="281">
        <v>1</v>
      </c>
      <c r="H71" s="68">
        <v>1</v>
      </c>
      <c r="I71" s="83">
        <v>0.5</v>
      </c>
      <c r="J71" s="83">
        <v>0.3</v>
      </c>
      <c r="K71" s="83">
        <v>0.1</v>
      </c>
      <c r="L71" s="50">
        <v>0</v>
      </c>
      <c r="M71" s="69"/>
      <c r="N71" s="271">
        <v>1</v>
      </c>
      <c r="O71" s="271"/>
      <c r="P71" s="70"/>
      <c r="Q71" s="71" t="s">
        <v>376</v>
      </c>
      <c r="R71" s="72">
        <v>0</v>
      </c>
      <c r="S71" s="272" t="s">
        <v>0</v>
      </c>
      <c r="T71" s="272">
        <v>0</v>
      </c>
      <c r="U71" s="73">
        <v>0</v>
      </c>
      <c r="V71" s="74" t="s">
        <v>377</v>
      </c>
      <c r="W71" s="74" t="s">
        <v>385</v>
      </c>
      <c r="X71" s="74" t="s">
        <v>377</v>
      </c>
      <c r="Y71" s="74" t="s">
        <v>378</v>
      </c>
      <c r="Z71" s="81">
        <v>0.8</v>
      </c>
      <c r="AA71" s="76">
        <v>0.5</v>
      </c>
      <c r="AB71" s="273">
        <v>0.8</v>
      </c>
      <c r="AC71" s="274">
        <v>0.9</v>
      </c>
      <c r="AD71" s="77" t="s">
        <v>380</v>
      </c>
      <c r="AE71" s="78">
        <v>0.9</v>
      </c>
      <c r="AF71" s="79" t="s">
        <v>579</v>
      </c>
      <c r="AG71" s="270" t="s">
        <v>22</v>
      </c>
      <c r="AH71" s="80" t="s">
        <v>64</v>
      </c>
      <c r="AI71" t="s">
        <v>477</v>
      </c>
    </row>
    <row r="72" spans="2:35" ht="409.5" x14ac:dyDescent="0.25">
      <c r="B72" s="67" t="s">
        <v>83</v>
      </c>
      <c r="C72" s="270" t="s">
        <v>175</v>
      </c>
      <c r="D72" s="270" t="s">
        <v>580</v>
      </c>
      <c r="E72" s="270" t="s">
        <v>581</v>
      </c>
      <c r="F72" s="281" t="s">
        <v>2</v>
      </c>
      <c r="G72" s="282">
        <v>4</v>
      </c>
      <c r="H72" s="68">
        <v>1</v>
      </c>
      <c r="I72" s="50">
        <v>1</v>
      </c>
      <c r="J72" s="50">
        <v>1</v>
      </c>
      <c r="K72" s="50">
        <v>1</v>
      </c>
      <c r="L72" s="50">
        <v>0</v>
      </c>
      <c r="M72" s="69">
        <v>1</v>
      </c>
      <c r="N72" s="271">
        <v>1</v>
      </c>
      <c r="O72" s="271">
        <v>1</v>
      </c>
      <c r="P72" s="70">
        <v>1</v>
      </c>
      <c r="Q72" s="71" t="s">
        <v>376</v>
      </c>
      <c r="R72" s="72" t="s">
        <v>0</v>
      </c>
      <c r="S72" s="272" t="s">
        <v>0</v>
      </c>
      <c r="T72" s="272" t="s">
        <v>0</v>
      </c>
      <c r="U72" s="73" t="s">
        <v>0</v>
      </c>
      <c r="V72" s="74" t="s">
        <v>385</v>
      </c>
      <c r="W72" s="74" t="s">
        <v>385</v>
      </c>
      <c r="X72" s="74" t="s">
        <v>385</v>
      </c>
      <c r="Y72" s="74" t="s">
        <v>379</v>
      </c>
      <c r="Z72" s="81">
        <v>1</v>
      </c>
      <c r="AA72" s="76">
        <v>1</v>
      </c>
      <c r="AB72" s="273">
        <v>1</v>
      </c>
      <c r="AC72" s="274">
        <v>1</v>
      </c>
      <c r="AD72" s="77" t="s">
        <v>390</v>
      </c>
      <c r="AE72" s="78">
        <v>0.75</v>
      </c>
      <c r="AF72" s="79" t="s">
        <v>582</v>
      </c>
      <c r="AG72" s="270" t="s">
        <v>22</v>
      </c>
      <c r="AH72" s="80" t="s">
        <v>335</v>
      </c>
      <c r="AI72" t="s">
        <v>575</v>
      </c>
    </row>
    <row r="73" spans="2:35" ht="168.75" x14ac:dyDescent="0.25">
      <c r="B73" s="67" t="s">
        <v>83</v>
      </c>
      <c r="C73" s="270" t="s">
        <v>175</v>
      </c>
      <c r="D73" s="270" t="s">
        <v>583</v>
      </c>
      <c r="E73" s="270" t="s">
        <v>584</v>
      </c>
      <c r="F73" s="270" t="s">
        <v>375</v>
      </c>
      <c r="G73" s="281">
        <v>1</v>
      </c>
      <c r="H73" s="68">
        <v>1</v>
      </c>
      <c r="I73" s="83">
        <v>0.1</v>
      </c>
      <c r="J73" s="83">
        <v>0.23</v>
      </c>
      <c r="K73" s="50">
        <v>0</v>
      </c>
      <c r="L73" s="50">
        <v>0</v>
      </c>
      <c r="M73" s="69"/>
      <c r="N73" s="271">
        <v>1</v>
      </c>
      <c r="O73" s="271"/>
      <c r="P73" s="70"/>
      <c r="Q73" s="71" t="s">
        <v>376</v>
      </c>
      <c r="R73" s="72">
        <v>0</v>
      </c>
      <c r="S73" s="272" t="s">
        <v>0</v>
      </c>
      <c r="T73" s="272">
        <v>0</v>
      </c>
      <c r="U73" s="73">
        <v>0</v>
      </c>
      <c r="V73" s="74" t="s">
        <v>377</v>
      </c>
      <c r="W73" s="74" t="s">
        <v>385</v>
      </c>
      <c r="X73" s="74" t="s">
        <v>378</v>
      </c>
      <c r="Y73" s="74" t="s">
        <v>378</v>
      </c>
      <c r="Z73" s="81">
        <v>0.33</v>
      </c>
      <c r="AA73" s="76">
        <v>0.1</v>
      </c>
      <c r="AB73" s="273">
        <v>0.33</v>
      </c>
      <c r="AC73" s="283">
        <v>0.33</v>
      </c>
      <c r="AD73" s="77" t="s">
        <v>380</v>
      </c>
      <c r="AE73" s="78">
        <v>0.33</v>
      </c>
      <c r="AF73" s="79" t="s">
        <v>585</v>
      </c>
      <c r="AG73" s="270" t="s">
        <v>22</v>
      </c>
      <c r="AH73" s="80" t="s">
        <v>64</v>
      </c>
      <c r="AI73" t="s">
        <v>477</v>
      </c>
    </row>
    <row r="74" spans="2:35" ht="382.5" x14ac:dyDescent="0.25">
      <c r="B74" s="67" t="s">
        <v>83</v>
      </c>
      <c r="C74" s="270" t="s">
        <v>175</v>
      </c>
      <c r="D74" s="270" t="s">
        <v>185</v>
      </c>
      <c r="E74" s="270" t="s">
        <v>186</v>
      </c>
      <c r="F74" s="270" t="s">
        <v>2</v>
      </c>
      <c r="G74" s="281">
        <v>2</v>
      </c>
      <c r="H74" s="84">
        <v>1</v>
      </c>
      <c r="I74" s="50">
        <v>1</v>
      </c>
      <c r="J74" s="50">
        <v>1</v>
      </c>
      <c r="K74" s="50">
        <v>1</v>
      </c>
      <c r="L74" s="50">
        <v>0</v>
      </c>
      <c r="M74" s="69"/>
      <c r="N74" s="284">
        <v>1</v>
      </c>
      <c r="O74" s="271"/>
      <c r="P74" s="93">
        <v>1</v>
      </c>
      <c r="Q74" s="71" t="s">
        <v>376</v>
      </c>
      <c r="R74" s="72">
        <v>0</v>
      </c>
      <c r="S74" s="272" t="s">
        <v>0</v>
      </c>
      <c r="T74" s="272">
        <v>0</v>
      </c>
      <c r="U74" s="73" t="s">
        <v>0</v>
      </c>
      <c r="V74" s="74" t="s">
        <v>377</v>
      </c>
      <c r="W74" s="74" t="s">
        <v>385</v>
      </c>
      <c r="X74" s="74" t="s">
        <v>377</v>
      </c>
      <c r="Y74" s="74" t="s">
        <v>379</v>
      </c>
      <c r="Z74" s="81">
        <v>2</v>
      </c>
      <c r="AA74" s="76">
        <v>1</v>
      </c>
      <c r="AB74" s="273">
        <v>1</v>
      </c>
      <c r="AC74" s="274">
        <v>1</v>
      </c>
      <c r="AD74" s="77" t="s">
        <v>390</v>
      </c>
      <c r="AE74" s="78" t="s">
        <v>410</v>
      </c>
      <c r="AF74" s="79" t="s">
        <v>586</v>
      </c>
      <c r="AG74" s="270" t="s">
        <v>22</v>
      </c>
      <c r="AH74" s="80" t="s">
        <v>329</v>
      </c>
      <c r="AI74" t="s">
        <v>587</v>
      </c>
    </row>
    <row r="75" spans="2:35" ht="409.5" x14ac:dyDescent="0.25">
      <c r="B75" s="67" t="s">
        <v>83</v>
      </c>
      <c r="C75" s="270" t="s">
        <v>187</v>
      </c>
      <c r="D75" s="270" t="s">
        <v>588</v>
      </c>
      <c r="E75" s="270" t="s">
        <v>193</v>
      </c>
      <c r="F75" s="281" t="s">
        <v>375</v>
      </c>
      <c r="G75" s="282">
        <v>1</v>
      </c>
      <c r="H75" s="68">
        <v>1</v>
      </c>
      <c r="I75" s="50">
        <v>0</v>
      </c>
      <c r="J75" s="50">
        <v>0.9</v>
      </c>
      <c r="K75" s="50">
        <v>0</v>
      </c>
      <c r="L75" s="50">
        <v>0</v>
      </c>
      <c r="M75" s="69"/>
      <c r="N75" s="271">
        <v>1</v>
      </c>
      <c r="O75" s="271"/>
      <c r="P75" s="70"/>
      <c r="Q75" s="71" t="s">
        <v>376</v>
      </c>
      <c r="R75" s="72">
        <v>0</v>
      </c>
      <c r="S75" s="272" t="s">
        <v>0</v>
      </c>
      <c r="T75" s="272">
        <v>0</v>
      </c>
      <c r="U75" s="73">
        <v>0</v>
      </c>
      <c r="V75" s="74" t="s">
        <v>378</v>
      </c>
      <c r="W75" s="74" t="s">
        <v>385</v>
      </c>
      <c r="X75" s="74" t="s">
        <v>378</v>
      </c>
      <c r="Y75" s="74" t="s">
        <v>378</v>
      </c>
      <c r="Z75" s="81">
        <v>0.9</v>
      </c>
      <c r="AA75" s="76" t="s">
        <v>380</v>
      </c>
      <c r="AB75" s="273">
        <v>0.9</v>
      </c>
      <c r="AC75" s="274">
        <v>0.9</v>
      </c>
      <c r="AD75" s="77" t="s">
        <v>380</v>
      </c>
      <c r="AE75" s="78">
        <v>0.9</v>
      </c>
      <c r="AF75" s="79" t="s">
        <v>589</v>
      </c>
      <c r="AG75" s="270" t="s">
        <v>590</v>
      </c>
      <c r="AH75" s="80" t="s">
        <v>335</v>
      </c>
      <c r="AI75" t="s">
        <v>591</v>
      </c>
    </row>
    <row r="76" spans="2:35" ht="409.5" x14ac:dyDescent="0.25">
      <c r="B76" s="67" t="s">
        <v>83</v>
      </c>
      <c r="C76" s="270" t="s">
        <v>187</v>
      </c>
      <c r="D76" s="270" t="s">
        <v>588</v>
      </c>
      <c r="E76" s="270" t="s">
        <v>194</v>
      </c>
      <c r="F76" s="281" t="s">
        <v>375</v>
      </c>
      <c r="G76" s="282">
        <v>1</v>
      </c>
      <c r="H76" s="68">
        <v>1</v>
      </c>
      <c r="I76" s="50">
        <v>0</v>
      </c>
      <c r="J76" s="50">
        <v>0</v>
      </c>
      <c r="K76" s="50">
        <v>0</v>
      </c>
      <c r="L76" s="50">
        <v>0</v>
      </c>
      <c r="M76" s="69"/>
      <c r="N76" s="271"/>
      <c r="O76" s="271">
        <v>1</v>
      </c>
      <c r="P76" s="70"/>
      <c r="Q76" s="71" t="s">
        <v>376</v>
      </c>
      <c r="R76" s="72">
        <v>0</v>
      </c>
      <c r="S76" s="272">
        <v>0</v>
      </c>
      <c r="T76" s="272" t="s">
        <v>0</v>
      </c>
      <c r="U76" s="73">
        <v>0</v>
      </c>
      <c r="V76" s="74" t="s">
        <v>378</v>
      </c>
      <c r="W76" s="74" t="s">
        <v>378</v>
      </c>
      <c r="X76" s="74" t="s">
        <v>379</v>
      </c>
      <c r="Y76" s="74" t="s">
        <v>378</v>
      </c>
      <c r="Z76" s="81" t="s">
        <v>380</v>
      </c>
      <c r="AA76" s="76" t="s">
        <v>380</v>
      </c>
      <c r="AB76" s="273" t="s">
        <v>380</v>
      </c>
      <c r="AC76" s="274" t="s">
        <v>390</v>
      </c>
      <c r="AD76" s="77" t="s">
        <v>380</v>
      </c>
      <c r="AE76" s="78">
        <v>0</v>
      </c>
      <c r="AF76" s="79" t="s">
        <v>592</v>
      </c>
      <c r="AG76" s="270" t="s">
        <v>590</v>
      </c>
      <c r="AH76" s="80" t="s">
        <v>335</v>
      </c>
      <c r="AI76" t="s">
        <v>591</v>
      </c>
    </row>
    <row r="77" spans="2:35" ht="409.5" x14ac:dyDescent="0.25">
      <c r="B77" s="67" t="s">
        <v>83</v>
      </c>
      <c r="C77" s="270" t="s">
        <v>187</v>
      </c>
      <c r="D77" s="270" t="s">
        <v>192</v>
      </c>
      <c r="E77" s="270" t="s">
        <v>593</v>
      </c>
      <c r="F77" s="270" t="s">
        <v>375</v>
      </c>
      <c r="G77" s="281">
        <v>2</v>
      </c>
      <c r="H77" s="68">
        <v>1</v>
      </c>
      <c r="I77" s="83">
        <v>0.75</v>
      </c>
      <c r="J77" s="83">
        <v>0.1</v>
      </c>
      <c r="K77" s="50">
        <v>0.05</v>
      </c>
      <c r="L77" s="50">
        <v>0</v>
      </c>
      <c r="M77" s="69"/>
      <c r="N77" s="271">
        <v>0.8</v>
      </c>
      <c r="O77" s="271">
        <v>0.2</v>
      </c>
      <c r="P77" s="70"/>
      <c r="Q77" s="71" t="s">
        <v>376</v>
      </c>
      <c r="R77" s="72">
        <v>0</v>
      </c>
      <c r="S77" s="272" t="s">
        <v>0</v>
      </c>
      <c r="T77" s="272" t="s">
        <v>0</v>
      </c>
      <c r="U77" s="73">
        <v>0</v>
      </c>
      <c r="V77" s="74" t="s">
        <v>377</v>
      </c>
      <c r="W77" s="74" t="s">
        <v>385</v>
      </c>
      <c r="X77" s="74" t="s">
        <v>385</v>
      </c>
      <c r="Y77" s="74" t="s">
        <v>378</v>
      </c>
      <c r="Z77" s="81">
        <v>0.875</v>
      </c>
      <c r="AA77" s="76">
        <v>0.75</v>
      </c>
      <c r="AB77" s="273">
        <v>1</v>
      </c>
      <c r="AC77" s="274">
        <v>0.9</v>
      </c>
      <c r="AD77" s="77" t="s">
        <v>380</v>
      </c>
      <c r="AE77" s="78">
        <v>0.9</v>
      </c>
      <c r="AF77" s="79" t="s">
        <v>594</v>
      </c>
      <c r="AG77" s="270" t="s">
        <v>590</v>
      </c>
      <c r="AH77" s="80" t="s">
        <v>333</v>
      </c>
      <c r="AI77" t="s">
        <v>595</v>
      </c>
    </row>
    <row r="78" spans="2:35" ht="409.5" x14ac:dyDescent="0.25">
      <c r="B78" s="67" t="s">
        <v>83</v>
      </c>
      <c r="C78" s="270" t="s">
        <v>187</v>
      </c>
      <c r="D78" s="270" t="s">
        <v>206</v>
      </c>
      <c r="E78" s="270" t="s">
        <v>596</v>
      </c>
      <c r="F78" s="270" t="s">
        <v>375</v>
      </c>
      <c r="G78" s="281">
        <v>1</v>
      </c>
      <c r="H78" s="68">
        <v>2</v>
      </c>
      <c r="I78" s="50">
        <v>0</v>
      </c>
      <c r="J78" s="50">
        <v>4</v>
      </c>
      <c r="K78" s="50">
        <v>0</v>
      </c>
      <c r="L78" s="50">
        <v>0</v>
      </c>
      <c r="M78" s="69"/>
      <c r="N78" s="271">
        <v>2</v>
      </c>
      <c r="O78" s="271"/>
      <c r="P78" s="70"/>
      <c r="Q78" s="71" t="s">
        <v>376</v>
      </c>
      <c r="R78" s="72">
        <v>0</v>
      </c>
      <c r="S78" s="272" t="s">
        <v>0</v>
      </c>
      <c r="T78" s="272">
        <v>0</v>
      </c>
      <c r="U78" s="73">
        <v>0</v>
      </c>
      <c r="V78" s="74" t="s">
        <v>378</v>
      </c>
      <c r="W78" s="74" t="s">
        <v>385</v>
      </c>
      <c r="X78" s="74" t="s">
        <v>378</v>
      </c>
      <c r="Y78" s="74" t="s">
        <v>378</v>
      </c>
      <c r="Z78" s="81">
        <v>1</v>
      </c>
      <c r="AA78" s="76" t="s">
        <v>380</v>
      </c>
      <c r="AB78" s="273">
        <v>1</v>
      </c>
      <c r="AC78" s="274" t="s">
        <v>380</v>
      </c>
      <c r="AD78" s="77" t="s">
        <v>380</v>
      </c>
      <c r="AE78" s="78" t="s">
        <v>410</v>
      </c>
      <c r="AF78" s="79" t="s">
        <v>597</v>
      </c>
      <c r="AG78" s="270" t="s">
        <v>590</v>
      </c>
      <c r="AH78" s="80" t="s">
        <v>331</v>
      </c>
      <c r="AI78" t="s">
        <v>598</v>
      </c>
    </row>
    <row r="79" spans="2:35" ht="409.5" x14ac:dyDescent="0.25">
      <c r="B79" s="67" t="s">
        <v>83</v>
      </c>
      <c r="C79" s="270" t="s">
        <v>187</v>
      </c>
      <c r="D79" s="270" t="s">
        <v>599</v>
      </c>
      <c r="E79" s="275" t="s">
        <v>191</v>
      </c>
      <c r="F79" s="281" t="s">
        <v>375</v>
      </c>
      <c r="G79" s="282">
        <v>2</v>
      </c>
      <c r="H79" s="68">
        <v>2</v>
      </c>
      <c r="I79" s="50">
        <v>0</v>
      </c>
      <c r="J79" s="50">
        <v>1</v>
      </c>
      <c r="K79" s="50">
        <v>0</v>
      </c>
      <c r="L79" s="50">
        <v>0</v>
      </c>
      <c r="M79" s="69"/>
      <c r="N79" s="271">
        <v>1</v>
      </c>
      <c r="O79" s="271"/>
      <c r="P79" s="70">
        <v>1</v>
      </c>
      <c r="Q79" s="71" t="s">
        <v>376</v>
      </c>
      <c r="R79" s="72">
        <v>0</v>
      </c>
      <c r="S79" s="272" t="s">
        <v>0</v>
      </c>
      <c r="T79" s="272">
        <v>0</v>
      </c>
      <c r="U79" s="73" t="s">
        <v>0</v>
      </c>
      <c r="V79" s="74" t="s">
        <v>378</v>
      </c>
      <c r="W79" s="74" t="s">
        <v>385</v>
      </c>
      <c r="X79" s="74" t="s">
        <v>378</v>
      </c>
      <c r="Y79" s="74" t="s">
        <v>379</v>
      </c>
      <c r="Z79" s="81">
        <v>1</v>
      </c>
      <c r="AA79" s="76" t="s">
        <v>380</v>
      </c>
      <c r="AB79" s="273">
        <v>1</v>
      </c>
      <c r="AC79" s="274" t="s">
        <v>380</v>
      </c>
      <c r="AD79" s="77" t="s">
        <v>390</v>
      </c>
      <c r="AE79" s="78">
        <v>0.5</v>
      </c>
      <c r="AF79" s="79" t="s">
        <v>600</v>
      </c>
      <c r="AG79" s="270" t="s">
        <v>590</v>
      </c>
      <c r="AH79" s="80" t="s">
        <v>335</v>
      </c>
      <c r="AI79" t="s">
        <v>591</v>
      </c>
    </row>
    <row r="80" spans="2:35" ht="409.5" x14ac:dyDescent="0.25">
      <c r="B80" s="67" t="s">
        <v>83</v>
      </c>
      <c r="C80" s="270" t="s">
        <v>187</v>
      </c>
      <c r="D80" s="270" t="s">
        <v>601</v>
      </c>
      <c r="E80" s="270" t="s">
        <v>602</v>
      </c>
      <c r="F80" s="281" t="s">
        <v>375</v>
      </c>
      <c r="G80" s="282">
        <v>2</v>
      </c>
      <c r="H80" s="68">
        <v>2</v>
      </c>
      <c r="I80" s="50">
        <v>0</v>
      </c>
      <c r="J80" s="50">
        <v>1</v>
      </c>
      <c r="K80" s="83">
        <v>0.4</v>
      </c>
      <c r="L80" s="50">
        <v>0</v>
      </c>
      <c r="M80" s="69"/>
      <c r="N80" s="271">
        <v>1</v>
      </c>
      <c r="O80" s="271">
        <v>1</v>
      </c>
      <c r="P80" s="70"/>
      <c r="Q80" s="71" t="s">
        <v>376</v>
      </c>
      <c r="R80" s="72">
        <v>0</v>
      </c>
      <c r="S80" s="272" t="s">
        <v>0</v>
      </c>
      <c r="T80" s="272" t="s">
        <v>0</v>
      </c>
      <c r="U80" s="73">
        <v>0</v>
      </c>
      <c r="V80" s="74" t="s">
        <v>378</v>
      </c>
      <c r="W80" s="74" t="s">
        <v>385</v>
      </c>
      <c r="X80" s="74" t="s">
        <v>385</v>
      </c>
      <c r="Y80" s="74" t="s">
        <v>378</v>
      </c>
      <c r="Z80" s="81">
        <v>1</v>
      </c>
      <c r="AA80" s="76" t="s">
        <v>380</v>
      </c>
      <c r="AB80" s="273">
        <v>1</v>
      </c>
      <c r="AC80" s="274">
        <v>0.4</v>
      </c>
      <c r="AD80" s="77" t="s">
        <v>380</v>
      </c>
      <c r="AE80" s="78">
        <v>0.7</v>
      </c>
      <c r="AF80" s="79" t="s">
        <v>603</v>
      </c>
      <c r="AG80" s="270" t="s">
        <v>590</v>
      </c>
      <c r="AH80" s="80" t="s">
        <v>335</v>
      </c>
      <c r="AI80" t="s">
        <v>591</v>
      </c>
    </row>
    <row r="81" spans="2:35" ht="409.5" x14ac:dyDescent="0.25">
      <c r="B81" s="67" t="s">
        <v>83</v>
      </c>
      <c r="C81" s="270" t="s">
        <v>187</v>
      </c>
      <c r="D81" s="270" t="s">
        <v>588</v>
      </c>
      <c r="E81" s="270" t="s">
        <v>604</v>
      </c>
      <c r="F81" s="270" t="s">
        <v>375</v>
      </c>
      <c r="G81" s="281">
        <v>1</v>
      </c>
      <c r="H81" s="68">
        <v>1</v>
      </c>
      <c r="I81" s="50">
        <v>1</v>
      </c>
      <c r="J81" s="50">
        <v>0</v>
      </c>
      <c r="K81" s="50">
        <v>0</v>
      </c>
      <c r="L81" s="50">
        <v>0</v>
      </c>
      <c r="M81" s="69">
        <v>1</v>
      </c>
      <c r="N81" s="271"/>
      <c r="O81" s="271"/>
      <c r="P81" s="70"/>
      <c r="Q81" s="71" t="s">
        <v>376</v>
      </c>
      <c r="R81" s="72" t="s">
        <v>0</v>
      </c>
      <c r="S81" s="272">
        <v>0</v>
      </c>
      <c r="T81" s="272">
        <v>0</v>
      </c>
      <c r="U81" s="73">
        <v>0</v>
      </c>
      <c r="V81" s="74" t="s">
        <v>385</v>
      </c>
      <c r="W81" s="74" t="s">
        <v>378</v>
      </c>
      <c r="X81" s="74" t="s">
        <v>378</v>
      </c>
      <c r="Y81" s="74" t="s">
        <v>378</v>
      </c>
      <c r="Z81" s="81" t="s">
        <v>380</v>
      </c>
      <c r="AA81" s="76">
        <v>1</v>
      </c>
      <c r="AB81" s="273" t="s">
        <v>380</v>
      </c>
      <c r="AC81" s="274" t="s">
        <v>380</v>
      </c>
      <c r="AD81" s="77" t="s">
        <v>380</v>
      </c>
      <c r="AE81" s="78">
        <v>1</v>
      </c>
      <c r="AF81" s="79" t="s">
        <v>605</v>
      </c>
      <c r="AG81" s="270" t="s">
        <v>590</v>
      </c>
      <c r="AH81" s="80" t="s">
        <v>64</v>
      </c>
      <c r="AI81" t="s">
        <v>606</v>
      </c>
    </row>
    <row r="82" spans="2:35" ht="409.5" x14ac:dyDescent="0.25">
      <c r="B82" s="67" t="s">
        <v>83</v>
      </c>
      <c r="C82" s="270" t="s">
        <v>200</v>
      </c>
      <c r="D82" s="270" t="s">
        <v>607</v>
      </c>
      <c r="E82" s="270" t="s">
        <v>608</v>
      </c>
      <c r="F82" s="270" t="s">
        <v>375</v>
      </c>
      <c r="G82" s="281">
        <v>1</v>
      </c>
      <c r="H82" s="68">
        <v>1</v>
      </c>
      <c r="I82" s="50">
        <v>0</v>
      </c>
      <c r="J82" s="50">
        <v>1</v>
      </c>
      <c r="K82" s="50">
        <v>0</v>
      </c>
      <c r="L82" s="50">
        <v>0</v>
      </c>
      <c r="M82" s="69"/>
      <c r="N82" s="271">
        <v>1</v>
      </c>
      <c r="O82" s="271"/>
      <c r="P82" s="70"/>
      <c r="Q82" s="71" t="s">
        <v>376</v>
      </c>
      <c r="R82" s="72">
        <v>0</v>
      </c>
      <c r="S82" s="272" t="s">
        <v>0</v>
      </c>
      <c r="T82" s="272">
        <v>0</v>
      </c>
      <c r="U82" s="73">
        <v>0</v>
      </c>
      <c r="V82" s="74" t="s">
        <v>378</v>
      </c>
      <c r="W82" s="74" t="s">
        <v>385</v>
      </c>
      <c r="X82" s="74" t="s">
        <v>378</v>
      </c>
      <c r="Y82" s="74" t="s">
        <v>378</v>
      </c>
      <c r="Z82" s="81">
        <v>1</v>
      </c>
      <c r="AA82" s="76" t="s">
        <v>380</v>
      </c>
      <c r="AB82" s="273">
        <v>1</v>
      </c>
      <c r="AC82" s="274" t="s">
        <v>380</v>
      </c>
      <c r="AD82" s="77" t="s">
        <v>380</v>
      </c>
      <c r="AE82" s="78">
        <v>1</v>
      </c>
      <c r="AF82" s="79" t="s">
        <v>609</v>
      </c>
      <c r="AG82" s="270" t="s">
        <v>22</v>
      </c>
      <c r="AH82" s="80" t="s">
        <v>337</v>
      </c>
      <c r="AI82" t="s">
        <v>610</v>
      </c>
    </row>
    <row r="83" spans="2:35" ht="409.5" x14ac:dyDescent="0.25">
      <c r="B83" s="67" t="s">
        <v>83</v>
      </c>
      <c r="C83" s="270" t="s">
        <v>200</v>
      </c>
      <c r="D83" s="270" t="s">
        <v>611</v>
      </c>
      <c r="E83" s="270" t="s">
        <v>612</v>
      </c>
      <c r="F83" s="270" t="s">
        <v>375</v>
      </c>
      <c r="G83" s="281">
        <v>1</v>
      </c>
      <c r="H83" s="68">
        <v>1</v>
      </c>
      <c r="I83" s="50">
        <v>0.5</v>
      </c>
      <c r="J83" s="50">
        <v>0.5</v>
      </c>
      <c r="K83" s="50">
        <v>0</v>
      </c>
      <c r="L83" s="50">
        <v>0</v>
      </c>
      <c r="M83" s="69"/>
      <c r="N83" s="271">
        <v>1</v>
      </c>
      <c r="O83" s="271"/>
      <c r="P83" s="70"/>
      <c r="Q83" s="71" t="s">
        <v>376</v>
      </c>
      <c r="R83" s="72">
        <v>0</v>
      </c>
      <c r="S83" s="272" t="s">
        <v>0</v>
      </c>
      <c r="T83" s="272">
        <v>0</v>
      </c>
      <c r="U83" s="73">
        <v>0</v>
      </c>
      <c r="V83" s="74" t="s">
        <v>377</v>
      </c>
      <c r="W83" s="74" t="s">
        <v>385</v>
      </c>
      <c r="X83" s="74" t="s">
        <v>378</v>
      </c>
      <c r="Y83" s="74" t="s">
        <v>378</v>
      </c>
      <c r="Z83" s="81">
        <v>1</v>
      </c>
      <c r="AA83" s="76">
        <v>0.5</v>
      </c>
      <c r="AB83" s="273">
        <v>1</v>
      </c>
      <c r="AC83" s="274" t="s">
        <v>380</v>
      </c>
      <c r="AD83" s="77" t="s">
        <v>380</v>
      </c>
      <c r="AE83" s="78">
        <v>1</v>
      </c>
      <c r="AF83" s="79" t="s">
        <v>613</v>
      </c>
      <c r="AG83" s="270" t="s">
        <v>22</v>
      </c>
      <c r="AH83" s="80" t="s">
        <v>337</v>
      </c>
      <c r="AI83" t="s">
        <v>610</v>
      </c>
    </row>
    <row r="84" spans="2:35" ht="409.5" x14ac:dyDescent="0.25">
      <c r="B84" s="67" t="s">
        <v>83</v>
      </c>
      <c r="C84" s="270" t="s">
        <v>200</v>
      </c>
      <c r="D84" s="270" t="s">
        <v>614</v>
      </c>
      <c r="E84" s="270" t="s">
        <v>615</v>
      </c>
      <c r="F84" s="270" t="s">
        <v>375</v>
      </c>
      <c r="G84" s="281">
        <v>1</v>
      </c>
      <c r="H84" s="68">
        <v>1</v>
      </c>
      <c r="I84" s="50">
        <v>0</v>
      </c>
      <c r="J84" s="50">
        <v>1</v>
      </c>
      <c r="K84" s="50">
        <v>0</v>
      </c>
      <c r="L84" s="50">
        <v>0</v>
      </c>
      <c r="M84" s="69"/>
      <c r="N84" s="271">
        <v>1</v>
      </c>
      <c r="O84" s="271"/>
      <c r="P84" s="70"/>
      <c r="Q84" s="71" t="s">
        <v>376</v>
      </c>
      <c r="R84" s="72">
        <v>0</v>
      </c>
      <c r="S84" s="272" t="s">
        <v>0</v>
      </c>
      <c r="T84" s="272">
        <v>0</v>
      </c>
      <c r="U84" s="73">
        <v>0</v>
      </c>
      <c r="V84" s="74" t="s">
        <v>378</v>
      </c>
      <c r="W84" s="74" t="s">
        <v>385</v>
      </c>
      <c r="X84" s="74" t="s">
        <v>378</v>
      </c>
      <c r="Y84" s="74" t="s">
        <v>378</v>
      </c>
      <c r="Z84" s="81">
        <v>1</v>
      </c>
      <c r="AA84" s="76" t="s">
        <v>380</v>
      </c>
      <c r="AB84" s="273">
        <v>1</v>
      </c>
      <c r="AC84" s="274" t="s">
        <v>380</v>
      </c>
      <c r="AD84" s="77" t="s">
        <v>380</v>
      </c>
      <c r="AE84" s="78">
        <v>1</v>
      </c>
      <c r="AF84" s="79" t="s">
        <v>616</v>
      </c>
      <c r="AG84" s="270" t="s">
        <v>22</v>
      </c>
      <c r="AH84" s="80" t="s">
        <v>337</v>
      </c>
      <c r="AI84" t="s">
        <v>610</v>
      </c>
    </row>
    <row r="85" spans="2:35" ht="399" x14ac:dyDescent="0.25">
      <c r="B85" s="67" t="s">
        <v>212</v>
      </c>
      <c r="C85" s="270" t="s">
        <v>213</v>
      </c>
      <c r="D85" s="270" t="s">
        <v>215</v>
      </c>
      <c r="E85" s="270" t="s">
        <v>617</v>
      </c>
      <c r="F85" s="281" t="s">
        <v>2</v>
      </c>
      <c r="G85" s="282">
        <v>4</v>
      </c>
      <c r="H85" s="68">
        <v>1</v>
      </c>
      <c r="I85" s="50">
        <v>1</v>
      </c>
      <c r="J85" s="50">
        <v>1</v>
      </c>
      <c r="K85" s="50">
        <v>1</v>
      </c>
      <c r="L85" s="50">
        <v>0</v>
      </c>
      <c r="M85" s="69">
        <v>1</v>
      </c>
      <c r="N85" s="271">
        <v>1</v>
      </c>
      <c r="O85" s="271">
        <v>1</v>
      </c>
      <c r="P85" s="70">
        <v>1</v>
      </c>
      <c r="Q85" s="71" t="s">
        <v>376</v>
      </c>
      <c r="R85" s="72" t="s">
        <v>0</v>
      </c>
      <c r="S85" s="272" t="s">
        <v>0</v>
      </c>
      <c r="T85" s="272" t="s">
        <v>0</v>
      </c>
      <c r="U85" s="73" t="s">
        <v>0</v>
      </c>
      <c r="V85" s="74" t="s">
        <v>385</v>
      </c>
      <c r="W85" s="74" t="s">
        <v>385</v>
      </c>
      <c r="X85" s="74" t="s">
        <v>385</v>
      </c>
      <c r="Y85" s="74" t="s">
        <v>379</v>
      </c>
      <c r="Z85" s="81">
        <v>1</v>
      </c>
      <c r="AA85" s="76">
        <v>1</v>
      </c>
      <c r="AB85" s="273">
        <v>1</v>
      </c>
      <c r="AC85" s="274">
        <v>1</v>
      </c>
      <c r="AD85" s="77" t="s">
        <v>390</v>
      </c>
      <c r="AE85" s="78">
        <v>0.75</v>
      </c>
      <c r="AF85" s="79" t="s">
        <v>618</v>
      </c>
      <c r="AG85" s="270" t="s">
        <v>22</v>
      </c>
      <c r="AH85" s="80" t="s">
        <v>335</v>
      </c>
      <c r="AI85" t="s">
        <v>619</v>
      </c>
    </row>
    <row r="86" spans="2:35" ht="409.5" x14ac:dyDescent="0.25">
      <c r="B86" s="67" t="s">
        <v>212</v>
      </c>
      <c r="C86" s="270" t="s">
        <v>213</v>
      </c>
      <c r="D86" s="270" t="s">
        <v>215</v>
      </c>
      <c r="E86" s="270" t="s">
        <v>620</v>
      </c>
      <c r="F86" s="270" t="s">
        <v>375</v>
      </c>
      <c r="G86" s="281">
        <v>2</v>
      </c>
      <c r="H86" s="68">
        <v>2</v>
      </c>
      <c r="I86" s="50">
        <v>1</v>
      </c>
      <c r="J86" s="50">
        <v>0</v>
      </c>
      <c r="K86" s="50">
        <v>1</v>
      </c>
      <c r="L86" s="50">
        <v>0</v>
      </c>
      <c r="M86" s="69">
        <v>1</v>
      </c>
      <c r="N86" s="271"/>
      <c r="O86" s="271">
        <v>1</v>
      </c>
      <c r="P86" s="70"/>
      <c r="Q86" s="71" t="s">
        <v>376</v>
      </c>
      <c r="R86" s="72" t="s">
        <v>0</v>
      </c>
      <c r="S86" s="272">
        <v>0</v>
      </c>
      <c r="T86" s="272" t="s">
        <v>0</v>
      </c>
      <c r="U86" s="73">
        <v>0</v>
      </c>
      <c r="V86" s="74" t="s">
        <v>385</v>
      </c>
      <c r="W86" s="74" t="s">
        <v>378</v>
      </c>
      <c r="X86" s="74" t="s">
        <v>385</v>
      </c>
      <c r="Y86" s="74" t="s">
        <v>378</v>
      </c>
      <c r="Z86" s="81" t="s">
        <v>380</v>
      </c>
      <c r="AA86" s="76">
        <v>1</v>
      </c>
      <c r="AB86" s="273" t="s">
        <v>380</v>
      </c>
      <c r="AC86" s="274">
        <v>1</v>
      </c>
      <c r="AD86" s="77" t="s">
        <v>380</v>
      </c>
      <c r="AE86" s="78">
        <v>1</v>
      </c>
      <c r="AF86" s="79" t="s">
        <v>621</v>
      </c>
      <c r="AG86" s="270" t="s">
        <v>22</v>
      </c>
      <c r="AH86" s="80" t="s">
        <v>293</v>
      </c>
      <c r="AI86" t="s">
        <v>622</v>
      </c>
    </row>
    <row r="87" spans="2:35" ht="409.5" x14ac:dyDescent="0.25">
      <c r="B87" s="67" t="s">
        <v>212</v>
      </c>
      <c r="C87" s="270" t="s">
        <v>213</v>
      </c>
      <c r="D87" s="270" t="s">
        <v>215</v>
      </c>
      <c r="E87" s="270" t="s">
        <v>623</v>
      </c>
      <c r="F87" s="281" t="s">
        <v>375</v>
      </c>
      <c r="G87" s="282">
        <v>1</v>
      </c>
      <c r="H87" s="68">
        <v>1</v>
      </c>
      <c r="I87" s="50">
        <v>0</v>
      </c>
      <c r="J87" s="50">
        <v>0</v>
      </c>
      <c r="K87" s="50">
        <v>1</v>
      </c>
      <c r="L87" s="50">
        <v>0</v>
      </c>
      <c r="M87" s="69"/>
      <c r="N87" s="271"/>
      <c r="O87" s="271">
        <v>1</v>
      </c>
      <c r="P87" s="70"/>
      <c r="Q87" s="71" t="s">
        <v>376</v>
      </c>
      <c r="R87" s="72">
        <v>0</v>
      </c>
      <c r="S87" s="272">
        <v>0</v>
      </c>
      <c r="T87" s="272" t="s">
        <v>0</v>
      </c>
      <c r="U87" s="73">
        <v>0</v>
      </c>
      <c r="V87" s="74" t="s">
        <v>378</v>
      </c>
      <c r="W87" s="74" t="s">
        <v>378</v>
      </c>
      <c r="X87" s="74" t="s">
        <v>385</v>
      </c>
      <c r="Y87" s="74" t="s">
        <v>378</v>
      </c>
      <c r="Z87" s="81" t="s">
        <v>380</v>
      </c>
      <c r="AA87" s="76" t="s">
        <v>380</v>
      </c>
      <c r="AB87" s="273" t="s">
        <v>380</v>
      </c>
      <c r="AC87" s="274">
        <v>1</v>
      </c>
      <c r="AD87" s="77" t="s">
        <v>380</v>
      </c>
      <c r="AE87" s="78">
        <v>1</v>
      </c>
      <c r="AF87" s="79" t="s">
        <v>624</v>
      </c>
      <c r="AG87" s="270" t="s">
        <v>22</v>
      </c>
      <c r="AH87" s="80" t="s">
        <v>335</v>
      </c>
      <c r="AI87" t="s">
        <v>619</v>
      </c>
    </row>
    <row r="88" spans="2:35" ht="409.5" x14ac:dyDescent="0.25">
      <c r="B88" s="67" t="s">
        <v>212</v>
      </c>
      <c r="C88" s="270" t="s">
        <v>213</v>
      </c>
      <c r="D88" s="270" t="s">
        <v>625</v>
      </c>
      <c r="E88" s="270" t="s">
        <v>626</v>
      </c>
      <c r="F88" s="281" t="s">
        <v>2</v>
      </c>
      <c r="G88" s="282">
        <v>4</v>
      </c>
      <c r="H88" s="84">
        <v>1</v>
      </c>
      <c r="I88" s="50">
        <v>1</v>
      </c>
      <c r="J88" s="50">
        <v>1</v>
      </c>
      <c r="K88" s="50">
        <v>1</v>
      </c>
      <c r="L88" s="50">
        <v>0</v>
      </c>
      <c r="M88" s="86">
        <v>1</v>
      </c>
      <c r="N88" s="277">
        <v>1</v>
      </c>
      <c r="O88" s="277">
        <v>1</v>
      </c>
      <c r="P88" s="87">
        <v>1</v>
      </c>
      <c r="Q88" s="71" t="s">
        <v>376</v>
      </c>
      <c r="R88" s="72" t="s">
        <v>0</v>
      </c>
      <c r="S88" s="272" t="s">
        <v>0</v>
      </c>
      <c r="T88" s="272" t="s">
        <v>0</v>
      </c>
      <c r="U88" s="73" t="s">
        <v>0</v>
      </c>
      <c r="V88" s="74" t="s">
        <v>385</v>
      </c>
      <c r="W88" s="74" t="s">
        <v>385</v>
      </c>
      <c r="X88" s="74" t="s">
        <v>385</v>
      </c>
      <c r="Y88" s="74" t="s">
        <v>379</v>
      </c>
      <c r="Z88" s="81">
        <v>1</v>
      </c>
      <c r="AA88" s="76">
        <v>1</v>
      </c>
      <c r="AB88" s="273">
        <v>1</v>
      </c>
      <c r="AC88" s="274">
        <v>1</v>
      </c>
      <c r="AD88" s="77" t="s">
        <v>390</v>
      </c>
      <c r="AE88" s="78">
        <v>0.75</v>
      </c>
      <c r="AF88" s="79" t="s">
        <v>627</v>
      </c>
      <c r="AG88" s="270" t="s">
        <v>22</v>
      </c>
      <c r="AH88" s="80" t="s">
        <v>335</v>
      </c>
      <c r="AI88" t="s">
        <v>619</v>
      </c>
    </row>
    <row r="89" spans="2:35" ht="348.75" x14ac:dyDescent="0.25">
      <c r="B89" s="67" t="s">
        <v>225</v>
      </c>
      <c r="C89" s="270" t="s">
        <v>628</v>
      </c>
      <c r="D89" s="270" t="s">
        <v>629</v>
      </c>
      <c r="E89" s="270" t="s">
        <v>630</v>
      </c>
      <c r="F89" s="281" t="s">
        <v>375</v>
      </c>
      <c r="G89" s="281">
        <v>1</v>
      </c>
      <c r="H89" s="68">
        <v>1</v>
      </c>
      <c r="I89" s="50">
        <v>1</v>
      </c>
      <c r="J89" s="50">
        <v>0</v>
      </c>
      <c r="K89" s="50">
        <v>0</v>
      </c>
      <c r="L89" s="50">
        <v>0</v>
      </c>
      <c r="M89" s="69"/>
      <c r="N89" s="271">
        <v>1</v>
      </c>
      <c r="O89" s="271"/>
      <c r="P89" s="70"/>
      <c r="Q89" s="71" t="s">
        <v>376</v>
      </c>
      <c r="R89" s="72">
        <v>0</v>
      </c>
      <c r="S89" s="272" t="s">
        <v>0</v>
      </c>
      <c r="T89" s="272">
        <v>0</v>
      </c>
      <c r="U89" s="73">
        <v>0</v>
      </c>
      <c r="V89" s="74" t="s">
        <v>377</v>
      </c>
      <c r="W89" s="74" t="s">
        <v>379</v>
      </c>
      <c r="X89" s="74" t="s">
        <v>378</v>
      </c>
      <c r="Y89" s="74" t="s">
        <v>378</v>
      </c>
      <c r="Z89" s="81">
        <v>1</v>
      </c>
      <c r="AA89" s="76">
        <v>1</v>
      </c>
      <c r="AB89" s="273">
        <v>1</v>
      </c>
      <c r="AC89" s="274" t="s">
        <v>380</v>
      </c>
      <c r="AD89" s="77" t="s">
        <v>380</v>
      </c>
      <c r="AE89" s="78">
        <v>1</v>
      </c>
      <c r="AF89" s="79" t="s">
        <v>631</v>
      </c>
      <c r="AG89" s="270" t="s">
        <v>22</v>
      </c>
      <c r="AH89" s="80" t="s">
        <v>330</v>
      </c>
      <c r="AI89" t="s">
        <v>395</v>
      </c>
    </row>
    <row r="90" spans="2:35" ht="393.75" x14ac:dyDescent="0.25">
      <c r="B90" s="67" t="s">
        <v>225</v>
      </c>
      <c r="C90" s="270" t="s">
        <v>628</v>
      </c>
      <c r="D90" s="270" t="s">
        <v>632</v>
      </c>
      <c r="E90" s="270" t="s">
        <v>633</v>
      </c>
      <c r="F90" s="281" t="s">
        <v>375</v>
      </c>
      <c r="G90" s="281">
        <v>1</v>
      </c>
      <c r="H90" s="68">
        <v>1</v>
      </c>
      <c r="I90" s="50">
        <v>1</v>
      </c>
      <c r="J90" s="50">
        <v>0</v>
      </c>
      <c r="K90" s="50">
        <v>0</v>
      </c>
      <c r="L90" s="50">
        <v>0</v>
      </c>
      <c r="M90" s="69"/>
      <c r="N90" s="271">
        <v>1</v>
      </c>
      <c r="O90" s="271"/>
      <c r="P90" s="70"/>
      <c r="Q90" s="71" t="s">
        <v>376</v>
      </c>
      <c r="R90" s="72">
        <v>0</v>
      </c>
      <c r="S90" s="272" t="s">
        <v>0</v>
      </c>
      <c r="T90" s="272">
        <v>0</v>
      </c>
      <c r="U90" s="73">
        <v>0</v>
      </c>
      <c r="V90" s="74" t="s">
        <v>377</v>
      </c>
      <c r="W90" s="74" t="s">
        <v>379</v>
      </c>
      <c r="X90" s="74" t="s">
        <v>378</v>
      </c>
      <c r="Y90" s="74" t="s">
        <v>378</v>
      </c>
      <c r="Z90" s="81">
        <v>1</v>
      </c>
      <c r="AA90" s="76">
        <v>1</v>
      </c>
      <c r="AB90" s="273">
        <v>1</v>
      </c>
      <c r="AC90" s="274" t="s">
        <v>380</v>
      </c>
      <c r="AD90" s="77" t="s">
        <v>380</v>
      </c>
      <c r="AE90" s="78">
        <v>1</v>
      </c>
      <c r="AF90" s="79" t="s">
        <v>634</v>
      </c>
      <c r="AG90" s="270" t="s">
        <v>22</v>
      </c>
      <c r="AH90" s="80" t="s">
        <v>330</v>
      </c>
      <c r="AI90" t="s">
        <v>395</v>
      </c>
    </row>
    <row r="91" spans="2:35" ht="270.75" x14ac:dyDescent="0.25">
      <c r="B91" s="67" t="s">
        <v>225</v>
      </c>
      <c r="C91" s="270" t="s">
        <v>628</v>
      </c>
      <c r="D91" s="270" t="s">
        <v>635</v>
      </c>
      <c r="E91" s="270" t="s">
        <v>636</v>
      </c>
      <c r="F91" s="281" t="s">
        <v>375</v>
      </c>
      <c r="G91" s="281">
        <v>1</v>
      </c>
      <c r="H91" s="68">
        <v>1</v>
      </c>
      <c r="I91" s="50">
        <v>0.7</v>
      </c>
      <c r="J91" s="50">
        <v>0.3</v>
      </c>
      <c r="K91" s="50">
        <v>0</v>
      </c>
      <c r="L91" s="50">
        <v>0</v>
      </c>
      <c r="M91" s="69"/>
      <c r="N91" s="271">
        <v>1</v>
      </c>
      <c r="O91" s="271"/>
      <c r="P91" s="70"/>
      <c r="Q91" s="71" t="s">
        <v>376</v>
      </c>
      <c r="R91" s="72">
        <v>0</v>
      </c>
      <c r="S91" s="272" t="s">
        <v>0</v>
      </c>
      <c r="T91" s="272">
        <v>0</v>
      </c>
      <c r="U91" s="73">
        <v>0</v>
      </c>
      <c r="V91" s="74" t="s">
        <v>377</v>
      </c>
      <c r="W91" s="74" t="s">
        <v>385</v>
      </c>
      <c r="X91" s="74" t="s">
        <v>378</v>
      </c>
      <c r="Y91" s="74" t="s">
        <v>378</v>
      </c>
      <c r="Z91" s="81">
        <v>1</v>
      </c>
      <c r="AA91" s="76">
        <v>0.7</v>
      </c>
      <c r="AB91" s="273">
        <v>1</v>
      </c>
      <c r="AC91" s="274" t="s">
        <v>380</v>
      </c>
      <c r="AD91" s="77" t="s">
        <v>380</v>
      </c>
      <c r="AE91" s="78">
        <v>1</v>
      </c>
      <c r="AF91" s="79" t="s">
        <v>637</v>
      </c>
      <c r="AG91" s="270" t="s">
        <v>22</v>
      </c>
      <c r="AH91" s="80" t="s">
        <v>330</v>
      </c>
      <c r="AI91" t="s">
        <v>395</v>
      </c>
    </row>
    <row r="92" spans="2:35" ht="270.75" x14ac:dyDescent="0.25">
      <c r="B92" s="67" t="s">
        <v>225</v>
      </c>
      <c r="C92" s="270" t="s">
        <v>628</v>
      </c>
      <c r="D92" s="270" t="s">
        <v>635</v>
      </c>
      <c r="E92" s="270" t="s">
        <v>638</v>
      </c>
      <c r="F92" s="281" t="s">
        <v>375</v>
      </c>
      <c r="G92" s="281">
        <v>1</v>
      </c>
      <c r="H92" s="68">
        <v>1</v>
      </c>
      <c r="I92" s="50">
        <v>0.7</v>
      </c>
      <c r="J92" s="50">
        <v>0.3</v>
      </c>
      <c r="K92" s="50">
        <v>0</v>
      </c>
      <c r="L92" s="50">
        <v>0</v>
      </c>
      <c r="M92" s="69"/>
      <c r="N92" s="271">
        <v>1</v>
      </c>
      <c r="O92" s="271"/>
      <c r="P92" s="70"/>
      <c r="Q92" s="71" t="s">
        <v>376</v>
      </c>
      <c r="R92" s="72">
        <v>0</v>
      </c>
      <c r="S92" s="272" t="s">
        <v>0</v>
      </c>
      <c r="T92" s="272">
        <v>0</v>
      </c>
      <c r="U92" s="73">
        <v>0</v>
      </c>
      <c r="V92" s="74" t="s">
        <v>377</v>
      </c>
      <c r="W92" s="74" t="s">
        <v>385</v>
      </c>
      <c r="X92" s="74" t="s">
        <v>378</v>
      </c>
      <c r="Y92" s="74" t="s">
        <v>378</v>
      </c>
      <c r="Z92" s="81">
        <v>1</v>
      </c>
      <c r="AA92" s="76">
        <v>0.7</v>
      </c>
      <c r="AB92" s="273">
        <v>1</v>
      </c>
      <c r="AC92" s="274" t="s">
        <v>380</v>
      </c>
      <c r="AD92" s="77" t="s">
        <v>380</v>
      </c>
      <c r="AE92" s="78">
        <v>1</v>
      </c>
      <c r="AF92" s="79" t="s">
        <v>639</v>
      </c>
      <c r="AG92" s="270" t="s">
        <v>22</v>
      </c>
      <c r="AH92" s="80" t="s">
        <v>330</v>
      </c>
      <c r="AI92" t="s">
        <v>395</v>
      </c>
    </row>
    <row r="93" spans="2:35" ht="348.75" x14ac:dyDescent="0.25">
      <c r="B93" s="67" t="s">
        <v>225</v>
      </c>
      <c r="C93" s="270" t="s">
        <v>628</v>
      </c>
      <c r="D93" s="270" t="s">
        <v>640</v>
      </c>
      <c r="E93" s="270" t="s">
        <v>641</v>
      </c>
      <c r="F93" s="281" t="s">
        <v>375</v>
      </c>
      <c r="G93" s="281">
        <v>1</v>
      </c>
      <c r="H93" s="68">
        <v>1</v>
      </c>
      <c r="I93" s="83">
        <v>0.9</v>
      </c>
      <c r="J93" s="50">
        <v>0</v>
      </c>
      <c r="K93" s="83">
        <v>0.1</v>
      </c>
      <c r="L93" s="50">
        <v>0</v>
      </c>
      <c r="M93" s="69"/>
      <c r="N93" s="271"/>
      <c r="O93" s="271">
        <v>1</v>
      </c>
      <c r="P93" s="70"/>
      <c r="Q93" s="71" t="s">
        <v>376</v>
      </c>
      <c r="R93" s="72">
        <v>0</v>
      </c>
      <c r="S93" s="272">
        <v>0</v>
      </c>
      <c r="T93" s="272" t="s">
        <v>0</v>
      </c>
      <c r="U93" s="73">
        <v>0</v>
      </c>
      <c r="V93" s="74" t="s">
        <v>377</v>
      </c>
      <c r="W93" s="74" t="s">
        <v>378</v>
      </c>
      <c r="X93" s="74" t="s">
        <v>385</v>
      </c>
      <c r="Y93" s="74" t="s">
        <v>378</v>
      </c>
      <c r="Z93" s="81">
        <v>0</v>
      </c>
      <c r="AA93" s="94"/>
      <c r="AB93" s="285"/>
      <c r="AC93" s="274">
        <v>1</v>
      </c>
      <c r="AD93" s="77" t="s">
        <v>380</v>
      </c>
      <c r="AE93" s="78">
        <v>1</v>
      </c>
      <c r="AF93" s="79" t="s">
        <v>642</v>
      </c>
      <c r="AG93" s="270" t="s">
        <v>22</v>
      </c>
      <c r="AH93" s="80" t="s">
        <v>330</v>
      </c>
      <c r="AI93" t="s">
        <v>395</v>
      </c>
    </row>
    <row r="94" spans="2:35" ht="409.5" x14ac:dyDescent="0.25">
      <c r="B94" s="67" t="s">
        <v>225</v>
      </c>
      <c r="C94" s="270" t="s">
        <v>628</v>
      </c>
      <c r="D94" s="270" t="s">
        <v>643</v>
      </c>
      <c r="E94" s="270" t="s">
        <v>644</v>
      </c>
      <c r="F94" s="281" t="s">
        <v>375</v>
      </c>
      <c r="G94" s="281">
        <v>1</v>
      </c>
      <c r="H94" s="68">
        <v>1</v>
      </c>
      <c r="I94" s="50">
        <v>1</v>
      </c>
      <c r="J94" s="50">
        <v>0</v>
      </c>
      <c r="K94" s="50">
        <v>0</v>
      </c>
      <c r="L94" s="50">
        <v>0</v>
      </c>
      <c r="M94" s="69"/>
      <c r="N94" s="271">
        <v>1</v>
      </c>
      <c r="O94" s="271"/>
      <c r="P94" s="70"/>
      <c r="Q94" s="71" t="s">
        <v>376</v>
      </c>
      <c r="R94" s="72">
        <v>0</v>
      </c>
      <c r="S94" s="272" t="s">
        <v>0</v>
      </c>
      <c r="T94" s="272">
        <v>0</v>
      </c>
      <c r="U94" s="73">
        <v>0</v>
      </c>
      <c r="V94" s="74" t="s">
        <v>377</v>
      </c>
      <c r="W94" s="74" t="s">
        <v>379</v>
      </c>
      <c r="X94" s="74" t="s">
        <v>378</v>
      </c>
      <c r="Y94" s="74" t="s">
        <v>378</v>
      </c>
      <c r="Z94" s="81">
        <v>1</v>
      </c>
      <c r="AA94" s="76">
        <v>1</v>
      </c>
      <c r="AB94" s="273">
        <v>1</v>
      </c>
      <c r="AC94" s="274" t="s">
        <v>380</v>
      </c>
      <c r="AD94" s="77" t="s">
        <v>380</v>
      </c>
      <c r="AE94" s="78">
        <v>1</v>
      </c>
      <c r="AF94" s="79" t="s">
        <v>645</v>
      </c>
      <c r="AG94" s="270" t="s">
        <v>22</v>
      </c>
      <c r="AH94" s="80" t="s">
        <v>330</v>
      </c>
      <c r="AI94" t="s">
        <v>395</v>
      </c>
    </row>
    <row r="95" spans="2:35" ht="292.5" x14ac:dyDescent="0.25">
      <c r="B95" s="67" t="s">
        <v>225</v>
      </c>
      <c r="C95" s="270" t="s">
        <v>628</v>
      </c>
      <c r="D95" s="270" t="s">
        <v>646</v>
      </c>
      <c r="E95" s="270" t="s">
        <v>647</v>
      </c>
      <c r="F95" s="281" t="s">
        <v>375</v>
      </c>
      <c r="G95" s="281">
        <v>1</v>
      </c>
      <c r="H95" s="68">
        <v>1</v>
      </c>
      <c r="I95" s="50">
        <v>1</v>
      </c>
      <c r="J95" s="50">
        <v>0</v>
      </c>
      <c r="K95" s="50">
        <v>0</v>
      </c>
      <c r="L95" s="50">
        <v>0</v>
      </c>
      <c r="M95" s="69"/>
      <c r="N95" s="271">
        <v>1</v>
      </c>
      <c r="O95" s="271"/>
      <c r="P95" s="70"/>
      <c r="Q95" s="71" t="s">
        <v>376</v>
      </c>
      <c r="R95" s="72">
        <v>0</v>
      </c>
      <c r="S95" s="272" t="s">
        <v>0</v>
      </c>
      <c r="T95" s="272">
        <v>0</v>
      </c>
      <c r="U95" s="73">
        <v>0</v>
      </c>
      <c r="V95" s="74" t="s">
        <v>377</v>
      </c>
      <c r="W95" s="74" t="s">
        <v>379</v>
      </c>
      <c r="X95" s="74" t="s">
        <v>378</v>
      </c>
      <c r="Y95" s="74" t="s">
        <v>378</v>
      </c>
      <c r="Z95" s="81">
        <v>1</v>
      </c>
      <c r="AA95" s="76">
        <v>1</v>
      </c>
      <c r="AB95" s="273">
        <v>1</v>
      </c>
      <c r="AC95" s="274" t="s">
        <v>380</v>
      </c>
      <c r="AD95" s="77" t="s">
        <v>380</v>
      </c>
      <c r="AE95" s="78">
        <v>1</v>
      </c>
      <c r="AF95" s="79" t="s">
        <v>648</v>
      </c>
      <c r="AG95" s="270" t="s">
        <v>22</v>
      </c>
      <c r="AH95" s="80" t="s">
        <v>330</v>
      </c>
      <c r="AI95" t="s">
        <v>395</v>
      </c>
    </row>
    <row r="96" spans="2:35" ht="409.5" x14ac:dyDescent="0.25">
      <c r="B96" s="67" t="s">
        <v>225</v>
      </c>
      <c r="C96" s="270" t="s">
        <v>628</v>
      </c>
      <c r="D96" s="270" t="s">
        <v>649</v>
      </c>
      <c r="E96" s="270" t="s">
        <v>650</v>
      </c>
      <c r="F96" s="281" t="s">
        <v>375</v>
      </c>
      <c r="G96" s="281">
        <v>1</v>
      </c>
      <c r="H96" s="68">
        <v>2</v>
      </c>
      <c r="I96" s="50">
        <v>2</v>
      </c>
      <c r="J96" s="50">
        <v>0</v>
      </c>
      <c r="K96" s="50">
        <v>0</v>
      </c>
      <c r="L96" s="50">
        <v>0</v>
      </c>
      <c r="M96" s="69"/>
      <c r="N96" s="271">
        <v>2</v>
      </c>
      <c r="O96" s="271"/>
      <c r="P96" s="70"/>
      <c r="Q96" s="71" t="s">
        <v>376</v>
      </c>
      <c r="R96" s="72">
        <v>0</v>
      </c>
      <c r="S96" s="272" t="s">
        <v>0</v>
      </c>
      <c r="T96" s="272">
        <v>0</v>
      </c>
      <c r="U96" s="73">
        <v>0</v>
      </c>
      <c r="V96" s="74" t="s">
        <v>377</v>
      </c>
      <c r="W96" s="74" t="s">
        <v>379</v>
      </c>
      <c r="X96" s="74" t="s">
        <v>378</v>
      </c>
      <c r="Y96" s="74" t="s">
        <v>378</v>
      </c>
      <c r="Z96" s="81">
        <v>1</v>
      </c>
      <c r="AA96" s="76">
        <v>1</v>
      </c>
      <c r="AB96" s="273">
        <v>1</v>
      </c>
      <c r="AC96" s="274" t="s">
        <v>380</v>
      </c>
      <c r="AD96" s="77" t="s">
        <v>380</v>
      </c>
      <c r="AE96" s="78">
        <v>1</v>
      </c>
      <c r="AF96" s="79" t="s">
        <v>651</v>
      </c>
      <c r="AG96" s="270" t="s">
        <v>22</v>
      </c>
      <c r="AH96" s="80" t="s">
        <v>330</v>
      </c>
      <c r="AI96" t="s">
        <v>395</v>
      </c>
    </row>
    <row r="97" spans="2:35" ht="409.5" x14ac:dyDescent="0.25">
      <c r="B97" s="67" t="s">
        <v>225</v>
      </c>
      <c r="C97" s="270" t="s">
        <v>628</v>
      </c>
      <c r="D97" s="270" t="s">
        <v>652</v>
      </c>
      <c r="E97" s="270" t="s">
        <v>653</v>
      </c>
      <c r="F97" s="281" t="s">
        <v>375</v>
      </c>
      <c r="G97" s="281">
        <v>1</v>
      </c>
      <c r="H97" s="68">
        <v>1</v>
      </c>
      <c r="I97" s="83">
        <v>0.3</v>
      </c>
      <c r="J97" s="50">
        <v>0</v>
      </c>
      <c r="K97" s="83">
        <v>0.6</v>
      </c>
      <c r="L97" s="50">
        <v>0</v>
      </c>
      <c r="M97" s="69"/>
      <c r="N97" s="271"/>
      <c r="O97" s="271">
        <v>1</v>
      </c>
      <c r="P97" s="70"/>
      <c r="Q97" s="71" t="s">
        <v>376</v>
      </c>
      <c r="R97" s="72">
        <v>0</v>
      </c>
      <c r="S97" s="272">
        <v>0</v>
      </c>
      <c r="T97" s="272" t="s">
        <v>0</v>
      </c>
      <c r="U97" s="73">
        <v>0</v>
      </c>
      <c r="V97" s="74" t="s">
        <v>377</v>
      </c>
      <c r="W97" s="74" t="s">
        <v>378</v>
      </c>
      <c r="X97" s="74" t="s">
        <v>385</v>
      </c>
      <c r="Y97" s="74" t="s">
        <v>378</v>
      </c>
      <c r="Z97" s="81">
        <v>0</v>
      </c>
      <c r="AA97" s="94"/>
      <c r="AB97" s="285"/>
      <c r="AC97" s="274">
        <v>0.9</v>
      </c>
      <c r="AD97" s="77" t="s">
        <v>380</v>
      </c>
      <c r="AE97" s="78">
        <v>0.89999999999999991</v>
      </c>
      <c r="AF97" s="79" t="s">
        <v>654</v>
      </c>
      <c r="AG97" s="270" t="s">
        <v>22</v>
      </c>
      <c r="AH97" s="80" t="s">
        <v>330</v>
      </c>
      <c r="AI97" t="s">
        <v>395</v>
      </c>
    </row>
    <row r="98" spans="2:35" ht="409.5" x14ac:dyDescent="0.25">
      <c r="B98" s="67" t="s">
        <v>225</v>
      </c>
      <c r="C98" s="270" t="s">
        <v>256</v>
      </c>
      <c r="D98" s="270" t="s">
        <v>655</v>
      </c>
      <c r="E98" s="270" t="s">
        <v>656</v>
      </c>
      <c r="F98" s="270" t="s">
        <v>375</v>
      </c>
      <c r="G98" s="281">
        <v>2</v>
      </c>
      <c r="H98" s="68">
        <v>1</v>
      </c>
      <c r="I98" s="83">
        <v>0.5</v>
      </c>
      <c r="J98" s="83">
        <v>0.3</v>
      </c>
      <c r="K98" s="50">
        <v>0.2</v>
      </c>
      <c r="L98" s="50">
        <v>0</v>
      </c>
      <c r="M98" s="69"/>
      <c r="N98" s="271">
        <v>0.8</v>
      </c>
      <c r="O98" s="271">
        <v>0.2</v>
      </c>
      <c r="P98" s="70"/>
      <c r="Q98" s="71" t="s">
        <v>376</v>
      </c>
      <c r="R98" s="72">
        <v>0</v>
      </c>
      <c r="S98" s="272" t="s">
        <v>0</v>
      </c>
      <c r="T98" s="272" t="s">
        <v>0</v>
      </c>
      <c r="U98" s="73">
        <v>0</v>
      </c>
      <c r="V98" s="74" t="s">
        <v>377</v>
      </c>
      <c r="W98" s="74" t="s">
        <v>385</v>
      </c>
      <c r="X98" s="74" t="s">
        <v>385</v>
      </c>
      <c r="Y98" s="74" t="s">
        <v>378</v>
      </c>
      <c r="Z98" s="81">
        <v>0.875</v>
      </c>
      <c r="AA98" s="76">
        <v>0.5</v>
      </c>
      <c r="AB98" s="273">
        <v>1</v>
      </c>
      <c r="AC98" s="274">
        <v>1</v>
      </c>
      <c r="AD98" s="77" t="s">
        <v>380</v>
      </c>
      <c r="AE98" s="78">
        <v>1</v>
      </c>
      <c r="AF98" s="79" t="s">
        <v>657</v>
      </c>
      <c r="AG98" s="270" t="s">
        <v>22</v>
      </c>
      <c r="AH98" s="80" t="s">
        <v>337</v>
      </c>
      <c r="AI98" t="s">
        <v>658</v>
      </c>
    </row>
    <row r="99" spans="2:35" ht="409.5" x14ac:dyDescent="0.25">
      <c r="B99" s="67" t="s">
        <v>225</v>
      </c>
      <c r="C99" s="270" t="s">
        <v>256</v>
      </c>
      <c r="D99" s="270" t="s">
        <v>659</v>
      </c>
      <c r="E99" s="270" t="s">
        <v>660</v>
      </c>
      <c r="F99" s="270" t="s">
        <v>2</v>
      </c>
      <c r="G99" s="281">
        <v>4</v>
      </c>
      <c r="H99" s="84">
        <v>1</v>
      </c>
      <c r="I99" s="50">
        <v>1</v>
      </c>
      <c r="J99" s="50">
        <v>1</v>
      </c>
      <c r="K99" s="50">
        <v>1</v>
      </c>
      <c r="L99" s="50">
        <v>0</v>
      </c>
      <c r="M99" s="95">
        <v>1</v>
      </c>
      <c r="N99" s="284">
        <v>1</v>
      </c>
      <c r="O99" s="284">
        <v>1</v>
      </c>
      <c r="P99" s="93">
        <v>1</v>
      </c>
      <c r="Q99" s="71" t="s">
        <v>376</v>
      </c>
      <c r="R99" s="72" t="s">
        <v>0</v>
      </c>
      <c r="S99" s="272" t="s">
        <v>0</v>
      </c>
      <c r="T99" s="272" t="s">
        <v>0</v>
      </c>
      <c r="U99" s="73" t="s">
        <v>0</v>
      </c>
      <c r="V99" s="74" t="s">
        <v>385</v>
      </c>
      <c r="W99" s="74" t="s">
        <v>385</v>
      </c>
      <c r="X99" s="74" t="s">
        <v>385</v>
      </c>
      <c r="Y99" s="74" t="s">
        <v>379</v>
      </c>
      <c r="Z99" s="81">
        <v>1</v>
      </c>
      <c r="AA99" s="76">
        <v>1</v>
      </c>
      <c r="AB99" s="273">
        <v>1</v>
      </c>
      <c r="AC99" s="274">
        <v>1</v>
      </c>
      <c r="AD99" s="77" t="s">
        <v>390</v>
      </c>
      <c r="AE99" s="78">
        <v>0.75</v>
      </c>
      <c r="AF99" s="79" t="s">
        <v>661</v>
      </c>
      <c r="AG99" s="270" t="s">
        <v>22</v>
      </c>
      <c r="AH99" s="80" t="s">
        <v>329</v>
      </c>
      <c r="AI99" t="s">
        <v>662</v>
      </c>
    </row>
    <row r="100" spans="2:35" ht="409.5" x14ac:dyDescent="0.25">
      <c r="B100" s="67" t="s">
        <v>225</v>
      </c>
      <c r="C100" s="270" t="s">
        <v>256</v>
      </c>
      <c r="D100" s="270" t="s">
        <v>663</v>
      </c>
      <c r="E100" s="270" t="s">
        <v>260</v>
      </c>
      <c r="F100" s="270" t="s">
        <v>2</v>
      </c>
      <c r="G100" s="281">
        <v>4</v>
      </c>
      <c r="H100" s="84">
        <v>1</v>
      </c>
      <c r="I100" s="85">
        <v>1</v>
      </c>
      <c r="J100" s="85">
        <v>1</v>
      </c>
      <c r="K100" s="85">
        <v>1</v>
      </c>
      <c r="L100" s="85">
        <v>0</v>
      </c>
      <c r="M100" s="86">
        <v>1</v>
      </c>
      <c r="N100" s="277">
        <v>1</v>
      </c>
      <c r="O100" s="277">
        <v>1</v>
      </c>
      <c r="P100" s="87">
        <v>1</v>
      </c>
      <c r="Q100" s="71" t="s">
        <v>376</v>
      </c>
      <c r="R100" s="72" t="s">
        <v>0</v>
      </c>
      <c r="S100" s="272" t="s">
        <v>0</v>
      </c>
      <c r="T100" s="272" t="s">
        <v>0</v>
      </c>
      <c r="U100" s="73" t="s">
        <v>0</v>
      </c>
      <c r="V100" s="74" t="s">
        <v>385</v>
      </c>
      <c r="W100" s="74" t="s">
        <v>385</v>
      </c>
      <c r="X100" s="74" t="s">
        <v>385</v>
      </c>
      <c r="Y100" s="74" t="s">
        <v>379</v>
      </c>
      <c r="Z100" s="81">
        <v>1</v>
      </c>
      <c r="AA100" s="76">
        <v>1</v>
      </c>
      <c r="AB100" s="273">
        <v>1</v>
      </c>
      <c r="AC100" s="274">
        <v>1</v>
      </c>
      <c r="AD100" s="77" t="s">
        <v>390</v>
      </c>
      <c r="AE100" s="78">
        <v>0.75</v>
      </c>
      <c r="AF100" s="79" t="s">
        <v>664</v>
      </c>
      <c r="AG100" s="270" t="s">
        <v>22</v>
      </c>
      <c r="AH100" s="80" t="s">
        <v>64</v>
      </c>
      <c r="AI100" t="s">
        <v>449</v>
      </c>
    </row>
    <row r="101" spans="2:35" ht="382.5" x14ac:dyDescent="0.25">
      <c r="B101" s="67" t="s">
        <v>225</v>
      </c>
      <c r="C101" s="270" t="s">
        <v>256</v>
      </c>
      <c r="D101" s="270" t="s">
        <v>665</v>
      </c>
      <c r="E101" s="270" t="s">
        <v>261</v>
      </c>
      <c r="F101" s="270" t="s">
        <v>375</v>
      </c>
      <c r="G101" s="281">
        <v>3</v>
      </c>
      <c r="H101" s="68">
        <v>10</v>
      </c>
      <c r="I101" s="50">
        <v>0</v>
      </c>
      <c r="J101" s="50">
        <v>3</v>
      </c>
      <c r="K101" s="50">
        <v>11</v>
      </c>
      <c r="L101" s="50">
        <v>0</v>
      </c>
      <c r="M101" s="69"/>
      <c r="N101" s="271">
        <v>4</v>
      </c>
      <c r="O101" s="271">
        <v>3</v>
      </c>
      <c r="P101" s="70">
        <v>3</v>
      </c>
      <c r="Q101" s="71" t="s">
        <v>376</v>
      </c>
      <c r="R101" s="72">
        <v>0</v>
      </c>
      <c r="S101" s="272" t="s">
        <v>0</v>
      </c>
      <c r="T101" s="272" t="s">
        <v>0</v>
      </c>
      <c r="U101" s="73" t="s">
        <v>0</v>
      </c>
      <c r="V101" s="74" t="s">
        <v>378</v>
      </c>
      <c r="W101" s="74" t="s">
        <v>385</v>
      </c>
      <c r="X101" s="74" t="s">
        <v>385</v>
      </c>
      <c r="Y101" s="74" t="s">
        <v>379</v>
      </c>
      <c r="Z101" s="81">
        <v>0.75</v>
      </c>
      <c r="AA101" s="76" t="s">
        <v>380</v>
      </c>
      <c r="AB101" s="273">
        <v>0.75</v>
      </c>
      <c r="AC101" s="274" t="s">
        <v>410</v>
      </c>
      <c r="AD101" s="77" t="s">
        <v>390</v>
      </c>
      <c r="AE101" s="78" t="s">
        <v>410</v>
      </c>
      <c r="AF101" s="79" t="s">
        <v>666</v>
      </c>
      <c r="AG101" s="270" t="s">
        <v>22</v>
      </c>
      <c r="AH101" s="80" t="s">
        <v>337</v>
      </c>
      <c r="AI101" t="s">
        <v>667</v>
      </c>
    </row>
    <row r="102" spans="2:35" ht="409.5" x14ac:dyDescent="0.25">
      <c r="B102" s="67" t="s">
        <v>225</v>
      </c>
      <c r="C102" s="270" t="s">
        <v>256</v>
      </c>
      <c r="D102" s="270" t="s">
        <v>668</v>
      </c>
      <c r="E102" s="270" t="s">
        <v>669</v>
      </c>
      <c r="F102" s="270" t="s">
        <v>375</v>
      </c>
      <c r="G102" s="281">
        <v>4</v>
      </c>
      <c r="H102" s="68">
        <v>4</v>
      </c>
      <c r="I102" s="50">
        <v>4</v>
      </c>
      <c r="J102" s="50">
        <v>0</v>
      </c>
      <c r="K102" s="50">
        <v>0</v>
      </c>
      <c r="L102" s="50">
        <v>0</v>
      </c>
      <c r="M102" s="69">
        <v>1</v>
      </c>
      <c r="N102" s="271">
        <v>1</v>
      </c>
      <c r="O102" s="271">
        <v>1</v>
      </c>
      <c r="P102" s="70">
        <v>1</v>
      </c>
      <c r="Q102" s="71" t="s">
        <v>376</v>
      </c>
      <c r="R102" s="72" t="s">
        <v>0</v>
      </c>
      <c r="S102" s="272" t="s">
        <v>0</v>
      </c>
      <c r="T102" s="272" t="s">
        <v>0</v>
      </c>
      <c r="U102" s="73" t="s">
        <v>0</v>
      </c>
      <c r="V102" s="74" t="s">
        <v>385</v>
      </c>
      <c r="W102" s="74" t="s">
        <v>379</v>
      </c>
      <c r="X102" s="74" t="s">
        <v>379</v>
      </c>
      <c r="Y102" s="74" t="s">
        <v>379</v>
      </c>
      <c r="Z102" s="81" t="s">
        <v>390</v>
      </c>
      <c r="AA102" s="76" t="s">
        <v>410</v>
      </c>
      <c r="AB102" s="273">
        <v>1</v>
      </c>
      <c r="AC102" s="274">
        <v>1</v>
      </c>
      <c r="AD102" s="77" t="s">
        <v>390</v>
      </c>
      <c r="AE102" s="78">
        <v>1</v>
      </c>
      <c r="AF102" s="79" t="s">
        <v>670</v>
      </c>
      <c r="AG102" s="270" t="s">
        <v>22</v>
      </c>
      <c r="AH102" s="80" t="s">
        <v>337</v>
      </c>
      <c r="AI102" t="s">
        <v>667</v>
      </c>
    </row>
    <row r="103" spans="2:35" ht="409.5" x14ac:dyDescent="0.25">
      <c r="B103" s="67" t="s">
        <v>225</v>
      </c>
      <c r="C103" s="270" t="s">
        <v>256</v>
      </c>
      <c r="D103" s="270" t="s">
        <v>668</v>
      </c>
      <c r="E103" s="270" t="s">
        <v>263</v>
      </c>
      <c r="F103" s="270" t="s">
        <v>375</v>
      </c>
      <c r="G103" s="281">
        <v>1</v>
      </c>
      <c r="H103" s="68">
        <v>1</v>
      </c>
      <c r="I103" s="50">
        <v>0</v>
      </c>
      <c r="J103" s="50">
        <v>0</v>
      </c>
      <c r="K103" s="50">
        <v>1</v>
      </c>
      <c r="L103" s="50">
        <v>0</v>
      </c>
      <c r="M103" s="69"/>
      <c r="N103" s="271"/>
      <c r="O103" s="271">
        <v>1</v>
      </c>
      <c r="P103" s="70"/>
      <c r="Q103" s="71" t="s">
        <v>376</v>
      </c>
      <c r="R103" s="72">
        <v>0</v>
      </c>
      <c r="S103" s="272">
        <v>0</v>
      </c>
      <c r="T103" s="272" t="s">
        <v>0</v>
      </c>
      <c r="U103" s="73">
        <v>0</v>
      </c>
      <c r="V103" s="74" t="s">
        <v>378</v>
      </c>
      <c r="W103" s="74" t="s">
        <v>378</v>
      </c>
      <c r="X103" s="74" t="s">
        <v>385</v>
      </c>
      <c r="Y103" s="74" t="s">
        <v>378</v>
      </c>
      <c r="Z103" s="81" t="s">
        <v>380</v>
      </c>
      <c r="AA103" s="76" t="s">
        <v>380</v>
      </c>
      <c r="AB103" s="273" t="s">
        <v>380</v>
      </c>
      <c r="AC103" s="274">
        <v>1</v>
      </c>
      <c r="AD103" s="77" t="s">
        <v>380</v>
      </c>
      <c r="AE103" s="78">
        <v>1</v>
      </c>
      <c r="AF103" s="79" t="s">
        <v>671</v>
      </c>
      <c r="AG103" s="270" t="s">
        <v>22</v>
      </c>
      <c r="AH103" s="80" t="s">
        <v>337</v>
      </c>
      <c r="AI103" t="s">
        <v>667</v>
      </c>
    </row>
    <row r="104" spans="2:35" ht="409.5" x14ac:dyDescent="0.25">
      <c r="B104" s="67" t="s">
        <v>225</v>
      </c>
      <c r="C104" s="270" t="s">
        <v>256</v>
      </c>
      <c r="D104" s="270" t="s">
        <v>672</v>
      </c>
      <c r="E104" s="270" t="s">
        <v>265</v>
      </c>
      <c r="F104" s="270" t="s">
        <v>375</v>
      </c>
      <c r="G104" s="281">
        <v>1</v>
      </c>
      <c r="H104" s="68">
        <v>1</v>
      </c>
      <c r="I104" s="50">
        <v>1</v>
      </c>
      <c r="J104" s="50">
        <v>0</v>
      </c>
      <c r="K104" s="50">
        <v>0</v>
      </c>
      <c r="L104" s="50">
        <v>0</v>
      </c>
      <c r="M104" s="69">
        <v>1</v>
      </c>
      <c r="N104" s="271"/>
      <c r="O104" s="271"/>
      <c r="P104" s="70"/>
      <c r="Q104" s="71" t="s">
        <v>376</v>
      </c>
      <c r="R104" s="72" t="s">
        <v>0</v>
      </c>
      <c r="S104" s="272">
        <v>0</v>
      </c>
      <c r="T104" s="272">
        <v>0</v>
      </c>
      <c r="U104" s="73">
        <v>0</v>
      </c>
      <c r="V104" s="74" t="s">
        <v>385</v>
      </c>
      <c r="W104" s="74" t="s">
        <v>378</v>
      </c>
      <c r="X104" s="74" t="s">
        <v>378</v>
      </c>
      <c r="Y104" s="74" t="s">
        <v>378</v>
      </c>
      <c r="Z104" s="81" t="s">
        <v>380</v>
      </c>
      <c r="AA104" s="76">
        <v>1</v>
      </c>
      <c r="AB104" s="273" t="s">
        <v>380</v>
      </c>
      <c r="AC104" s="274"/>
      <c r="AD104" s="77" t="s">
        <v>380</v>
      </c>
      <c r="AE104" s="78">
        <v>1</v>
      </c>
      <c r="AF104" s="79" t="s">
        <v>673</v>
      </c>
      <c r="AG104" s="270" t="s">
        <v>22</v>
      </c>
      <c r="AH104" s="80" t="s">
        <v>337</v>
      </c>
      <c r="AI104" t="s">
        <v>667</v>
      </c>
    </row>
    <row r="105" spans="2:35" ht="409.5" x14ac:dyDescent="0.25">
      <c r="B105" s="67" t="s">
        <v>225</v>
      </c>
      <c r="C105" s="270" t="s">
        <v>256</v>
      </c>
      <c r="D105" s="270" t="s">
        <v>674</v>
      </c>
      <c r="E105" s="270" t="s">
        <v>675</v>
      </c>
      <c r="F105" s="270" t="s">
        <v>375</v>
      </c>
      <c r="G105" s="281">
        <v>3</v>
      </c>
      <c r="H105" s="68">
        <v>10</v>
      </c>
      <c r="I105" s="50">
        <v>10</v>
      </c>
      <c r="J105" s="50">
        <v>0</v>
      </c>
      <c r="K105" s="50">
        <v>1</v>
      </c>
      <c r="L105" s="50">
        <v>0</v>
      </c>
      <c r="M105" s="96"/>
      <c r="N105" s="286">
        <v>4</v>
      </c>
      <c r="O105" s="286">
        <v>3</v>
      </c>
      <c r="P105" s="97">
        <v>3</v>
      </c>
      <c r="Q105" s="71" t="s">
        <v>376</v>
      </c>
      <c r="R105" s="72">
        <v>0</v>
      </c>
      <c r="S105" s="272" t="s">
        <v>0</v>
      </c>
      <c r="T105" s="272" t="s">
        <v>0</v>
      </c>
      <c r="U105" s="73" t="s">
        <v>0</v>
      </c>
      <c r="V105" s="74" t="s">
        <v>377</v>
      </c>
      <c r="W105" s="74" t="s">
        <v>379</v>
      </c>
      <c r="X105" s="74" t="s">
        <v>385</v>
      </c>
      <c r="Y105" s="74" t="s">
        <v>379</v>
      </c>
      <c r="Z105" s="81">
        <v>1</v>
      </c>
      <c r="AA105" s="76">
        <v>1</v>
      </c>
      <c r="AB105" s="273">
        <v>1</v>
      </c>
      <c r="AC105" s="274">
        <v>1</v>
      </c>
      <c r="AD105" s="77" t="s">
        <v>390</v>
      </c>
      <c r="AE105" s="78" t="s">
        <v>410</v>
      </c>
      <c r="AF105" s="79" t="s">
        <v>676</v>
      </c>
      <c r="AG105" s="270" t="s">
        <v>22</v>
      </c>
      <c r="AH105" s="80" t="s">
        <v>337</v>
      </c>
      <c r="AI105" t="s">
        <v>667</v>
      </c>
    </row>
    <row r="106" spans="2:35" ht="327.75" x14ac:dyDescent="0.25">
      <c r="B106" s="67" t="s">
        <v>225</v>
      </c>
      <c r="C106" s="270" t="s">
        <v>256</v>
      </c>
      <c r="D106" s="270" t="s">
        <v>677</v>
      </c>
      <c r="E106" s="270" t="s">
        <v>678</v>
      </c>
      <c r="F106" s="270" t="s">
        <v>375</v>
      </c>
      <c r="G106" s="281">
        <v>1</v>
      </c>
      <c r="H106" s="68">
        <v>1</v>
      </c>
      <c r="I106" s="50">
        <v>1</v>
      </c>
      <c r="J106" s="50">
        <v>0</v>
      </c>
      <c r="K106" s="50">
        <v>0</v>
      </c>
      <c r="L106" s="50">
        <v>0</v>
      </c>
      <c r="M106" s="96">
        <v>1</v>
      </c>
      <c r="N106" s="286"/>
      <c r="O106" s="286"/>
      <c r="P106" s="97"/>
      <c r="Q106" s="71" t="s">
        <v>376</v>
      </c>
      <c r="R106" s="72" t="s">
        <v>0</v>
      </c>
      <c r="S106" s="272">
        <v>0</v>
      </c>
      <c r="T106" s="272">
        <v>0</v>
      </c>
      <c r="U106" s="73">
        <v>0</v>
      </c>
      <c r="V106" s="74" t="s">
        <v>385</v>
      </c>
      <c r="W106" s="74" t="s">
        <v>378</v>
      </c>
      <c r="X106" s="74" t="s">
        <v>378</v>
      </c>
      <c r="Y106" s="74" t="s">
        <v>378</v>
      </c>
      <c r="Z106" s="81" t="s">
        <v>380</v>
      </c>
      <c r="AA106" s="76">
        <v>1</v>
      </c>
      <c r="AB106" s="273" t="s">
        <v>380</v>
      </c>
      <c r="AC106" s="274"/>
      <c r="AD106" s="77" t="s">
        <v>380</v>
      </c>
      <c r="AE106" s="78">
        <v>1</v>
      </c>
      <c r="AF106" s="79" t="s">
        <v>679</v>
      </c>
      <c r="AG106" s="270" t="s">
        <v>22</v>
      </c>
      <c r="AH106" s="80" t="s">
        <v>337</v>
      </c>
      <c r="AI106" t="s">
        <v>667</v>
      </c>
    </row>
    <row r="107" spans="2:35" ht="303.75" x14ac:dyDescent="0.25">
      <c r="B107" s="67" t="s">
        <v>225</v>
      </c>
      <c r="C107" s="270" t="s">
        <v>256</v>
      </c>
      <c r="D107" s="270" t="s">
        <v>680</v>
      </c>
      <c r="E107" s="270" t="s">
        <v>267</v>
      </c>
      <c r="F107" s="270" t="s">
        <v>375</v>
      </c>
      <c r="G107" s="281">
        <v>2</v>
      </c>
      <c r="H107" s="68">
        <v>2</v>
      </c>
      <c r="I107" s="50">
        <v>0</v>
      </c>
      <c r="J107" s="50">
        <v>0</v>
      </c>
      <c r="K107" s="50">
        <v>1</v>
      </c>
      <c r="L107" s="50">
        <v>0</v>
      </c>
      <c r="M107" s="96"/>
      <c r="N107" s="286"/>
      <c r="O107" s="286">
        <v>1</v>
      </c>
      <c r="P107" s="97">
        <v>1</v>
      </c>
      <c r="Q107" s="71" t="s">
        <v>376</v>
      </c>
      <c r="R107" s="72">
        <v>0</v>
      </c>
      <c r="S107" s="272">
        <v>0</v>
      </c>
      <c r="T107" s="272" t="s">
        <v>0</v>
      </c>
      <c r="U107" s="73" t="s">
        <v>0</v>
      </c>
      <c r="V107" s="74" t="s">
        <v>378</v>
      </c>
      <c r="W107" s="74" t="s">
        <v>378</v>
      </c>
      <c r="X107" s="74" t="s">
        <v>385</v>
      </c>
      <c r="Y107" s="74" t="s">
        <v>379</v>
      </c>
      <c r="Z107" s="81" t="s">
        <v>380</v>
      </c>
      <c r="AA107" s="76" t="s">
        <v>380</v>
      </c>
      <c r="AB107" s="273" t="s">
        <v>380</v>
      </c>
      <c r="AC107" s="274">
        <v>1</v>
      </c>
      <c r="AD107" s="77" t="s">
        <v>390</v>
      </c>
      <c r="AE107" s="78">
        <v>0.5</v>
      </c>
      <c r="AF107" s="79" t="s">
        <v>681</v>
      </c>
      <c r="AG107" s="270" t="s">
        <v>22</v>
      </c>
      <c r="AH107" s="80" t="s">
        <v>337</v>
      </c>
      <c r="AI107" t="s">
        <v>667</v>
      </c>
    </row>
    <row r="108" spans="2:35" ht="270" x14ac:dyDescent="0.25">
      <c r="B108" s="67" t="s">
        <v>225</v>
      </c>
      <c r="C108" s="270" t="s">
        <v>256</v>
      </c>
      <c r="D108" s="270" t="s">
        <v>682</v>
      </c>
      <c r="E108" s="270" t="s">
        <v>268</v>
      </c>
      <c r="F108" s="270" t="s">
        <v>375</v>
      </c>
      <c r="G108" s="281">
        <v>1</v>
      </c>
      <c r="H108" s="68">
        <v>1</v>
      </c>
      <c r="I108" s="50">
        <v>0</v>
      </c>
      <c r="J108" s="50">
        <v>0</v>
      </c>
      <c r="K108" s="88">
        <v>0.2</v>
      </c>
      <c r="L108" s="50">
        <v>0</v>
      </c>
      <c r="M108" s="96"/>
      <c r="N108" s="286"/>
      <c r="O108" s="286"/>
      <c r="P108" s="97">
        <v>1</v>
      </c>
      <c r="Q108" s="71" t="s">
        <v>376</v>
      </c>
      <c r="R108" s="72">
        <v>0</v>
      </c>
      <c r="S108" s="272">
        <v>0</v>
      </c>
      <c r="T108" s="272">
        <v>0</v>
      </c>
      <c r="U108" s="73" t="s">
        <v>0</v>
      </c>
      <c r="V108" s="74" t="s">
        <v>378</v>
      </c>
      <c r="W108" s="74" t="s">
        <v>378</v>
      </c>
      <c r="X108" s="74" t="s">
        <v>377</v>
      </c>
      <c r="Y108" s="74" t="s">
        <v>379</v>
      </c>
      <c r="Z108" s="81" t="s">
        <v>380</v>
      </c>
      <c r="AA108" s="76" t="s">
        <v>380</v>
      </c>
      <c r="AB108" s="273" t="s">
        <v>380</v>
      </c>
      <c r="AC108" s="274"/>
      <c r="AD108" s="77" t="s">
        <v>390</v>
      </c>
      <c r="AE108" s="78">
        <v>0.2</v>
      </c>
      <c r="AF108" s="79" t="s">
        <v>683</v>
      </c>
      <c r="AG108" s="270" t="s">
        <v>22</v>
      </c>
      <c r="AH108" s="80" t="s">
        <v>337</v>
      </c>
      <c r="AI108" t="s">
        <v>667</v>
      </c>
    </row>
    <row r="109" spans="2:35" ht="292.5" x14ac:dyDescent="0.25">
      <c r="B109" s="67" t="s">
        <v>225</v>
      </c>
      <c r="C109" s="270" t="s">
        <v>256</v>
      </c>
      <c r="D109" s="270" t="s">
        <v>684</v>
      </c>
      <c r="E109" s="270" t="s">
        <v>685</v>
      </c>
      <c r="F109" s="270" t="s">
        <v>375</v>
      </c>
      <c r="G109" s="281">
        <v>1</v>
      </c>
      <c r="H109" s="68">
        <v>1</v>
      </c>
      <c r="I109" s="50">
        <v>0</v>
      </c>
      <c r="J109" s="50">
        <v>0</v>
      </c>
      <c r="K109" s="83">
        <v>0.5</v>
      </c>
      <c r="L109" s="50">
        <v>0</v>
      </c>
      <c r="M109" s="96"/>
      <c r="N109" s="286"/>
      <c r="O109" s="286">
        <v>1</v>
      </c>
      <c r="P109" s="97"/>
      <c r="Q109" s="71" t="s">
        <v>376</v>
      </c>
      <c r="R109" s="72">
        <v>0</v>
      </c>
      <c r="S109" s="272">
        <v>0</v>
      </c>
      <c r="T109" s="272" t="s">
        <v>0</v>
      </c>
      <c r="U109" s="73">
        <v>0</v>
      </c>
      <c r="V109" s="74" t="s">
        <v>378</v>
      </c>
      <c r="W109" s="74" t="s">
        <v>378</v>
      </c>
      <c r="X109" s="74" t="s">
        <v>385</v>
      </c>
      <c r="Y109" s="74" t="s">
        <v>378</v>
      </c>
      <c r="Z109" s="81" t="s">
        <v>380</v>
      </c>
      <c r="AA109" s="76" t="s">
        <v>380</v>
      </c>
      <c r="AB109" s="273" t="s">
        <v>380</v>
      </c>
      <c r="AC109" s="274">
        <v>0.5</v>
      </c>
      <c r="AD109" s="77" t="s">
        <v>380</v>
      </c>
      <c r="AE109" s="78">
        <v>0.5</v>
      </c>
      <c r="AF109" s="79" t="s">
        <v>686</v>
      </c>
      <c r="AG109" s="270" t="s">
        <v>22</v>
      </c>
      <c r="AH109" s="80" t="s">
        <v>337</v>
      </c>
      <c r="AI109" t="s">
        <v>667</v>
      </c>
    </row>
    <row r="110" spans="2:35" ht="409.5" x14ac:dyDescent="0.25">
      <c r="B110" s="67" t="s">
        <v>225</v>
      </c>
      <c r="C110" s="270" t="s">
        <v>256</v>
      </c>
      <c r="D110" s="270" t="s">
        <v>687</v>
      </c>
      <c r="E110" s="270" t="s">
        <v>270</v>
      </c>
      <c r="F110" s="270" t="s">
        <v>375</v>
      </c>
      <c r="G110" s="281">
        <v>2</v>
      </c>
      <c r="H110" s="68">
        <v>1</v>
      </c>
      <c r="I110" s="50">
        <v>0</v>
      </c>
      <c r="J110" s="50">
        <v>0</v>
      </c>
      <c r="K110" s="88">
        <v>0.25</v>
      </c>
      <c r="L110" s="50">
        <v>0</v>
      </c>
      <c r="M110" s="96"/>
      <c r="N110" s="286"/>
      <c r="O110" s="286">
        <v>0.5</v>
      </c>
      <c r="P110" s="97">
        <v>0.5</v>
      </c>
      <c r="Q110" s="71" t="s">
        <v>376</v>
      </c>
      <c r="R110" s="72">
        <v>0</v>
      </c>
      <c r="S110" s="272">
        <v>0</v>
      </c>
      <c r="T110" s="272" t="s">
        <v>0</v>
      </c>
      <c r="U110" s="73" t="s">
        <v>0</v>
      </c>
      <c r="V110" s="74" t="s">
        <v>378</v>
      </c>
      <c r="W110" s="74" t="s">
        <v>378</v>
      </c>
      <c r="X110" s="74" t="s">
        <v>385</v>
      </c>
      <c r="Y110" s="74" t="s">
        <v>379</v>
      </c>
      <c r="Z110" s="81" t="s">
        <v>380</v>
      </c>
      <c r="AA110" s="76" t="s">
        <v>380</v>
      </c>
      <c r="AB110" s="273" t="s">
        <v>380</v>
      </c>
      <c r="AC110" s="274">
        <v>0.5</v>
      </c>
      <c r="AD110" s="77" t="s">
        <v>390</v>
      </c>
      <c r="AE110" s="78">
        <v>0.25</v>
      </c>
      <c r="AF110" s="79" t="s">
        <v>688</v>
      </c>
      <c r="AG110" s="270" t="s">
        <v>22</v>
      </c>
      <c r="AH110" s="80" t="s">
        <v>337</v>
      </c>
      <c r="AI110" t="s">
        <v>667</v>
      </c>
    </row>
    <row r="111" spans="2:35" ht="370.5" x14ac:dyDescent="0.25">
      <c r="B111" s="67" t="s">
        <v>225</v>
      </c>
      <c r="C111" s="270" t="s">
        <v>256</v>
      </c>
      <c r="D111" s="270" t="s">
        <v>689</v>
      </c>
      <c r="E111" s="270" t="s">
        <v>690</v>
      </c>
      <c r="F111" s="270" t="s">
        <v>375</v>
      </c>
      <c r="G111" s="281">
        <v>4</v>
      </c>
      <c r="H111" s="68">
        <v>4</v>
      </c>
      <c r="I111" s="50">
        <v>4</v>
      </c>
      <c r="J111" s="50">
        <v>0</v>
      </c>
      <c r="K111" s="50">
        <v>0</v>
      </c>
      <c r="L111" s="50">
        <v>0</v>
      </c>
      <c r="M111" s="96">
        <v>1</v>
      </c>
      <c r="N111" s="286">
        <v>1</v>
      </c>
      <c r="O111" s="286">
        <v>1</v>
      </c>
      <c r="P111" s="97">
        <v>1</v>
      </c>
      <c r="Q111" s="71" t="s">
        <v>376</v>
      </c>
      <c r="R111" s="72" t="s">
        <v>0</v>
      </c>
      <c r="S111" s="272" t="s">
        <v>0</v>
      </c>
      <c r="T111" s="272" t="s">
        <v>0</v>
      </c>
      <c r="U111" s="73" t="s">
        <v>0</v>
      </c>
      <c r="V111" s="74" t="s">
        <v>385</v>
      </c>
      <c r="W111" s="74" t="s">
        <v>379</v>
      </c>
      <c r="X111" s="74" t="s">
        <v>379</v>
      </c>
      <c r="Y111" s="74" t="s">
        <v>379</v>
      </c>
      <c r="Z111" s="81" t="s">
        <v>390</v>
      </c>
      <c r="AA111" s="76" t="s">
        <v>410</v>
      </c>
      <c r="AB111" s="273">
        <v>1</v>
      </c>
      <c r="AC111" s="274">
        <v>1</v>
      </c>
      <c r="AD111" s="77" t="s">
        <v>390</v>
      </c>
      <c r="AE111" s="78">
        <v>1</v>
      </c>
      <c r="AF111" s="79" t="s">
        <v>691</v>
      </c>
      <c r="AG111" s="270" t="s">
        <v>22</v>
      </c>
      <c r="AH111" s="80" t="s">
        <v>337</v>
      </c>
      <c r="AI111" t="s">
        <v>667</v>
      </c>
    </row>
    <row r="112" spans="2:35" ht="303.75" x14ac:dyDescent="0.25">
      <c r="B112" s="67" t="s">
        <v>225</v>
      </c>
      <c r="C112" s="270" t="s">
        <v>256</v>
      </c>
      <c r="D112" s="270" t="s">
        <v>692</v>
      </c>
      <c r="E112" s="270" t="s">
        <v>693</v>
      </c>
      <c r="F112" s="270" t="s">
        <v>375</v>
      </c>
      <c r="G112" s="281">
        <v>3</v>
      </c>
      <c r="H112" s="68">
        <v>10</v>
      </c>
      <c r="I112" s="50">
        <v>0</v>
      </c>
      <c r="J112" s="50">
        <v>10</v>
      </c>
      <c r="K112" s="50">
        <v>0</v>
      </c>
      <c r="L112" s="50">
        <v>0</v>
      </c>
      <c r="M112" s="96"/>
      <c r="N112" s="286">
        <v>5</v>
      </c>
      <c r="O112" s="286">
        <v>4</v>
      </c>
      <c r="P112" s="97">
        <v>1</v>
      </c>
      <c r="Q112" s="71" t="s">
        <v>376</v>
      </c>
      <c r="R112" s="72">
        <v>0</v>
      </c>
      <c r="S112" s="272" t="s">
        <v>0</v>
      </c>
      <c r="T112" s="272" t="s">
        <v>0</v>
      </c>
      <c r="U112" s="73" t="s">
        <v>0</v>
      </c>
      <c r="V112" s="74" t="s">
        <v>378</v>
      </c>
      <c r="W112" s="74" t="s">
        <v>385</v>
      </c>
      <c r="X112" s="74" t="s">
        <v>379</v>
      </c>
      <c r="Y112" s="74" t="s">
        <v>379</v>
      </c>
      <c r="Z112" s="81">
        <v>1</v>
      </c>
      <c r="AA112" s="76" t="s">
        <v>380</v>
      </c>
      <c r="AB112" s="273">
        <v>1</v>
      </c>
      <c r="AC112" s="274">
        <v>1</v>
      </c>
      <c r="AD112" s="77" t="s">
        <v>390</v>
      </c>
      <c r="AE112" s="78">
        <v>1</v>
      </c>
      <c r="AF112" s="79" t="s">
        <v>694</v>
      </c>
      <c r="AG112" s="270" t="s">
        <v>22</v>
      </c>
      <c r="AH112" s="80" t="s">
        <v>337</v>
      </c>
      <c r="AI112" t="s">
        <v>667</v>
      </c>
    </row>
    <row r="113" spans="2:35" ht="409.5" x14ac:dyDescent="0.25">
      <c r="B113" s="67" t="s">
        <v>225</v>
      </c>
      <c r="C113" s="270" t="s">
        <v>256</v>
      </c>
      <c r="D113" s="270" t="s">
        <v>695</v>
      </c>
      <c r="E113" s="270" t="s">
        <v>696</v>
      </c>
      <c r="F113" s="270" t="s">
        <v>375</v>
      </c>
      <c r="G113" s="281">
        <v>1</v>
      </c>
      <c r="H113" s="68">
        <v>1</v>
      </c>
      <c r="I113" s="50">
        <v>0</v>
      </c>
      <c r="J113" s="83">
        <v>0.2</v>
      </c>
      <c r="K113" s="50">
        <v>0</v>
      </c>
      <c r="L113" s="50">
        <v>0</v>
      </c>
      <c r="M113" s="96"/>
      <c r="N113" s="286">
        <v>1</v>
      </c>
      <c r="O113" s="286"/>
      <c r="P113" s="97"/>
      <c r="Q113" s="71" t="s">
        <v>376</v>
      </c>
      <c r="R113" s="72">
        <v>0</v>
      </c>
      <c r="S113" s="272" t="s">
        <v>0</v>
      </c>
      <c r="T113" s="272">
        <v>0</v>
      </c>
      <c r="U113" s="73">
        <v>0</v>
      </c>
      <c r="V113" s="74" t="s">
        <v>378</v>
      </c>
      <c r="W113" s="74" t="s">
        <v>385</v>
      </c>
      <c r="X113" s="74" t="s">
        <v>378</v>
      </c>
      <c r="Y113" s="74" t="s">
        <v>378</v>
      </c>
      <c r="Z113" s="81">
        <v>0.2</v>
      </c>
      <c r="AA113" s="76" t="s">
        <v>380</v>
      </c>
      <c r="AB113" s="273">
        <v>0.2</v>
      </c>
      <c r="AC113" s="274">
        <v>0.2</v>
      </c>
      <c r="AD113" s="77" t="s">
        <v>380</v>
      </c>
      <c r="AE113" s="78">
        <v>0.2</v>
      </c>
      <c r="AF113" s="79" t="s">
        <v>697</v>
      </c>
      <c r="AG113" s="270" t="s">
        <v>22</v>
      </c>
      <c r="AH113" s="80" t="s">
        <v>337</v>
      </c>
      <c r="AI113" t="s">
        <v>667</v>
      </c>
    </row>
    <row r="114" spans="2:35" ht="213.75" x14ac:dyDescent="0.25">
      <c r="B114" s="67" t="s">
        <v>225</v>
      </c>
      <c r="C114" s="270" t="s">
        <v>256</v>
      </c>
      <c r="D114" s="270" t="s">
        <v>698</v>
      </c>
      <c r="E114" s="270" t="s">
        <v>699</v>
      </c>
      <c r="F114" s="281" t="s">
        <v>375</v>
      </c>
      <c r="G114" s="282">
        <v>1</v>
      </c>
      <c r="H114" s="68">
        <v>1</v>
      </c>
      <c r="I114" s="50">
        <v>0</v>
      </c>
      <c r="J114" s="50">
        <v>0</v>
      </c>
      <c r="K114" s="50">
        <v>0</v>
      </c>
      <c r="L114" s="50">
        <v>0</v>
      </c>
      <c r="M114" s="96"/>
      <c r="N114" s="286"/>
      <c r="O114" s="286"/>
      <c r="P114" s="97">
        <v>1</v>
      </c>
      <c r="Q114" s="71" t="s">
        <v>376</v>
      </c>
      <c r="R114" s="72">
        <v>0</v>
      </c>
      <c r="S114" s="272">
        <v>0</v>
      </c>
      <c r="T114" s="272">
        <v>0</v>
      </c>
      <c r="U114" s="73" t="s">
        <v>0</v>
      </c>
      <c r="V114" s="74" t="s">
        <v>378</v>
      </c>
      <c r="W114" s="74" t="s">
        <v>378</v>
      </c>
      <c r="X114" s="74" t="s">
        <v>378</v>
      </c>
      <c r="Y114" s="74" t="s">
        <v>379</v>
      </c>
      <c r="Z114" s="81" t="s">
        <v>380</v>
      </c>
      <c r="AA114" s="76" t="s">
        <v>380</v>
      </c>
      <c r="AB114" s="273" t="s">
        <v>380</v>
      </c>
      <c r="AC114" s="274" t="s">
        <v>380</v>
      </c>
      <c r="AD114" s="77" t="s">
        <v>390</v>
      </c>
      <c r="AE114" s="78">
        <v>0</v>
      </c>
      <c r="AF114" s="79" t="s">
        <v>700</v>
      </c>
      <c r="AG114" s="270" t="s">
        <v>22</v>
      </c>
      <c r="AH114" s="80" t="s">
        <v>335</v>
      </c>
      <c r="AI114" t="s">
        <v>619</v>
      </c>
    </row>
    <row r="115" spans="2:35" ht="135" x14ac:dyDescent="0.25">
      <c r="B115" s="67" t="s">
        <v>225</v>
      </c>
      <c r="C115" s="270" t="s">
        <v>256</v>
      </c>
      <c r="D115" s="270" t="s">
        <v>701</v>
      </c>
      <c r="E115" s="270" t="s">
        <v>702</v>
      </c>
      <c r="F115" s="281" t="s">
        <v>375</v>
      </c>
      <c r="G115" s="282">
        <v>1</v>
      </c>
      <c r="H115" s="68">
        <v>1</v>
      </c>
      <c r="I115" s="50">
        <v>0.5</v>
      </c>
      <c r="J115" s="50">
        <v>0.5</v>
      </c>
      <c r="K115" s="50">
        <v>0</v>
      </c>
      <c r="L115" s="50">
        <v>0</v>
      </c>
      <c r="M115" s="96"/>
      <c r="N115" s="286">
        <v>1</v>
      </c>
      <c r="O115" s="286"/>
      <c r="P115" s="97"/>
      <c r="Q115" s="71" t="s">
        <v>376</v>
      </c>
      <c r="R115" s="72">
        <v>0</v>
      </c>
      <c r="S115" s="272" t="s">
        <v>0</v>
      </c>
      <c r="T115" s="272">
        <v>0</v>
      </c>
      <c r="U115" s="73">
        <v>0</v>
      </c>
      <c r="V115" s="74" t="s">
        <v>377</v>
      </c>
      <c r="W115" s="74" t="s">
        <v>385</v>
      </c>
      <c r="X115" s="74" t="s">
        <v>378</v>
      </c>
      <c r="Y115" s="74" t="s">
        <v>378</v>
      </c>
      <c r="Z115" s="81">
        <v>1</v>
      </c>
      <c r="AA115" s="76">
        <v>0.5</v>
      </c>
      <c r="AB115" s="273">
        <v>1</v>
      </c>
      <c r="AC115" s="274" t="s">
        <v>380</v>
      </c>
      <c r="AD115" s="77" t="s">
        <v>380</v>
      </c>
      <c r="AE115" s="78">
        <v>1</v>
      </c>
      <c r="AF115" s="79" t="s">
        <v>703</v>
      </c>
      <c r="AG115" s="270" t="s">
        <v>22</v>
      </c>
      <c r="AH115" s="80" t="s">
        <v>335</v>
      </c>
      <c r="AI115" t="s">
        <v>619</v>
      </c>
    </row>
    <row r="116" spans="2:35" ht="292.5" x14ac:dyDescent="0.25">
      <c r="B116" s="67" t="s">
        <v>225</v>
      </c>
      <c r="C116" s="270" t="s">
        <v>256</v>
      </c>
      <c r="D116" s="270" t="s">
        <v>704</v>
      </c>
      <c r="E116" s="270" t="s">
        <v>705</v>
      </c>
      <c r="F116" s="281" t="s">
        <v>375</v>
      </c>
      <c r="G116" s="282">
        <v>1</v>
      </c>
      <c r="H116" s="68">
        <v>1</v>
      </c>
      <c r="I116" s="50">
        <v>0</v>
      </c>
      <c r="J116" s="50">
        <v>1</v>
      </c>
      <c r="K116" s="50">
        <v>0</v>
      </c>
      <c r="L116" s="50">
        <v>0</v>
      </c>
      <c r="M116" s="96"/>
      <c r="N116" s="286">
        <v>1</v>
      </c>
      <c r="O116" s="286"/>
      <c r="P116" s="97"/>
      <c r="Q116" s="71" t="s">
        <v>376</v>
      </c>
      <c r="R116" s="72">
        <v>0</v>
      </c>
      <c r="S116" s="272" t="s">
        <v>0</v>
      </c>
      <c r="T116" s="272">
        <v>0</v>
      </c>
      <c r="U116" s="73">
        <v>0</v>
      </c>
      <c r="V116" s="74" t="s">
        <v>378</v>
      </c>
      <c r="W116" s="74" t="s">
        <v>385</v>
      </c>
      <c r="X116" s="74" t="s">
        <v>378</v>
      </c>
      <c r="Y116" s="74" t="s">
        <v>378</v>
      </c>
      <c r="Z116" s="81">
        <v>1</v>
      </c>
      <c r="AA116" s="76" t="s">
        <v>380</v>
      </c>
      <c r="AB116" s="273">
        <v>1</v>
      </c>
      <c r="AC116" s="274" t="s">
        <v>380</v>
      </c>
      <c r="AD116" s="77" t="s">
        <v>380</v>
      </c>
      <c r="AE116" s="78">
        <v>1</v>
      </c>
      <c r="AF116" s="79" t="s">
        <v>706</v>
      </c>
      <c r="AG116" s="270" t="s">
        <v>22</v>
      </c>
      <c r="AH116" s="80" t="s">
        <v>335</v>
      </c>
      <c r="AI116" t="s">
        <v>619</v>
      </c>
    </row>
    <row r="117" spans="2:35" ht="399" x14ac:dyDescent="0.25">
      <c r="B117" s="67" t="s">
        <v>225</v>
      </c>
      <c r="C117" s="270" t="s">
        <v>273</v>
      </c>
      <c r="D117" s="270" t="s">
        <v>707</v>
      </c>
      <c r="E117" s="270" t="s">
        <v>708</v>
      </c>
      <c r="F117" s="270" t="s">
        <v>375</v>
      </c>
      <c r="G117" s="281">
        <v>3</v>
      </c>
      <c r="H117" s="84">
        <v>1</v>
      </c>
      <c r="I117" s="85">
        <v>0.15</v>
      </c>
      <c r="J117" s="85">
        <v>0.15</v>
      </c>
      <c r="K117" s="85">
        <v>0.35</v>
      </c>
      <c r="L117" s="85">
        <v>0</v>
      </c>
      <c r="M117" s="98"/>
      <c r="N117" s="287">
        <v>0.2</v>
      </c>
      <c r="O117" s="287">
        <v>0.3</v>
      </c>
      <c r="P117" s="99">
        <v>0.5</v>
      </c>
      <c r="Q117" s="71" t="s">
        <v>376</v>
      </c>
      <c r="R117" s="72">
        <v>0</v>
      </c>
      <c r="S117" s="272" t="s">
        <v>547</v>
      </c>
      <c r="T117" s="272" t="s">
        <v>547</v>
      </c>
      <c r="U117" s="73" t="s">
        <v>547</v>
      </c>
      <c r="V117" s="74" t="s">
        <v>377</v>
      </c>
      <c r="W117" s="74" t="s">
        <v>385</v>
      </c>
      <c r="X117" s="74" t="s">
        <v>385</v>
      </c>
      <c r="Y117" s="74" t="s">
        <v>379</v>
      </c>
      <c r="Z117" s="81">
        <v>0.89999999999999991</v>
      </c>
      <c r="AA117" s="76">
        <v>0.15</v>
      </c>
      <c r="AB117" s="273">
        <v>1</v>
      </c>
      <c r="AC117" s="274" t="s">
        <v>410</v>
      </c>
      <c r="AD117" s="77" t="s">
        <v>390</v>
      </c>
      <c r="AE117" s="78">
        <v>0.64999999999999991</v>
      </c>
      <c r="AF117" s="79" t="s">
        <v>709</v>
      </c>
      <c r="AG117" s="270" t="s">
        <v>22</v>
      </c>
      <c r="AH117" s="80" t="s">
        <v>64</v>
      </c>
      <c r="AI117" t="s">
        <v>710</v>
      </c>
    </row>
    <row r="118" spans="2:35" ht="409.5" x14ac:dyDescent="0.25">
      <c r="B118" s="67" t="s">
        <v>225</v>
      </c>
      <c r="C118" s="270" t="s">
        <v>273</v>
      </c>
      <c r="D118" s="270" t="s">
        <v>711</v>
      </c>
      <c r="E118" s="270" t="s">
        <v>279</v>
      </c>
      <c r="F118" s="270" t="s">
        <v>2</v>
      </c>
      <c r="G118" s="281">
        <v>4</v>
      </c>
      <c r="H118" s="68">
        <v>2</v>
      </c>
      <c r="I118" s="50">
        <v>2</v>
      </c>
      <c r="J118" s="50">
        <v>2</v>
      </c>
      <c r="K118" s="50">
        <v>2</v>
      </c>
      <c r="L118" s="50">
        <v>0</v>
      </c>
      <c r="M118" s="96">
        <v>2</v>
      </c>
      <c r="N118" s="286">
        <v>2</v>
      </c>
      <c r="O118" s="286">
        <v>2</v>
      </c>
      <c r="P118" s="97">
        <v>2</v>
      </c>
      <c r="Q118" s="71" t="s">
        <v>376</v>
      </c>
      <c r="R118" s="72" t="s">
        <v>547</v>
      </c>
      <c r="S118" s="272" t="s">
        <v>547</v>
      </c>
      <c r="T118" s="272" t="s">
        <v>547</v>
      </c>
      <c r="U118" s="73" t="s">
        <v>547</v>
      </c>
      <c r="V118" s="74" t="s">
        <v>385</v>
      </c>
      <c r="W118" s="74" t="s">
        <v>385</v>
      </c>
      <c r="X118" s="74" t="s">
        <v>385</v>
      </c>
      <c r="Y118" s="74" t="s">
        <v>379</v>
      </c>
      <c r="Z118" s="81">
        <v>1</v>
      </c>
      <c r="AA118" s="76">
        <v>1</v>
      </c>
      <c r="AB118" s="273">
        <v>1</v>
      </c>
      <c r="AC118" s="274">
        <v>1</v>
      </c>
      <c r="AD118" s="77" t="s">
        <v>390</v>
      </c>
      <c r="AE118" s="78">
        <v>0.75</v>
      </c>
      <c r="AF118" s="79" t="s">
        <v>712</v>
      </c>
      <c r="AG118" s="270">
        <v>0</v>
      </c>
      <c r="AH118" s="80" t="s">
        <v>334</v>
      </c>
      <c r="AI118" t="s">
        <v>713</v>
      </c>
    </row>
    <row r="119" spans="2:35" ht="409.5" x14ac:dyDescent="0.25">
      <c r="B119" s="67" t="s">
        <v>225</v>
      </c>
      <c r="C119" s="270" t="s">
        <v>273</v>
      </c>
      <c r="D119" s="270" t="s">
        <v>714</v>
      </c>
      <c r="E119" s="270" t="s">
        <v>715</v>
      </c>
      <c r="F119" s="270" t="s">
        <v>375</v>
      </c>
      <c r="G119" s="281">
        <v>4</v>
      </c>
      <c r="H119" s="68">
        <v>5</v>
      </c>
      <c r="I119" s="50">
        <v>1</v>
      </c>
      <c r="J119" s="50">
        <v>1</v>
      </c>
      <c r="K119" s="50">
        <v>1</v>
      </c>
      <c r="L119" s="50">
        <v>0</v>
      </c>
      <c r="M119" s="96">
        <v>1</v>
      </c>
      <c r="N119" s="286">
        <v>1</v>
      </c>
      <c r="O119" s="286">
        <v>1</v>
      </c>
      <c r="P119" s="97">
        <v>2</v>
      </c>
      <c r="Q119" s="71" t="s">
        <v>376</v>
      </c>
      <c r="R119" s="72" t="s">
        <v>0</v>
      </c>
      <c r="S119" s="272" t="s">
        <v>0</v>
      </c>
      <c r="T119" s="272" t="s">
        <v>0</v>
      </c>
      <c r="U119" s="73" t="s">
        <v>0</v>
      </c>
      <c r="V119" s="74" t="s">
        <v>385</v>
      </c>
      <c r="W119" s="74" t="s">
        <v>385</v>
      </c>
      <c r="X119" s="74" t="s">
        <v>385</v>
      </c>
      <c r="Y119" s="74" t="s">
        <v>379</v>
      </c>
      <c r="Z119" s="81">
        <v>1</v>
      </c>
      <c r="AA119" s="76">
        <v>1</v>
      </c>
      <c r="AB119" s="273">
        <v>1</v>
      </c>
      <c r="AC119" s="274">
        <v>1</v>
      </c>
      <c r="AD119" s="77" t="s">
        <v>390</v>
      </c>
      <c r="AE119" s="78">
        <v>0.6</v>
      </c>
      <c r="AF119" s="79" t="s">
        <v>716</v>
      </c>
      <c r="AG119" s="270" t="s">
        <v>22</v>
      </c>
      <c r="AH119" s="80" t="s">
        <v>64</v>
      </c>
      <c r="AI119" t="s">
        <v>710</v>
      </c>
    </row>
    <row r="120" spans="2:35" ht="292.5" x14ac:dyDescent="0.25">
      <c r="B120" s="67" t="s">
        <v>281</v>
      </c>
      <c r="C120" s="270" t="s">
        <v>282</v>
      </c>
      <c r="D120" s="270" t="s">
        <v>717</v>
      </c>
      <c r="E120" s="270" t="s">
        <v>718</v>
      </c>
      <c r="F120" s="281" t="s">
        <v>375</v>
      </c>
      <c r="G120" s="281">
        <v>1</v>
      </c>
      <c r="H120" s="68">
        <v>1</v>
      </c>
      <c r="I120" s="50">
        <v>0</v>
      </c>
      <c r="J120" s="50">
        <v>1</v>
      </c>
      <c r="K120" s="50">
        <v>0</v>
      </c>
      <c r="L120" s="50">
        <v>0</v>
      </c>
      <c r="M120" s="96"/>
      <c r="N120" s="286">
        <v>1</v>
      </c>
      <c r="O120" s="286"/>
      <c r="P120" s="97"/>
      <c r="Q120" s="71" t="s">
        <v>376</v>
      </c>
      <c r="R120" s="72">
        <v>0</v>
      </c>
      <c r="S120" s="272" t="s">
        <v>0</v>
      </c>
      <c r="T120" s="272">
        <v>0</v>
      </c>
      <c r="U120" s="73">
        <v>0</v>
      </c>
      <c r="V120" s="74" t="s">
        <v>378</v>
      </c>
      <c r="W120" s="74" t="s">
        <v>385</v>
      </c>
      <c r="X120" s="74" t="s">
        <v>378</v>
      </c>
      <c r="Y120" s="74" t="s">
        <v>378</v>
      </c>
      <c r="Z120" s="81">
        <v>1</v>
      </c>
      <c r="AA120" s="76" t="s">
        <v>380</v>
      </c>
      <c r="AB120" s="273">
        <v>1</v>
      </c>
      <c r="AC120" s="274" t="s">
        <v>380</v>
      </c>
      <c r="AD120" s="77" t="s">
        <v>380</v>
      </c>
      <c r="AE120" s="78">
        <v>1</v>
      </c>
      <c r="AF120" s="79" t="s">
        <v>719</v>
      </c>
      <c r="AG120" s="270" t="s">
        <v>22</v>
      </c>
      <c r="AH120" s="80" t="s">
        <v>330</v>
      </c>
      <c r="AI120" t="s">
        <v>387</v>
      </c>
    </row>
    <row r="121" spans="2:35" ht="409.5" x14ac:dyDescent="0.25">
      <c r="B121" s="67" t="s">
        <v>281</v>
      </c>
      <c r="C121" s="270" t="s">
        <v>282</v>
      </c>
      <c r="D121" s="270" t="s">
        <v>720</v>
      </c>
      <c r="E121" s="270" t="s">
        <v>721</v>
      </c>
      <c r="F121" s="281" t="s">
        <v>375</v>
      </c>
      <c r="G121" s="281">
        <v>2</v>
      </c>
      <c r="H121" s="68">
        <v>2</v>
      </c>
      <c r="I121" s="50">
        <v>1</v>
      </c>
      <c r="J121" s="50">
        <v>1</v>
      </c>
      <c r="K121" s="50">
        <v>0</v>
      </c>
      <c r="L121" s="50">
        <v>0</v>
      </c>
      <c r="M121" s="96"/>
      <c r="N121" s="286">
        <v>1</v>
      </c>
      <c r="O121" s="286"/>
      <c r="P121" s="97">
        <v>1</v>
      </c>
      <c r="Q121" s="71" t="s">
        <v>376</v>
      </c>
      <c r="R121" s="72">
        <v>0</v>
      </c>
      <c r="S121" s="272" t="s">
        <v>0</v>
      </c>
      <c r="T121" s="272">
        <v>0</v>
      </c>
      <c r="U121" s="73" t="s">
        <v>0</v>
      </c>
      <c r="V121" s="74" t="s">
        <v>377</v>
      </c>
      <c r="W121" s="74" t="s">
        <v>385</v>
      </c>
      <c r="X121" s="74" t="s">
        <v>378</v>
      </c>
      <c r="Y121" s="74" t="s">
        <v>379</v>
      </c>
      <c r="Z121" s="81">
        <v>1.5</v>
      </c>
      <c r="AA121" s="76">
        <v>0.5</v>
      </c>
      <c r="AB121" s="273">
        <v>1</v>
      </c>
      <c r="AC121" s="274" t="s">
        <v>380</v>
      </c>
      <c r="AD121" s="77" t="s">
        <v>390</v>
      </c>
      <c r="AE121" s="78">
        <v>1</v>
      </c>
      <c r="AF121" s="79" t="s">
        <v>722</v>
      </c>
      <c r="AG121" s="270" t="s">
        <v>22</v>
      </c>
      <c r="AH121" s="80" t="s">
        <v>330</v>
      </c>
      <c r="AI121" t="s">
        <v>387</v>
      </c>
    </row>
    <row r="122" spans="2:35" ht="281.25" x14ac:dyDescent="0.25">
      <c r="B122" s="67" t="s">
        <v>281</v>
      </c>
      <c r="C122" s="270" t="s">
        <v>282</v>
      </c>
      <c r="D122" s="270" t="s">
        <v>285</v>
      </c>
      <c r="E122" s="270" t="s">
        <v>723</v>
      </c>
      <c r="F122" s="281" t="s">
        <v>375</v>
      </c>
      <c r="G122" s="281">
        <v>2</v>
      </c>
      <c r="H122" s="68">
        <v>2</v>
      </c>
      <c r="I122" s="50">
        <v>0</v>
      </c>
      <c r="J122" s="50">
        <v>1</v>
      </c>
      <c r="K122" s="50">
        <v>3</v>
      </c>
      <c r="L122" s="50">
        <v>0</v>
      </c>
      <c r="M122" s="96"/>
      <c r="N122" s="286">
        <v>1</v>
      </c>
      <c r="O122" s="286"/>
      <c r="P122" s="97">
        <v>1</v>
      </c>
      <c r="Q122" s="71" t="s">
        <v>376</v>
      </c>
      <c r="R122" s="72">
        <v>0</v>
      </c>
      <c r="S122" s="272" t="s">
        <v>0</v>
      </c>
      <c r="T122" s="272">
        <v>0</v>
      </c>
      <c r="U122" s="73" t="s">
        <v>0</v>
      </c>
      <c r="V122" s="74" t="s">
        <v>378</v>
      </c>
      <c r="W122" s="74" t="s">
        <v>385</v>
      </c>
      <c r="X122" s="74" t="s">
        <v>377</v>
      </c>
      <c r="Y122" s="74" t="s">
        <v>379</v>
      </c>
      <c r="Z122" s="81">
        <v>1</v>
      </c>
      <c r="AA122" s="76" t="s">
        <v>380</v>
      </c>
      <c r="AB122" s="273">
        <v>1</v>
      </c>
      <c r="AC122" s="274" t="s">
        <v>410</v>
      </c>
      <c r="AD122" s="77" t="s">
        <v>390</v>
      </c>
      <c r="AE122" s="78" t="s">
        <v>410</v>
      </c>
      <c r="AF122" s="79" t="s">
        <v>724</v>
      </c>
      <c r="AG122" s="270" t="s">
        <v>22</v>
      </c>
      <c r="AH122" s="80" t="s">
        <v>330</v>
      </c>
      <c r="AI122" t="s">
        <v>387</v>
      </c>
    </row>
    <row r="123" spans="2:35" ht="409.5" x14ac:dyDescent="0.25">
      <c r="B123" s="67" t="s">
        <v>281</v>
      </c>
      <c r="C123" s="270" t="s">
        <v>282</v>
      </c>
      <c r="D123" s="270" t="s">
        <v>725</v>
      </c>
      <c r="E123" s="270" t="s">
        <v>726</v>
      </c>
      <c r="F123" s="281" t="s">
        <v>375</v>
      </c>
      <c r="G123" s="281">
        <v>1</v>
      </c>
      <c r="H123" s="68">
        <v>1</v>
      </c>
      <c r="I123" s="50">
        <v>0</v>
      </c>
      <c r="J123" s="83">
        <v>0.5</v>
      </c>
      <c r="K123" s="83">
        <v>0.3</v>
      </c>
      <c r="L123" s="50">
        <v>0</v>
      </c>
      <c r="M123" s="96"/>
      <c r="N123" s="286">
        <v>1</v>
      </c>
      <c r="O123" s="286"/>
      <c r="P123" s="97"/>
      <c r="Q123" s="71" t="s">
        <v>376</v>
      </c>
      <c r="R123" s="72">
        <v>0</v>
      </c>
      <c r="S123" s="272" t="s">
        <v>0</v>
      </c>
      <c r="T123" s="272">
        <v>0</v>
      </c>
      <c r="U123" s="73">
        <v>0</v>
      </c>
      <c r="V123" s="74" t="s">
        <v>378</v>
      </c>
      <c r="W123" s="74" t="s">
        <v>385</v>
      </c>
      <c r="X123" s="74" t="s">
        <v>377</v>
      </c>
      <c r="Y123" s="74" t="s">
        <v>378</v>
      </c>
      <c r="Z123" s="81">
        <v>0.5</v>
      </c>
      <c r="AA123" s="76" t="s">
        <v>380</v>
      </c>
      <c r="AB123" s="273">
        <v>0.5</v>
      </c>
      <c r="AC123" s="274">
        <v>0.8</v>
      </c>
      <c r="AD123" s="77" t="s">
        <v>380</v>
      </c>
      <c r="AE123" s="78">
        <v>0.8</v>
      </c>
      <c r="AF123" s="79" t="s">
        <v>727</v>
      </c>
      <c r="AG123" s="270" t="s">
        <v>22</v>
      </c>
      <c r="AH123" s="80" t="s">
        <v>330</v>
      </c>
      <c r="AI123" t="s">
        <v>387</v>
      </c>
    </row>
    <row r="124" spans="2:35" ht="270.75" x14ac:dyDescent="0.25">
      <c r="B124" s="67" t="s">
        <v>281</v>
      </c>
      <c r="C124" s="270" t="s">
        <v>282</v>
      </c>
      <c r="D124" s="270" t="s">
        <v>728</v>
      </c>
      <c r="E124" s="270" t="s">
        <v>729</v>
      </c>
      <c r="F124" s="281" t="s">
        <v>375</v>
      </c>
      <c r="G124" s="281">
        <v>1</v>
      </c>
      <c r="H124" s="68">
        <v>1</v>
      </c>
      <c r="I124" s="50">
        <v>0</v>
      </c>
      <c r="J124" s="50">
        <v>1</v>
      </c>
      <c r="K124" s="50">
        <v>0</v>
      </c>
      <c r="L124" s="50">
        <v>0</v>
      </c>
      <c r="M124" s="96"/>
      <c r="N124" s="286">
        <v>1</v>
      </c>
      <c r="O124" s="286"/>
      <c r="P124" s="97"/>
      <c r="Q124" s="71" t="s">
        <v>376</v>
      </c>
      <c r="R124" s="72">
        <v>0</v>
      </c>
      <c r="S124" s="272" t="s">
        <v>0</v>
      </c>
      <c r="T124" s="272">
        <v>0</v>
      </c>
      <c r="U124" s="73">
        <v>0</v>
      </c>
      <c r="V124" s="74" t="s">
        <v>378</v>
      </c>
      <c r="W124" s="74" t="s">
        <v>385</v>
      </c>
      <c r="X124" s="74" t="s">
        <v>378</v>
      </c>
      <c r="Y124" s="74" t="s">
        <v>378</v>
      </c>
      <c r="Z124" s="81">
        <v>1</v>
      </c>
      <c r="AA124" s="76" t="s">
        <v>380</v>
      </c>
      <c r="AB124" s="273">
        <v>1</v>
      </c>
      <c r="AC124" s="274" t="s">
        <v>380</v>
      </c>
      <c r="AD124" s="77" t="s">
        <v>380</v>
      </c>
      <c r="AE124" s="78">
        <v>1</v>
      </c>
      <c r="AF124" s="79" t="s">
        <v>730</v>
      </c>
      <c r="AG124" s="270" t="s">
        <v>22</v>
      </c>
      <c r="AH124" s="80" t="s">
        <v>330</v>
      </c>
      <c r="AI124" t="s">
        <v>387</v>
      </c>
    </row>
    <row r="125" spans="2:35" ht="384.75" x14ac:dyDescent="0.25">
      <c r="B125" s="67" t="s">
        <v>281</v>
      </c>
      <c r="C125" s="270" t="s">
        <v>282</v>
      </c>
      <c r="D125" s="270" t="s">
        <v>731</v>
      </c>
      <c r="E125" s="270" t="s">
        <v>732</v>
      </c>
      <c r="F125" s="281" t="s">
        <v>375</v>
      </c>
      <c r="G125" s="281">
        <v>1</v>
      </c>
      <c r="H125" s="68">
        <v>1</v>
      </c>
      <c r="I125" s="50">
        <v>0</v>
      </c>
      <c r="J125" s="50">
        <v>0</v>
      </c>
      <c r="K125" s="50">
        <v>0</v>
      </c>
      <c r="L125" s="50">
        <v>0</v>
      </c>
      <c r="M125" s="96"/>
      <c r="N125" s="286"/>
      <c r="O125" s="286"/>
      <c r="P125" s="97">
        <v>1</v>
      </c>
      <c r="Q125" s="71" t="s">
        <v>376</v>
      </c>
      <c r="R125" s="72">
        <v>0</v>
      </c>
      <c r="S125" s="272">
        <v>0</v>
      </c>
      <c r="T125" s="272">
        <v>0</v>
      </c>
      <c r="U125" s="73" t="s">
        <v>0</v>
      </c>
      <c r="V125" s="74" t="s">
        <v>378</v>
      </c>
      <c r="W125" s="74" t="s">
        <v>378</v>
      </c>
      <c r="X125" s="74" t="s">
        <v>378</v>
      </c>
      <c r="Y125" s="74" t="s">
        <v>379</v>
      </c>
      <c r="Z125" s="81" t="s">
        <v>380</v>
      </c>
      <c r="AA125" s="76" t="s">
        <v>380</v>
      </c>
      <c r="AB125" s="273" t="s">
        <v>380</v>
      </c>
      <c r="AC125" s="274" t="s">
        <v>380</v>
      </c>
      <c r="AD125" s="77" t="s">
        <v>390</v>
      </c>
      <c r="AE125" s="78">
        <v>0</v>
      </c>
      <c r="AF125" s="79" t="s">
        <v>733</v>
      </c>
      <c r="AG125" s="270" t="s">
        <v>22</v>
      </c>
      <c r="AH125" s="80" t="s">
        <v>330</v>
      </c>
      <c r="AI125" t="s">
        <v>387</v>
      </c>
    </row>
    <row r="126" spans="2:35" ht="382.5" x14ac:dyDescent="0.25">
      <c r="B126" s="67" t="s">
        <v>281</v>
      </c>
      <c r="C126" s="270" t="s">
        <v>282</v>
      </c>
      <c r="D126" s="270" t="s">
        <v>734</v>
      </c>
      <c r="E126" s="270" t="s">
        <v>735</v>
      </c>
      <c r="F126" s="281" t="s">
        <v>375</v>
      </c>
      <c r="G126" s="281">
        <v>1</v>
      </c>
      <c r="H126" s="68">
        <v>1</v>
      </c>
      <c r="I126" s="83">
        <v>0.5</v>
      </c>
      <c r="J126" s="50">
        <v>0</v>
      </c>
      <c r="K126" s="83">
        <v>0.5</v>
      </c>
      <c r="L126" s="50">
        <v>0</v>
      </c>
      <c r="M126" s="96"/>
      <c r="N126" s="286"/>
      <c r="O126" s="286">
        <v>1</v>
      </c>
      <c r="P126" s="97"/>
      <c r="Q126" s="71" t="s">
        <v>376</v>
      </c>
      <c r="R126" s="72">
        <v>0</v>
      </c>
      <c r="S126" s="272">
        <v>0</v>
      </c>
      <c r="T126" s="272" t="s">
        <v>0</v>
      </c>
      <c r="U126" s="73">
        <v>0</v>
      </c>
      <c r="V126" s="74" t="s">
        <v>377</v>
      </c>
      <c r="W126" s="74" t="s">
        <v>378</v>
      </c>
      <c r="X126" s="74" t="s">
        <v>385</v>
      </c>
      <c r="Y126" s="74" t="s">
        <v>378</v>
      </c>
      <c r="Z126" s="81">
        <v>0</v>
      </c>
      <c r="AA126" s="76"/>
      <c r="AB126" s="285"/>
      <c r="AC126" s="274">
        <v>1</v>
      </c>
      <c r="AD126" s="77" t="s">
        <v>380</v>
      </c>
      <c r="AE126" s="78">
        <v>1</v>
      </c>
      <c r="AF126" s="79" t="s">
        <v>736</v>
      </c>
      <c r="AG126" s="270" t="s">
        <v>22</v>
      </c>
      <c r="AH126" s="80" t="s">
        <v>330</v>
      </c>
      <c r="AI126" t="s">
        <v>387</v>
      </c>
    </row>
    <row r="127" spans="2:35" ht="382.5" x14ac:dyDescent="0.25">
      <c r="B127" s="67" t="s">
        <v>281</v>
      </c>
      <c r="C127" s="270" t="s">
        <v>282</v>
      </c>
      <c r="D127" s="270" t="s">
        <v>737</v>
      </c>
      <c r="E127" s="270" t="s">
        <v>738</v>
      </c>
      <c r="F127" s="281" t="s">
        <v>375</v>
      </c>
      <c r="G127" s="281">
        <v>1</v>
      </c>
      <c r="H127" s="68">
        <v>1</v>
      </c>
      <c r="I127" s="83">
        <v>0.5</v>
      </c>
      <c r="J127" s="50">
        <v>0</v>
      </c>
      <c r="K127" s="83">
        <v>0.5</v>
      </c>
      <c r="L127" s="50">
        <v>0</v>
      </c>
      <c r="M127" s="96"/>
      <c r="N127" s="286"/>
      <c r="O127" s="286">
        <v>1</v>
      </c>
      <c r="P127" s="97"/>
      <c r="Q127" s="71" t="s">
        <v>376</v>
      </c>
      <c r="R127" s="72">
        <v>0</v>
      </c>
      <c r="S127" s="272">
        <v>0</v>
      </c>
      <c r="T127" s="272" t="s">
        <v>0</v>
      </c>
      <c r="U127" s="73">
        <v>0</v>
      </c>
      <c r="V127" s="74" t="s">
        <v>377</v>
      </c>
      <c r="W127" s="74" t="s">
        <v>378</v>
      </c>
      <c r="X127" s="74" t="s">
        <v>385</v>
      </c>
      <c r="Y127" s="74" t="s">
        <v>378</v>
      </c>
      <c r="Z127" s="81">
        <v>0</v>
      </c>
      <c r="AA127" s="76"/>
      <c r="AB127" s="285"/>
      <c r="AC127" s="274">
        <v>1</v>
      </c>
      <c r="AD127" s="77" t="s">
        <v>380</v>
      </c>
      <c r="AE127" s="78">
        <v>1</v>
      </c>
      <c r="AF127" s="79" t="s">
        <v>739</v>
      </c>
      <c r="AG127" s="270" t="s">
        <v>22</v>
      </c>
      <c r="AH127" s="80" t="s">
        <v>330</v>
      </c>
      <c r="AI127" t="s">
        <v>387</v>
      </c>
    </row>
    <row r="128" spans="2:35" ht="285" x14ac:dyDescent="0.25">
      <c r="B128" s="67" t="s">
        <v>287</v>
      </c>
      <c r="C128" s="281" t="s">
        <v>288</v>
      </c>
      <c r="D128" s="270" t="s">
        <v>740</v>
      </c>
      <c r="E128" s="270" t="s">
        <v>741</v>
      </c>
      <c r="F128" s="281" t="s">
        <v>375</v>
      </c>
      <c r="G128" s="282">
        <v>1</v>
      </c>
      <c r="H128" s="68">
        <v>1</v>
      </c>
      <c r="I128" s="50">
        <v>1</v>
      </c>
      <c r="J128" s="50">
        <v>0</v>
      </c>
      <c r="K128" s="50">
        <v>0</v>
      </c>
      <c r="L128" s="50">
        <v>0</v>
      </c>
      <c r="M128" s="96"/>
      <c r="N128" s="286">
        <v>1</v>
      </c>
      <c r="O128" s="286"/>
      <c r="P128" s="97"/>
      <c r="Q128" s="71" t="s">
        <v>376</v>
      </c>
      <c r="R128" s="72">
        <v>0</v>
      </c>
      <c r="S128" s="272" t="s">
        <v>0</v>
      </c>
      <c r="T128" s="272">
        <v>0</v>
      </c>
      <c r="U128" s="73">
        <v>0</v>
      </c>
      <c r="V128" s="74" t="s">
        <v>377</v>
      </c>
      <c r="W128" s="74" t="s">
        <v>379</v>
      </c>
      <c r="X128" s="74" t="s">
        <v>378</v>
      </c>
      <c r="Y128" s="74" t="s">
        <v>378</v>
      </c>
      <c r="Z128" s="81">
        <v>1</v>
      </c>
      <c r="AA128" s="76">
        <v>1</v>
      </c>
      <c r="AB128" s="273">
        <v>1</v>
      </c>
      <c r="AC128" s="274" t="s">
        <v>380</v>
      </c>
      <c r="AD128" s="77" t="s">
        <v>380</v>
      </c>
      <c r="AE128" s="78">
        <v>1</v>
      </c>
      <c r="AF128" s="79" t="s">
        <v>742</v>
      </c>
      <c r="AG128" s="270" t="s">
        <v>22</v>
      </c>
      <c r="AH128" s="80" t="s">
        <v>335</v>
      </c>
      <c r="AI128" t="s">
        <v>743</v>
      </c>
    </row>
    <row r="129" spans="2:35" ht="327.75" x14ac:dyDescent="0.25">
      <c r="B129" s="67" t="s">
        <v>287</v>
      </c>
      <c r="C129" s="281" t="s">
        <v>288</v>
      </c>
      <c r="D129" s="270" t="s">
        <v>744</v>
      </c>
      <c r="E129" s="270" t="s">
        <v>745</v>
      </c>
      <c r="F129" s="281" t="s">
        <v>375</v>
      </c>
      <c r="G129" s="282">
        <v>2</v>
      </c>
      <c r="H129" s="68">
        <v>1</v>
      </c>
      <c r="I129" s="50">
        <v>0</v>
      </c>
      <c r="J129" s="50">
        <v>1</v>
      </c>
      <c r="K129" s="50">
        <v>0</v>
      </c>
      <c r="L129" s="50">
        <v>0</v>
      </c>
      <c r="M129" s="96"/>
      <c r="N129" s="286">
        <v>0.8</v>
      </c>
      <c r="O129" s="286">
        <v>0.2</v>
      </c>
      <c r="P129" s="97"/>
      <c r="Q129" s="71" t="s">
        <v>376</v>
      </c>
      <c r="R129" s="72">
        <v>0</v>
      </c>
      <c r="S129" s="272" t="s">
        <v>0</v>
      </c>
      <c r="T129" s="272" t="s">
        <v>0</v>
      </c>
      <c r="U129" s="73">
        <v>0</v>
      </c>
      <c r="V129" s="74" t="s">
        <v>378</v>
      </c>
      <c r="W129" s="74" t="s">
        <v>385</v>
      </c>
      <c r="X129" s="74" t="s">
        <v>379</v>
      </c>
      <c r="Y129" s="74" t="s">
        <v>378</v>
      </c>
      <c r="Z129" s="81">
        <v>1</v>
      </c>
      <c r="AA129" s="76" t="s">
        <v>380</v>
      </c>
      <c r="AB129" s="273">
        <v>1</v>
      </c>
      <c r="AC129" s="274">
        <v>1</v>
      </c>
      <c r="AD129" s="77" t="s">
        <v>380</v>
      </c>
      <c r="AE129" s="78">
        <v>1</v>
      </c>
      <c r="AF129" s="79" t="s">
        <v>746</v>
      </c>
      <c r="AG129" s="270" t="s">
        <v>22</v>
      </c>
      <c r="AH129" s="80" t="s">
        <v>335</v>
      </c>
      <c r="AI129" t="s">
        <v>743</v>
      </c>
    </row>
    <row r="130" spans="2:35" ht="409.5" x14ac:dyDescent="0.25">
      <c r="B130" s="67" t="s">
        <v>287</v>
      </c>
      <c r="C130" s="281" t="s">
        <v>288</v>
      </c>
      <c r="D130" s="270" t="s">
        <v>747</v>
      </c>
      <c r="E130" s="270" t="s">
        <v>748</v>
      </c>
      <c r="F130" s="281" t="s">
        <v>375</v>
      </c>
      <c r="G130" s="282">
        <v>1</v>
      </c>
      <c r="H130" s="68">
        <v>1</v>
      </c>
      <c r="I130" s="50">
        <v>0</v>
      </c>
      <c r="J130" s="50">
        <v>0</v>
      </c>
      <c r="K130" s="50">
        <v>1</v>
      </c>
      <c r="L130" s="50">
        <v>0</v>
      </c>
      <c r="M130" s="96"/>
      <c r="N130" s="286"/>
      <c r="O130" s="286">
        <v>1</v>
      </c>
      <c r="P130" s="97"/>
      <c r="Q130" s="71" t="s">
        <v>376</v>
      </c>
      <c r="R130" s="72">
        <v>0</v>
      </c>
      <c r="S130" s="272">
        <v>0</v>
      </c>
      <c r="T130" s="272" t="s">
        <v>0</v>
      </c>
      <c r="U130" s="73">
        <v>0</v>
      </c>
      <c r="V130" s="74" t="s">
        <v>378</v>
      </c>
      <c r="W130" s="74" t="s">
        <v>378</v>
      </c>
      <c r="X130" s="74" t="s">
        <v>385</v>
      </c>
      <c r="Y130" s="74" t="s">
        <v>378</v>
      </c>
      <c r="Z130" s="81" t="s">
        <v>380</v>
      </c>
      <c r="AA130" s="76" t="s">
        <v>380</v>
      </c>
      <c r="AB130" s="273" t="s">
        <v>380</v>
      </c>
      <c r="AC130" s="274">
        <v>1</v>
      </c>
      <c r="AD130" s="77" t="s">
        <v>380</v>
      </c>
      <c r="AE130" s="78">
        <v>1</v>
      </c>
      <c r="AF130" s="79" t="s">
        <v>749</v>
      </c>
      <c r="AG130" s="270" t="s">
        <v>22</v>
      </c>
      <c r="AH130" s="80" t="s">
        <v>335</v>
      </c>
      <c r="AI130" t="s">
        <v>743</v>
      </c>
    </row>
    <row r="131" spans="2:35" ht="191.25" x14ac:dyDescent="0.25">
      <c r="B131" s="67" t="s">
        <v>287</v>
      </c>
      <c r="C131" s="281" t="s">
        <v>288</v>
      </c>
      <c r="D131" s="270" t="s">
        <v>750</v>
      </c>
      <c r="E131" s="270" t="s">
        <v>751</v>
      </c>
      <c r="F131" s="281" t="s">
        <v>2</v>
      </c>
      <c r="G131" s="282">
        <v>4</v>
      </c>
      <c r="H131" s="68">
        <v>1</v>
      </c>
      <c r="I131" s="50">
        <v>1</v>
      </c>
      <c r="J131" s="50">
        <v>1</v>
      </c>
      <c r="K131" s="50">
        <v>1</v>
      </c>
      <c r="L131" s="50">
        <v>0</v>
      </c>
      <c r="M131" s="96">
        <v>1</v>
      </c>
      <c r="N131" s="286">
        <v>1</v>
      </c>
      <c r="O131" s="286">
        <v>1</v>
      </c>
      <c r="P131" s="97">
        <v>1</v>
      </c>
      <c r="Q131" s="71" t="s">
        <v>376</v>
      </c>
      <c r="R131" s="72" t="s">
        <v>0</v>
      </c>
      <c r="S131" s="272" t="s">
        <v>0</v>
      </c>
      <c r="T131" s="272" t="s">
        <v>0</v>
      </c>
      <c r="U131" s="73" t="s">
        <v>0</v>
      </c>
      <c r="V131" s="74" t="s">
        <v>385</v>
      </c>
      <c r="W131" s="74" t="s">
        <v>385</v>
      </c>
      <c r="X131" s="74" t="s">
        <v>385</v>
      </c>
      <c r="Y131" s="74" t="s">
        <v>379</v>
      </c>
      <c r="Z131" s="81">
        <v>1</v>
      </c>
      <c r="AA131" s="76">
        <v>1</v>
      </c>
      <c r="AB131" s="273">
        <v>1</v>
      </c>
      <c r="AC131" s="274">
        <v>1</v>
      </c>
      <c r="AD131" s="77" t="s">
        <v>390</v>
      </c>
      <c r="AE131" s="78">
        <v>0.75</v>
      </c>
      <c r="AF131" s="79" t="s">
        <v>752</v>
      </c>
      <c r="AG131" s="270" t="s">
        <v>22</v>
      </c>
      <c r="AH131" s="80" t="s">
        <v>335</v>
      </c>
      <c r="AI131" t="s">
        <v>743</v>
      </c>
    </row>
    <row r="132" spans="2:35" ht="409.5" x14ac:dyDescent="0.25">
      <c r="B132" s="67" t="s">
        <v>287</v>
      </c>
      <c r="C132" s="281" t="s">
        <v>288</v>
      </c>
      <c r="D132" s="270" t="s">
        <v>316</v>
      </c>
      <c r="E132" s="270" t="s">
        <v>753</v>
      </c>
      <c r="F132" s="270" t="s">
        <v>375</v>
      </c>
      <c r="G132" s="281">
        <v>1</v>
      </c>
      <c r="H132" s="68">
        <v>1</v>
      </c>
      <c r="I132" s="50">
        <v>0</v>
      </c>
      <c r="J132" s="50">
        <v>1</v>
      </c>
      <c r="K132" s="50">
        <v>0</v>
      </c>
      <c r="L132" s="50">
        <v>0</v>
      </c>
      <c r="M132" s="96"/>
      <c r="N132" s="286"/>
      <c r="O132" s="286">
        <v>1</v>
      </c>
      <c r="P132" s="97"/>
      <c r="Q132" s="71" t="s">
        <v>376</v>
      </c>
      <c r="R132" s="72">
        <v>0</v>
      </c>
      <c r="S132" s="272">
        <v>0</v>
      </c>
      <c r="T132" s="272" t="s">
        <v>0</v>
      </c>
      <c r="U132" s="73">
        <v>0</v>
      </c>
      <c r="V132" s="74" t="s">
        <v>378</v>
      </c>
      <c r="W132" s="74" t="s">
        <v>377</v>
      </c>
      <c r="X132" s="74" t="s">
        <v>379</v>
      </c>
      <c r="Y132" s="74" t="s">
        <v>378</v>
      </c>
      <c r="Z132" s="81">
        <v>1</v>
      </c>
      <c r="AA132" s="76" t="s">
        <v>380</v>
      </c>
      <c r="AB132" s="273">
        <v>1</v>
      </c>
      <c r="AC132" s="274">
        <v>1</v>
      </c>
      <c r="AD132" s="77" t="s">
        <v>380</v>
      </c>
      <c r="AE132" s="78">
        <v>1</v>
      </c>
      <c r="AF132" s="79" t="s">
        <v>754</v>
      </c>
      <c r="AG132" s="270" t="s">
        <v>22</v>
      </c>
      <c r="AH132" s="80" t="s">
        <v>293</v>
      </c>
      <c r="AI132" t="s">
        <v>622</v>
      </c>
    </row>
    <row r="133" spans="2:35" ht="348.75" x14ac:dyDescent="0.25">
      <c r="B133" s="67" t="s">
        <v>287</v>
      </c>
      <c r="C133" s="281" t="s">
        <v>288</v>
      </c>
      <c r="D133" s="270" t="s">
        <v>317</v>
      </c>
      <c r="E133" s="270" t="s">
        <v>755</v>
      </c>
      <c r="F133" s="270" t="s">
        <v>375</v>
      </c>
      <c r="G133" s="281">
        <v>1</v>
      </c>
      <c r="H133" s="68">
        <v>1</v>
      </c>
      <c r="I133" s="50">
        <v>0</v>
      </c>
      <c r="J133" s="50">
        <v>1</v>
      </c>
      <c r="K133" s="50">
        <v>1</v>
      </c>
      <c r="L133" s="50">
        <v>0</v>
      </c>
      <c r="M133" s="96"/>
      <c r="N133" s="286">
        <v>1</v>
      </c>
      <c r="O133" s="286"/>
      <c r="P133" s="97"/>
      <c r="Q133" s="71" t="s">
        <v>376</v>
      </c>
      <c r="R133" s="72">
        <v>0</v>
      </c>
      <c r="S133" s="272" t="s">
        <v>0</v>
      </c>
      <c r="T133" s="272">
        <v>0</v>
      </c>
      <c r="U133" s="73">
        <v>0</v>
      </c>
      <c r="V133" s="74" t="s">
        <v>378</v>
      </c>
      <c r="W133" s="74" t="s">
        <v>385</v>
      </c>
      <c r="X133" s="74" t="s">
        <v>377</v>
      </c>
      <c r="Y133" s="74" t="s">
        <v>378</v>
      </c>
      <c r="Z133" s="81">
        <v>1</v>
      </c>
      <c r="AA133" s="76" t="s">
        <v>380</v>
      </c>
      <c r="AB133" s="273">
        <v>1</v>
      </c>
      <c r="AC133" s="274">
        <v>1</v>
      </c>
      <c r="AD133" s="77" t="s">
        <v>380</v>
      </c>
      <c r="AE133" s="78" t="s">
        <v>410</v>
      </c>
      <c r="AF133" s="79" t="s">
        <v>756</v>
      </c>
      <c r="AG133" s="270" t="s">
        <v>22</v>
      </c>
      <c r="AH133" s="80" t="s">
        <v>293</v>
      </c>
      <c r="AI133" t="s">
        <v>622</v>
      </c>
    </row>
    <row r="134" spans="2:35" ht="409.5" x14ac:dyDescent="0.25">
      <c r="B134" s="67" t="s">
        <v>287</v>
      </c>
      <c r="C134" s="281" t="s">
        <v>288</v>
      </c>
      <c r="D134" s="270" t="s">
        <v>319</v>
      </c>
      <c r="E134" s="270" t="s">
        <v>757</v>
      </c>
      <c r="F134" s="270" t="s">
        <v>375</v>
      </c>
      <c r="G134" s="281">
        <v>2</v>
      </c>
      <c r="H134" s="68">
        <v>2</v>
      </c>
      <c r="I134" s="50">
        <v>1</v>
      </c>
      <c r="J134" s="50">
        <v>0</v>
      </c>
      <c r="K134" s="50">
        <v>1</v>
      </c>
      <c r="L134" s="50">
        <v>0</v>
      </c>
      <c r="M134" s="96">
        <v>1</v>
      </c>
      <c r="N134" s="286"/>
      <c r="O134" s="286">
        <v>1</v>
      </c>
      <c r="P134" s="97"/>
      <c r="Q134" s="71" t="s">
        <v>376</v>
      </c>
      <c r="R134" s="72" t="s">
        <v>0</v>
      </c>
      <c r="S134" s="272">
        <v>0</v>
      </c>
      <c r="T134" s="272" t="s">
        <v>0</v>
      </c>
      <c r="U134" s="73">
        <v>0</v>
      </c>
      <c r="V134" s="74" t="s">
        <v>385</v>
      </c>
      <c r="W134" s="74" t="s">
        <v>378</v>
      </c>
      <c r="X134" s="74" t="s">
        <v>385</v>
      </c>
      <c r="Y134" s="74" t="s">
        <v>378</v>
      </c>
      <c r="Z134" s="81" t="s">
        <v>380</v>
      </c>
      <c r="AA134" s="76">
        <v>1</v>
      </c>
      <c r="AB134" s="273" t="s">
        <v>380</v>
      </c>
      <c r="AC134" s="274">
        <v>1</v>
      </c>
      <c r="AD134" s="77" t="s">
        <v>380</v>
      </c>
      <c r="AE134" s="78">
        <v>1</v>
      </c>
      <c r="AF134" s="79" t="s">
        <v>758</v>
      </c>
      <c r="AG134" s="270" t="s">
        <v>22</v>
      </c>
      <c r="AH134" s="80" t="s">
        <v>293</v>
      </c>
      <c r="AI134" t="s">
        <v>622</v>
      </c>
    </row>
    <row r="135" spans="2:35" ht="409.5" x14ac:dyDescent="0.25">
      <c r="B135" s="67" t="s">
        <v>287</v>
      </c>
      <c r="C135" s="281" t="s">
        <v>288</v>
      </c>
      <c r="D135" s="270" t="s">
        <v>321</v>
      </c>
      <c r="E135" s="270" t="s">
        <v>759</v>
      </c>
      <c r="F135" s="270" t="s">
        <v>375</v>
      </c>
      <c r="G135" s="281">
        <v>2</v>
      </c>
      <c r="H135" s="68">
        <v>2</v>
      </c>
      <c r="I135" s="50">
        <v>8</v>
      </c>
      <c r="J135" s="50">
        <v>0</v>
      </c>
      <c r="K135" s="50">
        <v>4</v>
      </c>
      <c r="L135" s="50">
        <v>0</v>
      </c>
      <c r="M135" s="96">
        <v>1</v>
      </c>
      <c r="N135" s="286"/>
      <c r="O135" s="286">
        <v>1</v>
      </c>
      <c r="P135" s="97"/>
      <c r="Q135" s="71" t="s">
        <v>376</v>
      </c>
      <c r="R135" s="72" t="s">
        <v>0</v>
      </c>
      <c r="S135" s="272">
        <v>0</v>
      </c>
      <c r="T135" s="272" t="s">
        <v>0</v>
      </c>
      <c r="U135" s="73">
        <v>0</v>
      </c>
      <c r="V135" s="74" t="s">
        <v>385</v>
      </c>
      <c r="W135" s="74" t="s">
        <v>378</v>
      </c>
      <c r="X135" s="74" t="s">
        <v>385</v>
      </c>
      <c r="Y135" s="74" t="s">
        <v>378</v>
      </c>
      <c r="Z135" s="81" t="s">
        <v>380</v>
      </c>
      <c r="AA135" s="76" t="s">
        <v>410</v>
      </c>
      <c r="AB135" s="273" t="s">
        <v>380</v>
      </c>
      <c r="AC135" s="274" t="s">
        <v>410</v>
      </c>
      <c r="AD135" s="77" t="s">
        <v>380</v>
      </c>
      <c r="AE135" s="78" t="s">
        <v>410</v>
      </c>
      <c r="AF135" s="79" t="s">
        <v>760</v>
      </c>
      <c r="AG135" s="270" t="s">
        <v>22</v>
      </c>
      <c r="AH135" s="80" t="s">
        <v>293</v>
      </c>
      <c r="AI135" t="s">
        <v>622</v>
      </c>
    </row>
    <row r="136" spans="2:35" ht="409.5" x14ac:dyDescent="0.25">
      <c r="B136" s="67" t="s">
        <v>287</v>
      </c>
      <c r="C136" s="281" t="s">
        <v>288</v>
      </c>
      <c r="D136" s="270" t="s">
        <v>323</v>
      </c>
      <c r="E136" s="270" t="s">
        <v>761</v>
      </c>
      <c r="F136" s="270" t="s">
        <v>375</v>
      </c>
      <c r="G136" s="281">
        <v>3</v>
      </c>
      <c r="H136" s="68">
        <v>3</v>
      </c>
      <c r="I136" s="50">
        <v>1</v>
      </c>
      <c r="J136" s="50">
        <v>0</v>
      </c>
      <c r="K136" s="50">
        <v>1</v>
      </c>
      <c r="L136" s="50">
        <v>0</v>
      </c>
      <c r="M136" s="96">
        <v>1</v>
      </c>
      <c r="N136" s="286"/>
      <c r="O136" s="286">
        <v>1</v>
      </c>
      <c r="P136" s="97">
        <v>1</v>
      </c>
      <c r="Q136" s="71" t="s">
        <v>376</v>
      </c>
      <c r="R136" s="72" t="s">
        <v>0</v>
      </c>
      <c r="S136" s="272">
        <v>0</v>
      </c>
      <c r="T136" s="272" t="s">
        <v>0</v>
      </c>
      <c r="U136" s="73" t="s">
        <v>0</v>
      </c>
      <c r="V136" s="74" t="s">
        <v>385</v>
      </c>
      <c r="W136" s="74" t="s">
        <v>378</v>
      </c>
      <c r="X136" s="74" t="s">
        <v>385</v>
      </c>
      <c r="Y136" s="74" t="s">
        <v>379</v>
      </c>
      <c r="Z136" s="81" t="s">
        <v>380</v>
      </c>
      <c r="AA136" s="76">
        <v>1</v>
      </c>
      <c r="AB136" s="273" t="s">
        <v>380</v>
      </c>
      <c r="AC136" s="274">
        <v>1</v>
      </c>
      <c r="AD136" s="77" t="s">
        <v>390</v>
      </c>
      <c r="AE136" s="78">
        <v>0.66666666666666663</v>
      </c>
      <c r="AF136" s="79" t="s">
        <v>762</v>
      </c>
      <c r="AG136" s="270" t="s">
        <v>22</v>
      </c>
      <c r="AH136" s="80" t="s">
        <v>293</v>
      </c>
      <c r="AI136" t="s">
        <v>622</v>
      </c>
    </row>
    <row r="137" spans="2:35" ht="409.5" x14ac:dyDescent="0.25">
      <c r="B137" s="67" t="s">
        <v>287</v>
      </c>
      <c r="C137" s="281" t="s">
        <v>288</v>
      </c>
      <c r="D137" s="270" t="s">
        <v>325</v>
      </c>
      <c r="E137" s="270" t="s">
        <v>763</v>
      </c>
      <c r="F137" s="270" t="s">
        <v>375</v>
      </c>
      <c r="G137" s="281">
        <v>2</v>
      </c>
      <c r="H137" s="68">
        <v>2</v>
      </c>
      <c r="I137" s="50">
        <v>0</v>
      </c>
      <c r="J137" s="50">
        <v>1</v>
      </c>
      <c r="K137" s="50">
        <v>1</v>
      </c>
      <c r="L137" s="50">
        <v>0</v>
      </c>
      <c r="M137" s="96"/>
      <c r="N137" s="286">
        <v>1</v>
      </c>
      <c r="O137" s="286"/>
      <c r="P137" s="97">
        <v>1</v>
      </c>
      <c r="Q137" s="71" t="s">
        <v>376</v>
      </c>
      <c r="R137" s="72">
        <v>0</v>
      </c>
      <c r="S137" s="272" t="s">
        <v>0</v>
      </c>
      <c r="T137" s="272">
        <v>0</v>
      </c>
      <c r="U137" s="73" t="s">
        <v>0</v>
      </c>
      <c r="V137" s="74" t="s">
        <v>378</v>
      </c>
      <c r="W137" s="74" t="s">
        <v>385</v>
      </c>
      <c r="X137" s="74" t="s">
        <v>377</v>
      </c>
      <c r="Y137" s="74" t="s">
        <v>379</v>
      </c>
      <c r="Z137" s="81">
        <v>1</v>
      </c>
      <c r="AA137" s="76" t="s">
        <v>380</v>
      </c>
      <c r="AB137" s="273">
        <v>1</v>
      </c>
      <c r="AC137" s="274">
        <v>1</v>
      </c>
      <c r="AD137" s="77" t="s">
        <v>390</v>
      </c>
      <c r="AE137" s="78">
        <v>1</v>
      </c>
      <c r="AF137" s="79" t="s">
        <v>764</v>
      </c>
      <c r="AG137" s="270" t="s">
        <v>22</v>
      </c>
      <c r="AH137" s="80" t="s">
        <v>293</v>
      </c>
      <c r="AI137" t="s">
        <v>622</v>
      </c>
    </row>
    <row r="138" spans="2:35" ht="409.6" thickBot="1" x14ac:dyDescent="0.3">
      <c r="B138" s="100" t="s">
        <v>287</v>
      </c>
      <c r="C138" s="101" t="s">
        <v>288</v>
      </c>
      <c r="D138" s="102" t="s">
        <v>327</v>
      </c>
      <c r="E138" s="102" t="s">
        <v>765</v>
      </c>
      <c r="F138" s="102" t="s">
        <v>375</v>
      </c>
      <c r="G138" s="101">
        <v>2</v>
      </c>
      <c r="H138" s="103">
        <v>2</v>
      </c>
      <c r="I138" s="104">
        <v>1</v>
      </c>
      <c r="J138" s="105">
        <v>0</v>
      </c>
      <c r="K138" s="105">
        <v>1</v>
      </c>
      <c r="L138" s="106">
        <v>0</v>
      </c>
      <c r="M138" s="107">
        <v>1</v>
      </c>
      <c r="N138" s="108"/>
      <c r="O138" s="108">
        <v>1</v>
      </c>
      <c r="P138" s="109"/>
      <c r="Q138" s="110" t="s">
        <v>376</v>
      </c>
      <c r="R138" s="111" t="s">
        <v>0</v>
      </c>
      <c r="S138" s="112">
        <v>0</v>
      </c>
      <c r="T138" s="112" t="s">
        <v>0</v>
      </c>
      <c r="U138" s="113">
        <v>0</v>
      </c>
      <c r="V138" s="114" t="s">
        <v>385</v>
      </c>
      <c r="W138" s="114" t="s">
        <v>378</v>
      </c>
      <c r="X138" s="114" t="s">
        <v>385</v>
      </c>
      <c r="Y138" s="114" t="s">
        <v>378</v>
      </c>
      <c r="Z138" s="115" t="s">
        <v>380</v>
      </c>
      <c r="AA138" s="116">
        <v>1</v>
      </c>
      <c r="AB138" s="117" t="s">
        <v>380</v>
      </c>
      <c r="AC138" s="118">
        <v>1</v>
      </c>
      <c r="AD138" s="119" t="s">
        <v>380</v>
      </c>
      <c r="AE138" s="120">
        <v>1</v>
      </c>
      <c r="AF138" s="121" t="s">
        <v>766</v>
      </c>
      <c r="AG138" s="102" t="s">
        <v>22</v>
      </c>
      <c r="AH138" s="122" t="s">
        <v>293</v>
      </c>
      <c r="AI138" t="s">
        <v>622</v>
      </c>
    </row>
  </sheetData>
  <conditionalFormatting sqref="Q3:Q138">
    <cfRule type="cellIs" dxfId="12" priority="8" operator="equal">
      <formula>"SI"</formula>
    </cfRule>
  </conditionalFormatting>
  <conditionalFormatting sqref="AE3:AE138">
    <cfRule type="colorScale" priority="5">
      <colorScale>
        <cfvo type="min"/>
        <cfvo type="max"/>
        <color rgb="FFFCFCFF"/>
        <color rgb="FF63BE7B"/>
      </colorScale>
    </cfRule>
    <cfRule type="cellIs" dxfId="11" priority="7" operator="equal">
      <formula>"ESPECÍFICAR TIPO DE META"</formula>
    </cfRule>
  </conditionalFormatting>
  <conditionalFormatting sqref="AE2:AE138">
    <cfRule type="colorScale" priority="6">
      <colorScale>
        <cfvo type="min"/>
        <cfvo type="max"/>
        <color rgb="FFFFEF9C"/>
        <color rgb="FF63BE7B"/>
      </colorScale>
    </cfRule>
  </conditionalFormatting>
  <conditionalFormatting sqref="V3:Z138">
    <cfRule type="cellIs" dxfId="10" priority="1" operator="equal">
      <formula>"4"</formula>
    </cfRule>
    <cfRule type="cellIs" dxfId="9" priority="2" operator="equal">
      <formula>"3"</formula>
    </cfRule>
    <cfRule type="cellIs" dxfId="8" priority="3" operator="equal">
      <formula>"2"</formula>
    </cfRule>
    <cfRule type="cellIs" dxfId="7" priority="4" operator="equal">
      <formula>"1"</formula>
    </cfRule>
  </conditionalFormatting>
  <dataValidations count="1">
    <dataValidation type="list" allowBlank="1" showInputMessage="1" showErrorMessage="1" sqref="F3:F138" xr:uid="{00000000-0002-0000-0300-000000000000}">
      <formula1>$BB$5:$BB$6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442"/>
  <sheetViews>
    <sheetView topLeftCell="A2" workbookViewId="0">
      <selection activeCell="F11" sqref="F11"/>
    </sheetView>
  </sheetViews>
  <sheetFormatPr baseColWidth="10" defaultColWidth="11.42578125" defaultRowHeight="15" x14ac:dyDescent="0.25"/>
  <cols>
    <col min="2" max="3" width="11.28515625" customWidth="1"/>
  </cols>
  <sheetData>
    <row r="2" spans="2:6" x14ac:dyDescent="0.25">
      <c r="B2" s="1" t="s">
        <v>767</v>
      </c>
      <c r="C2" s="1" t="s">
        <v>768</v>
      </c>
      <c r="F2" s="1">
        <v>0</v>
      </c>
    </row>
    <row r="3" spans="2:6" x14ac:dyDescent="0.25">
      <c r="B3" s="1" t="str">
        <f>F6</f>
        <v>0%</v>
      </c>
      <c r="C3" s="1">
        <v>9.9999999999999998E-17</v>
      </c>
      <c r="E3" t="e">
        <f>INDEX(Hoja1!$C$3:$C$230,MATCH(F2,Hoja1!$B$3:$B$230,0))</f>
        <v>#N/A</v>
      </c>
    </row>
    <row r="4" spans="2:6" x14ac:dyDescent="0.25">
      <c r="B4" s="1">
        <v>0.01</v>
      </c>
      <c r="C4" s="1">
        <v>0.01</v>
      </c>
    </row>
    <row r="5" spans="2:6" x14ac:dyDescent="0.25">
      <c r="B5" s="1">
        <v>0.02</v>
      </c>
      <c r="C5" s="1">
        <v>0.02</v>
      </c>
    </row>
    <row r="6" spans="2:6" x14ac:dyDescent="0.25">
      <c r="B6" s="1">
        <v>0.03</v>
      </c>
      <c r="C6" s="1">
        <v>0.03</v>
      </c>
      <c r="F6" t="str">
        <f>+"0%"</f>
        <v>0%</v>
      </c>
    </row>
    <row r="7" spans="2:6" x14ac:dyDescent="0.25">
      <c r="B7" s="1">
        <v>0.04</v>
      </c>
      <c r="C7" s="1">
        <v>0.04</v>
      </c>
    </row>
    <row r="8" spans="2:6" x14ac:dyDescent="0.25">
      <c r="B8" s="1">
        <v>0.05</v>
      </c>
      <c r="C8" s="1">
        <v>0.05</v>
      </c>
    </row>
    <row r="9" spans="2:6" x14ac:dyDescent="0.25">
      <c r="B9" s="1">
        <v>0.06</v>
      </c>
      <c r="C9" s="1">
        <v>0.06</v>
      </c>
    </row>
    <row r="10" spans="2:6" x14ac:dyDescent="0.25">
      <c r="B10" s="1">
        <v>7.0000000000000007E-2</v>
      </c>
      <c r="C10" s="1">
        <v>7.0000000000000007E-2</v>
      </c>
    </row>
    <row r="11" spans="2:6" x14ac:dyDescent="0.25">
      <c r="B11" s="1">
        <v>0.08</v>
      </c>
      <c r="C11" s="1">
        <v>0.08</v>
      </c>
    </row>
    <row r="12" spans="2:6" x14ac:dyDescent="0.25">
      <c r="B12" s="1">
        <v>0.09</v>
      </c>
      <c r="C12" s="1">
        <v>0.09</v>
      </c>
    </row>
    <row r="13" spans="2:6" x14ac:dyDescent="0.25">
      <c r="B13" s="1">
        <v>0.1</v>
      </c>
      <c r="C13" s="1">
        <v>0.1</v>
      </c>
    </row>
    <row r="14" spans="2:6" x14ac:dyDescent="0.25">
      <c r="B14" s="1">
        <v>0.11</v>
      </c>
      <c r="C14" s="1">
        <v>0.11</v>
      </c>
    </row>
    <row r="15" spans="2:6" x14ac:dyDescent="0.25">
      <c r="B15" s="1">
        <v>0.12</v>
      </c>
      <c r="C15" s="1">
        <v>0.12</v>
      </c>
    </row>
    <row r="16" spans="2:6" x14ac:dyDescent="0.25">
      <c r="B16" s="1">
        <v>0.13</v>
      </c>
      <c r="C16" s="1">
        <v>0.13</v>
      </c>
    </row>
    <row r="17" spans="2:3" x14ac:dyDescent="0.25">
      <c r="B17" s="1">
        <v>0.14000000000000001</v>
      </c>
      <c r="C17" s="1">
        <v>0.14000000000000001</v>
      </c>
    </row>
    <row r="18" spans="2:3" x14ac:dyDescent="0.25">
      <c r="B18" s="1">
        <v>0.15</v>
      </c>
      <c r="C18" s="1">
        <v>0.15</v>
      </c>
    </row>
    <row r="19" spans="2:3" x14ac:dyDescent="0.25">
      <c r="B19" s="1">
        <v>0.16</v>
      </c>
      <c r="C19" s="1">
        <v>0.16</v>
      </c>
    </row>
    <row r="20" spans="2:3" x14ac:dyDescent="0.25">
      <c r="B20" s="1">
        <v>0.17</v>
      </c>
      <c r="C20" s="1">
        <v>0.17</v>
      </c>
    </row>
    <row r="21" spans="2:3" x14ac:dyDescent="0.25">
      <c r="B21" s="1">
        <v>0.18</v>
      </c>
      <c r="C21" s="1">
        <v>0.18</v>
      </c>
    </row>
    <row r="22" spans="2:3" x14ac:dyDescent="0.25">
      <c r="B22" s="1">
        <v>0.19</v>
      </c>
      <c r="C22" s="1">
        <v>0.19</v>
      </c>
    </row>
    <row r="23" spans="2:3" x14ac:dyDescent="0.25">
      <c r="B23" s="1">
        <v>0.2</v>
      </c>
      <c r="C23" s="1">
        <v>0.2</v>
      </c>
    </row>
    <row r="24" spans="2:3" x14ac:dyDescent="0.25">
      <c r="B24" s="1">
        <v>0.21</v>
      </c>
      <c r="C24" s="1">
        <v>0.21</v>
      </c>
    </row>
    <row r="25" spans="2:3" x14ac:dyDescent="0.25">
      <c r="B25" s="1">
        <v>0.22</v>
      </c>
      <c r="C25" s="1">
        <v>0.22</v>
      </c>
    </row>
    <row r="26" spans="2:3" x14ac:dyDescent="0.25">
      <c r="B26" s="1">
        <v>0.23</v>
      </c>
      <c r="C26" s="1">
        <v>0.23</v>
      </c>
    </row>
    <row r="27" spans="2:3" x14ac:dyDescent="0.25">
      <c r="B27" s="1">
        <v>0.24</v>
      </c>
      <c r="C27" s="1">
        <v>0.24</v>
      </c>
    </row>
    <row r="28" spans="2:3" x14ac:dyDescent="0.25">
      <c r="B28" s="1">
        <v>0.25</v>
      </c>
      <c r="C28" s="1">
        <v>0.25</v>
      </c>
    </row>
    <row r="29" spans="2:3" x14ac:dyDescent="0.25">
      <c r="B29" s="1">
        <v>0.26</v>
      </c>
      <c r="C29" s="1">
        <v>0.26</v>
      </c>
    </row>
    <row r="30" spans="2:3" x14ac:dyDescent="0.25">
      <c r="B30" s="1">
        <v>0.27</v>
      </c>
      <c r="C30" s="1">
        <v>0.27</v>
      </c>
    </row>
    <row r="31" spans="2:3" x14ac:dyDescent="0.25">
      <c r="B31" s="1">
        <v>0.28000000000000003</v>
      </c>
      <c r="C31" s="1">
        <v>0.28000000000000003</v>
      </c>
    </row>
    <row r="32" spans="2:3" x14ac:dyDescent="0.25">
      <c r="B32" s="1">
        <v>0.28999999999999998</v>
      </c>
      <c r="C32" s="1">
        <v>0.28999999999999998</v>
      </c>
    </row>
    <row r="33" spans="2:3" x14ac:dyDescent="0.25">
      <c r="B33" s="1">
        <v>0.3</v>
      </c>
      <c r="C33" s="1">
        <v>0.3</v>
      </c>
    </row>
    <row r="34" spans="2:3" x14ac:dyDescent="0.25">
      <c r="B34" s="1">
        <v>0.31</v>
      </c>
      <c r="C34" s="1">
        <v>0.31</v>
      </c>
    </row>
    <row r="35" spans="2:3" x14ac:dyDescent="0.25">
      <c r="B35" s="1">
        <v>0.32</v>
      </c>
      <c r="C35" s="1">
        <v>0.32</v>
      </c>
    </row>
    <row r="36" spans="2:3" x14ac:dyDescent="0.25">
      <c r="B36" s="1">
        <v>0.33</v>
      </c>
      <c r="C36" s="1">
        <v>0.33</v>
      </c>
    </row>
    <row r="37" spans="2:3" x14ac:dyDescent="0.25">
      <c r="B37" s="1">
        <v>0.34</v>
      </c>
      <c r="C37" s="1">
        <v>0.34</v>
      </c>
    </row>
    <row r="38" spans="2:3" x14ac:dyDescent="0.25">
      <c r="B38" s="1">
        <v>0.35</v>
      </c>
      <c r="C38" s="1">
        <v>0.35</v>
      </c>
    </row>
    <row r="39" spans="2:3" x14ac:dyDescent="0.25">
      <c r="B39" s="1">
        <v>0.36</v>
      </c>
      <c r="C39" s="1">
        <v>0.36</v>
      </c>
    </row>
    <row r="40" spans="2:3" x14ac:dyDescent="0.25">
      <c r="B40" s="1">
        <v>0.37</v>
      </c>
      <c r="C40" s="1">
        <v>0.37</v>
      </c>
    </row>
    <row r="41" spans="2:3" x14ac:dyDescent="0.25">
      <c r="B41" s="1">
        <v>0.38</v>
      </c>
      <c r="C41" s="1">
        <v>0.38</v>
      </c>
    </row>
    <row r="42" spans="2:3" x14ac:dyDescent="0.25">
      <c r="B42" s="1">
        <v>0.39</v>
      </c>
      <c r="C42" s="1">
        <v>0.39</v>
      </c>
    </row>
    <row r="43" spans="2:3" x14ac:dyDescent="0.25">
      <c r="B43" s="1">
        <v>0.4</v>
      </c>
      <c r="C43" s="1">
        <v>0.4</v>
      </c>
    </row>
    <row r="44" spans="2:3" x14ac:dyDescent="0.25">
      <c r="B44" s="1">
        <v>0.41</v>
      </c>
      <c r="C44" s="1">
        <v>0.41</v>
      </c>
    </row>
    <row r="45" spans="2:3" x14ac:dyDescent="0.25">
      <c r="B45" s="1">
        <v>0.42</v>
      </c>
      <c r="C45" s="1">
        <v>0.42</v>
      </c>
    </row>
    <row r="46" spans="2:3" x14ac:dyDescent="0.25">
      <c r="B46" s="1">
        <v>0.43</v>
      </c>
      <c r="C46" s="1">
        <v>0.43</v>
      </c>
    </row>
    <row r="47" spans="2:3" x14ac:dyDescent="0.25">
      <c r="B47" s="1">
        <v>0.44</v>
      </c>
      <c r="C47" s="1">
        <v>0.44</v>
      </c>
    </row>
    <row r="48" spans="2:3" x14ac:dyDescent="0.25">
      <c r="B48" s="1">
        <v>0.45</v>
      </c>
      <c r="C48" s="1">
        <v>0.45</v>
      </c>
    </row>
    <row r="49" spans="2:3" x14ac:dyDescent="0.25">
      <c r="B49" s="1">
        <v>0.46</v>
      </c>
      <c r="C49" s="1">
        <v>0.46</v>
      </c>
    </row>
    <row r="50" spans="2:3" x14ac:dyDescent="0.25">
      <c r="B50" s="1">
        <v>0.47</v>
      </c>
      <c r="C50" s="1">
        <v>0.47</v>
      </c>
    </row>
    <row r="51" spans="2:3" x14ac:dyDescent="0.25">
      <c r="B51" s="1">
        <v>0.48</v>
      </c>
      <c r="C51" s="1">
        <v>0.48</v>
      </c>
    </row>
    <row r="52" spans="2:3" x14ac:dyDescent="0.25">
      <c r="B52" s="1">
        <v>0.49</v>
      </c>
      <c r="C52" s="1">
        <v>0.49</v>
      </c>
    </row>
    <row r="53" spans="2:3" x14ac:dyDescent="0.25">
      <c r="B53" s="1">
        <v>0.5</v>
      </c>
      <c r="C53" s="1">
        <v>0.5</v>
      </c>
    </row>
    <row r="54" spans="2:3" x14ac:dyDescent="0.25">
      <c r="B54" s="1">
        <v>0.51</v>
      </c>
      <c r="C54" s="1">
        <v>0.51</v>
      </c>
    </row>
    <row r="55" spans="2:3" x14ac:dyDescent="0.25">
      <c r="B55" s="1">
        <v>0.52</v>
      </c>
      <c r="C55" s="1">
        <v>0.52</v>
      </c>
    </row>
    <row r="56" spans="2:3" x14ac:dyDescent="0.25">
      <c r="B56" s="1">
        <v>0.53</v>
      </c>
      <c r="C56" s="1">
        <v>0.53</v>
      </c>
    </row>
    <row r="57" spans="2:3" x14ac:dyDescent="0.25">
      <c r="B57" s="1">
        <v>0.54</v>
      </c>
      <c r="C57" s="1">
        <v>0.54</v>
      </c>
    </row>
    <row r="58" spans="2:3" x14ac:dyDescent="0.25">
      <c r="B58" s="1">
        <v>0.55000000000000004</v>
      </c>
      <c r="C58" s="1">
        <v>0.55000000000000004</v>
      </c>
    </row>
    <row r="59" spans="2:3" x14ac:dyDescent="0.25">
      <c r="B59" s="1">
        <v>0.56000000000000005</v>
      </c>
      <c r="C59" s="1">
        <v>0.56000000000000005</v>
      </c>
    </row>
    <row r="60" spans="2:3" x14ac:dyDescent="0.25">
      <c r="B60" s="1">
        <v>0.56999999999999995</v>
      </c>
      <c r="C60" s="1">
        <v>0.56999999999999995</v>
      </c>
    </row>
    <row r="61" spans="2:3" x14ac:dyDescent="0.25">
      <c r="B61" s="1">
        <v>0.57999999999999996</v>
      </c>
      <c r="C61" s="1">
        <v>0.57999999999999996</v>
      </c>
    </row>
    <row r="62" spans="2:3" x14ac:dyDescent="0.25">
      <c r="B62" s="1">
        <v>0.59</v>
      </c>
      <c r="C62" s="1">
        <v>0.59</v>
      </c>
    </row>
    <row r="63" spans="2:3" x14ac:dyDescent="0.25">
      <c r="B63" s="1">
        <v>0.6</v>
      </c>
      <c r="C63" s="1">
        <v>0.6</v>
      </c>
    </row>
    <row r="64" spans="2:3" x14ac:dyDescent="0.25">
      <c r="B64" s="1">
        <v>0.61</v>
      </c>
      <c r="C64" s="1">
        <v>0.61</v>
      </c>
    </row>
    <row r="65" spans="2:3" x14ac:dyDescent="0.25">
      <c r="B65" s="1">
        <v>0.62</v>
      </c>
      <c r="C65" s="1">
        <v>0.62</v>
      </c>
    </row>
    <row r="66" spans="2:3" x14ac:dyDescent="0.25">
      <c r="B66" s="1">
        <v>0.63</v>
      </c>
      <c r="C66" s="1">
        <v>0.63</v>
      </c>
    </row>
    <row r="67" spans="2:3" x14ac:dyDescent="0.25">
      <c r="B67" s="1">
        <v>0.64</v>
      </c>
      <c r="C67" s="1">
        <v>0.64</v>
      </c>
    </row>
    <row r="68" spans="2:3" x14ac:dyDescent="0.25">
      <c r="B68" s="1">
        <v>0.65</v>
      </c>
      <c r="C68" s="1">
        <v>0.65</v>
      </c>
    </row>
    <row r="69" spans="2:3" x14ac:dyDescent="0.25">
      <c r="B69" s="1">
        <v>0.66</v>
      </c>
      <c r="C69" s="1">
        <v>0.66</v>
      </c>
    </row>
    <row r="70" spans="2:3" x14ac:dyDescent="0.25">
      <c r="B70" s="1">
        <v>0.67</v>
      </c>
      <c r="C70" s="1">
        <v>0.67</v>
      </c>
    </row>
    <row r="71" spans="2:3" x14ac:dyDescent="0.25">
      <c r="B71" s="1">
        <v>0.68</v>
      </c>
      <c r="C71" s="1">
        <v>0.68</v>
      </c>
    </row>
    <row r="72" spans="2:3" x14ac:dyDescent="0.25">
      <c r="B72" s="1">
        <v>0.69</v>
      </c>
      <c r="C72" s="1">
        <v>0.69</v>
      </c>
    </row>
    <row r="73" spans="2:3" x14ac:dyDescent="0.25">
      <c r="B73" s="1">
        <v>0.7</v>
      </c>
      <c r="C73" s="1">
        <v>0.7</v>
      </c>
    </row>
    <row r="74" spans="2:3" x14ac:dyDescent="0.25">
      <c r="B74" s="1">
        <v>0.71</v>
      </c>
      <c r="C74" s="1">
        <v>0.71</v>
      </c>
    </row>
    <row r="75" spans="2:3" x14ac:dyDescent="0.25">
      <c r="B75" s="1">
        <v>0.72</v>
      </c>
      <c r="C75" s="1">
        <v>0.72</v>
      </c>
    </row>
    <row r="76" spans="2:3" x14ac:dyDescent="0.25">
      <c r="B76" s="1">
        <v>0.73</v>
      </c>
      <c r="C76" s="1">
        <v>0.73</v>
      </c>
    </row>
    <row r="77" spans="2:3" x14ac:dyDescent="0.25">
      <c r="B77" s="1">
        <v>0.74</v>
      </c>
      <c r="C77" s="1">
        <v>0.74</v>
      </c>
    </row>
    <row r="78" spans="2:3" x14ac:dyDescent="0.25">
      <c r="B78" s="1">
        <v>0.75</v>
      </c>
      <c r="C78" s="1">
        <v>0.75</v>
      </c>
    </row>
    <row r="79" spans="2:3" x14ac:dyDescent="0.25">
      <c r="B79" s="1">
        <v>0.76</v>
      </c>
      <c r="C79" s="1">
        <v>0.76</v>
      </c>
    </row>
    <row r="80" spans="2:3" x14ac:dyDescent="0.25">
      <c r="B80" s="1">
        <v>0.77</v>
      </c>
      <c r="C80" s="1">
        <v>0.77</v>
      </c>
    </row>
    <row r="81" spans="2:3" x14ac:dyDescent="0.25">
      <c r="B81" s="1">
        <v>0.78</v>
      </c>
      <c r="C81" s="1">
        <v>0.78</v>
      </c>
    </row>
    <row r="82" spans="2:3" x14ac:dyDescent="0.25">
      <c r="B82" s="1">
        <v>0.79</v>
      </c>
      <c r="C82" s="1">
        <v>0.79</v>
      </c>
    </row>
    <row r="83" spans="2:3" x14ac:dyDescent="0.25">
      <c r="B83" s="1">
        <v>0.8</v>
      </c>
      <c r="C83" s="1">
        <v>0.8</v>
      </c>
    </row>
    <row r="84" spans="2:3" x14ac:dyDescent="0.25">
      <c r="B84" s="1">
        <v>0.81</v>
      </c>
      <c r="C84" s="1">
        <v>0.81</v>
      </c>
    </row>
    <row r="85" spans="2:3" x14ac:dyDescent="0.25">
      <c r="B85" s="1">
        <v>0.82</v>
      </c>
      <c r="C85" s="1">
        <v>0.82</v>
      </c>
    </row>
    <row r="86" spans="2:3" x14ac:dyDescent="0.25">
      <c r="B86" s="1">
        <v>0.83</v>
      </c>
      <c r="C86" s="1">
        <v>0.83</v>
      </c>
    </row>
    <row r="87" spans="2:3" x14ac:dyDescent="0.25">
      <c r="B87" s="1">
        <v>0.84</v>
      </c>
      <c r="C87" s="1">
        <v>0.84</v>
      </c>
    </row>
    <row r="88" spans="2:3" x14ac:dyDescent="0.25">
      <c r="B88" s="1">
        <v>0.85</v>
      </c>
      <c r="C88" s="1">
        <v>0.85</v>
      </c>
    </row>
    <row r="89" spans="2:3" x14ac:dyDescent="0.25">
      <c r="B89" s="1">
        <v>0.86</v>
      </c>
      <c r="C89" s="1">
        <v>0.86</v>
      </c>
    </row>
    <row r="90" spans="2:3" x14ac:dyDescent="0.25">
      <c r="B90" s="1">
        <v>0.87</v>
      </c>
      <c r="C90" s="1">
        <v>0.87</v>
      </c>
    </row>
    <row r="91" spans="2:3" x14ac:dyDescent="0.25">
      <c r="B91" s="1">
        <v>0.88</v>
      </c>
      <c r="C91" s="1">
        <v>0.88</v>
      </c>
    </row>
    <row r="92" spans="2:3" x14ac:dyDescent="0.25">
      <c r="B92" s="1">
        <v>0.89</v>
      </c>
      <c r="C92" s="1">
        <v>0.89</v>
      </c>
    </row>
    <row r="93" spans="2:3" x14ac:dyDescent="0.25">
      <c r="B93" s="1">
        <v>0.9</v>
      </c>
      <c r="C93" s="1">
        <v>0.9</v>
      </c>
    </row>
    <row r="94" spans="2:3" x14ac:dyDescent="0.25">
      <c r="B94" s="1">
        <v>0.91</v>
      </c>
      <c r="C94" s="1">
        <v>0.91</v>
      </c>
    </row>
    <row r="95" spans="2:3" x14ac:dyDescent="0.25">
      <c r="B95" s="1">
        <v>0.92</v>
      </c>
      <c r="C95" s="1">
        <v>0.92</v>
      </c>
    </row>
    <row r="96" spans="2:3" x14ac:dyDescent="0.25">
      <c r="B96" s="1">
        <v>0.93</v>
      </c>
      <c r="C96" s="1">
        <v>0.93</v>
      </c>
    </row>
    <row r="97" spans="2:3" x14ac:dyDescent="0.25">
      <c r="B97" s="1">
        <v>0.94</v>
      </c>
      <c r="C97" s="1">
        <v>0.94</v>
      </c>
    </row>
    <row r="98" spans="2:3" x14ac:dyDescent="0.25">
      <c r="B98" s="1">
        <v>0.95</v>
      </c>
      <c r="C98" s="1">
        <v>0.95</v>
      </c>
    </row>
    <row r="99" spans="2:3" x14ac:dyDescent="0.25">
      <c r="B99" s="1">
        <v>0.96</v>
      </c>
      <c r="C99" s="1">
        <v>0.96</v>
      </c>
    </row>
    <row r="100" spans="2:3" x14ac:dyDescent="0.25">
      <c r="B100" s="1">
        <v>0.97</v>
      </c>
      <c r="C100" s="1">
        <v>0.97</v>
      </c>
    </row>
    <row r="101" spans="2:3" x14ac:dyDescent="0.25">
      <c r="B101" s="1">
        <v>0.98</v>
      </c>
      <c r="C101" s="1">
        <v>0.98</v>
      </c>
    </row>
    <row r="102" spans="2:3" x14ac:dyDescent="0.25">
      <c r="B102" s="1">
        <v>0.99</v>
      </c>
      <c r="C102" s="1">
        <v>0.99</v>
      </c>
    </row>
    <row r="103" spans="2:3" x14ac:dyDescent="0.25">
      <c r="B103" s="1">
        <v>1</v>
      </c>
      <c r="C103" s="1">
        <v>1</v>
      </c>
    </row>
    <row r="104" spans="2:3" x14ac:dyDescent="0.25">
      <c r="B104" s="1">
        <v>1.01</v>
      </c>
      <c r="C104" s="1">
        <v>1</v>
      </c>
    </row>
    <row r="105" spans="2:3" x14ac:dyDescent="0.25">
      <c r="B105" s="1">
        <v>1.02</v>
      </c>
      <c r="C105" s="1">
        <v>1</v>
      </c>
    </row>
    <row r="106" spans="2:3" x14ac:dyDescent="0.25">
      <c r="B106" s="1">
        <v>1.03</v>
      </c>
      <c r="C106" s="1">
        <v>1</v>
      </c>
    </row>
    <row r="107" spans="2:3" x14ac:dyDescent="0.25">
      <c r="B107" s="1">
        <v>1.04</v>
      </c>
      <c r="C107" s="1">
        <v>1</v>
      </c>
    </row>
    <row r="108" spans="2:3" x14ac:dyDescent="0.25">
      <c r="B108" s="1">
        <v>1.05</v>
      </c>
      <c r="C108" s="1">
        <v>1</v>
      </c>
    </row>
    <row r="109" spans="2:3" x14ac:dyDescent="0.25">
      <c r="B109" s="1">
        <v>1.06</v>
      </c>
      <c r="C109" s="1">
        <v>1</v>
      </c>
    </row>
    <row r="110" spans="2:3" x14ac:dyDescent="0.25">
      <c r="B110" s="1">
        <v>1.07</v>
      </c>
      <c r="C110" s="1">
        <v>1</v>
      </c>
    </row>
    <row r="111" spans="2:3" x14ac:dyDescent="0.25">
      <c r="B111" s="1">
        <v>1.08</v>
      </c>
      <c r="C111" s="1">
        <v>1</v>
      </c>
    </row>
    <row r="112" spans="2:3" x14ac:dyDescent="0.25">
      <c r="B112" s="1">
        <v>1.0900000000000001</v>
      </c>
      <c r="C112" s="1">
        <v>1</v>
      </c>
    </row>
    <row r="113" spans="2:3" x14ac:dyDescent="0.25">
      <c r="B113" s="1">
        <v>1.1000000000000001</v>
      </c>
      <c r="C113" s="1">
        <v>1</v>
      </c>
    </row>
    <row r="114" spans="2:3" x14ac:dyDescent="0.25">
      <c r="B114" s="1">
        <v>1.1100000000000001</v>
      </c>
      <c r="C114" s="1">
        <v>1</v>
      </c>
    </row>
    <row r="115" spans="2:3" x14ac:dyDescent="0.25">
      <c r="B115" s="1">
        <v>1.1200000000000001</v>
      </c>
      <c r="C115" s="1">
        <v>1</v>
      </c>
    </row>
    <row r="116" spans="2:3" x14ac:dyDescent="0.25">
      <c r="B116" s="1">
        <v>1.1299999999999999</v>
      </c>
      <c r="C116" s="1">
        <v>1</v>
      </c>
    </row>
    <row r="117" spans="2:3" x14ac:dyDescent="0.25">
      <c r="B117" s="1">
        <v>1.1399999999999999</v>
      </c>
      <c r="C117" s="1">
        <v>1</v>
      </c>
    </row>
    <row r="118" spans="2:3" x14ac:dyDescent="0.25">
      <c r="B118" s="1">
        <v>1.1499999999999999</v>
      </c>
      <c r="C118" s="1">
        <v>1</v>
      </c>
    </row>
    <row r="119" spans="2:3" x14ac:dyDescent="0.25">
      <c r="B119" s="1">
        <v>1.1599999999999999</v>
      </c>
      <c r="C119" s="1">
        <v>1</v>
      </c>
    </row>
    <row r="120" spans="2:3" x14ac:dyDescent="0.25">
      <c r="B120" s="1">
        <v>1.17</v>
      </c>
      <c r="C120" s="1">
        <v>1</v>
      </c>
    </row>
    <row r="121" spans="2:3" x14ac:dyDescent="0.25">
      <c r="B121" s="1">
        <v>1.18</v>
      </c>
      <c r="C121" s="1">
        <v>1</v>
      </c>
    </row>
    <row r="122" spans="2:3" x14ac:dyDescent="0.25">
      <c r="B122" s="1">
        <v>1.19</v>
      </c>
      <c r="C122" s="1">
        <v>1</v>
      </c>
    </row>
    <row r="123" spans="2:3" x14ac:dyDescent="0.25">
      <c r="B123" s="1">
        <v>1.2</v>
      </c>
      <c r="C123" s="1">
        <v>1</v>
      </c>
    </row>
    <row r="124" spans="2:3" x14ac:dyDescent="0.25">
      <c r="B124" s="1">
        <v>1.21</v>
      </c>
      <c r="C124" s="1">
        <v>1</v>
      </c>
    </row>
    <row r="125" spans="2:3" x14ac:dyDescent="0.25">
      <c r="B125" s="1">
        <v>1.22</v>
      </c>
      <c r="C125" s="1">
        <v>1</v>
      </c>
    </row>
    <row r="126" spans="2:3" x14ac:dyDescent="0.25">
      <c r="B126" s="1">
        <v>1.23</v>
      </c>
      <c r="C126" s="1">
        <v>1</v>
      </c>
    </row>
    <row r="127" spans="2:3" x14ac:dyDescent="0.25">
      <c r="B127" s="1">
        <v>1.24</v>
      </c>
      <c r="C127" s="1">
        <v>1</v>
      </c>
    </row>
    <row r="128" spans="2:3" x14ac:dyDescent="0.25">
      <c r="B128" s="1">
        <v>1.25</v>
      </c>
      <c r="C128" s="1">
        <v>1</v>
      </c>
    </row>
    <row r="129" spans="2:3" x14ac:dyDescent="0.25">
      <c r="B129" s="1">
        <v>1.26</v>
      </c>
      <c r="C129" s="1">
        <v>1</v>
      </c>
    </row>
    <row r="130" spans="2:3" x14ac:dyDescent="0.25">
      <c r="B130" s="1">
        <v>1.27</v>
      </c>
      <c r="C130" s="1">
        <v>1</v>
      </c>
    </row>
    <row r="131" spans="2:3" x14ac:dyDescent="0.25">
      <c r="B131" s="1">
        <v>1.28</v>
      </c>
      <c r="C131" s="1">
        <v>1</v>
      </c>
    </row>
    <row r="132" spans="2:3" x14ac:dyDescent="0.25">
      <c r="B132" s="1">
        <v>1.29</v>
      </c>
      <c r="C132" s="1">
        <v>1</v>
      </c>
    </row>
    <row r="133" spans="2:3" x14ac:dyDescent="0.25">
      <c r="B133" s="1">
        <v>1.3</v>
      </c>
      <c r="C133" s="1">
        <v>1</v>
      </c>
    </row>
    <row r="134" spans="2:3" x14ac:dyDescent="0.25">
      <c r="B134" s="1">
        <v>1.31</v>
      </c>
      <c r="C134" s="1">
        <v>1</v>
      </c>
    </row>
    <row r="135" spans="2:3" x14ac:dyDescent="0.25">
      <c r="B135" s="1">
        <v>1.32</v>
      </c>
      <c r="C135" s="1">
        <v>1</v>
      </c>
    </row>
    <row r="136" spans="2:3" x14ac:dyDescent="0.25">
      <c r="B136" s="1">
        <v>1.33</v>
      </c>
      <c r="C136" s="1">
        <v>1</v>
      </c>
    </row>
    <row r="137" spans="2:3" x14ac:dyDescent="0.25">
      <c r="B137" s="1">
        <v>1.34</v>
      </c>
      <c r="C137" s="1">
        <v>1</v>
      </c>
    </row>
    <row r="138" spans="2:3" x14ac:dyDescent="0.25">
      <c r="B138" s="1">
        <v>1.35</v>
      </c>
      <c r="C138" s="1">
        <v>1</v>
      </c>
    </row>
    <row r="139" spans="2:3" x14ac:dyDescent="0.25">
      <c r="B139" s="1">
        <v>1.36</v>
      </c>
      <c r="C139" s="1">
        <v>1</v>
      </c>
    </row>
    <row r="140" spans="2:3" x14ac:dyDescent="0.25">
      <c r="B140" s="1">
        <v>1.37</v>
      </c>
      <c r="C140" s="1">
        <v>1</v>
      </c>
    </row>
    <row r="141" spans="2:3" x14ac:dyDescent="0.25">
      <c r="B141" s="1">
        <v>1.38</v>
      </c>
      <c r="C141" s="1">
        <v>1</v>
      </c>
    </row>
    <row r="142" spans="2:3" x14ac:dyDescent="0.25">
      <c r="B142" s="1">
        <v>1.39</v>
      </c>
      <c r="C142" s="1">
        <v>1</v>
      </c>
    </row>
    <row r="143" spans="2:3" x14ac:dyDescent="0.25">
      <c r="B143" s="1">
        <v>1.4</v>
      </c>
      <c r="C143" s="1">
        <v>1</v>
      </c>
    </row>
    <row r="144" spans="2:3" x14ac:dyDescent="0.25">
      <c r="B144" s="1">
        <v>1.41</v>
      </c>
      <c r="C144" s="1">
        <v>1</v>
      </c>
    </row>
    <row r="145" spans="2:3" x14ac:dyDescent="0.25">
      <c r="B145" s="1">
        <v>1.42</v>
      </c>
      <c r="C145" s="1">
        <v>1</v>
      </c>
    </row>
    <row r="146" spans="2:3" x14ac:dyDescent="0.25">
      <c r="B146" s="1">
        <v>1.43</v>
      </c>
      <c r="C146" s="1">
        <v>1</v>
      </c>
    </row>
    <row r="147" spans="2:3" x14ac:dyDescent="0.25">
      <c r="B147" s="1">
        <v>1.44</v>
      </c>
      <c r="C147" s="1">
        <v>1</v>
      </c>
    </row>
    <row r="148" spans="2:3" x14ac:dyDescent="0.25">
      <c r="B148" s="1">
        <v>1.45</v>
      </c>
      <c r="C148" s="1">
        <v>1</v>
      </c>
    </row>
    <row r="149" spans="2:3" x14ac:dyDescent="0.25">
      <c r="B149" s="1">
        <v>1.46</v>
      </c>
      <c r="C149" s="1">
        <v>1</v>
      </c>
    </row>
    <row r="150" spans="2:3" x14ac:dyDescent="0.25">
      <c r="B150" s="1">
        <v>1.47</v>
      </c>
      <c r="C150" s="1">
        <v>1</v>
      </c>
    </row>
    <row r="151" spans="2:3" x14ac:dyDescent="0.25">
      <c r="B151" s="1">
        <v>1.48</v>
      </c>
      <c r="C151" s="1">
        <v>1</v>
      </c>
    </row>
    <row r="152" spans="2:3" x14ac:dyDescent="0.25">
      <c r="B152" s="1">
        <v>1.49</v>
      </c>
      <c r="C152" s="1">
        <v>1</v>
      </c>
    </row>
    <row r="153" spans="2:3" x14ac:dyDescent="0.25">
      <c r="B153" s="1">
        <v>1.5</v>
      </c>
      <c r="C153" s="1">
        <v>1</v>
      </c>
    </row>
    <row r="154" spans="2:3" x14ac:dyDescent="0.25">
      <c r="B154" s="1">
        <v>1.51</v>
      </c>
      <c r="C154" s="1">
        <v>1</v>
      </c>
    </row>
    <row r="155" spans="2:3" x14ac:dyDescent="0.25">
      <c r="B155" s="1">
        <v>1.52</v>
      </c>
      <c r="C155" s="1">
        <v>1</v>
      </c>
    </row>
    <row r="156" spans="2:3" x14ac:dyDescent="0.25">
      <c r="B156" s="1">
        <v>1.53</v>
      </c>
      <c r="C156" s="1">
        <v>1</v>
      </c>
    </row>
    <row r="157" spans="2:3" x14ac:dyDescent="0.25">
      <c r="B157" s="1">
        <v>1.54</v>
      </c>
      <c r="C157" s="1">
        <v>1</v>
      </c>
    </row>
    <row r="158" spans="2:3" x14ac:dyDescent="0.25">
      <c r="B158" s="1">
        <v>1.55</v>
      </c>
      <c r="C158" s="1">
        <v>1</v>
      </c>
    </row>
    <row r="159" spans="2:3" x14ac:dyDescent="0.25">
      <c r="B159" s="1">
        <v>1.56</v>
      </c>
      <c r="C159" s="1">
        <v>1</v>
      </c>
    </row>
    <row r="160" spans="2:3" x14ac:dyDescent="0.25">
      <c r="B160" s="1">
        <v>1.57</v>
      </c>
      <c r="C160" s="1">
        <v>1</v>
      </c>
    </row>
    <row r="161" spans="2:3" x14ac:dyDescent="0.25">
      <c r="B161" s="1">
        <v>1.58</v>
      </c>
      <c r="C161" s="1">
        <v>1</v>
      </c>
    </row>
    <row r="162" spans="2:3" x14ac:dyDescent="0.25">
      <c r="B162" s="1">
        <v>1.59</v>
      </c>
      <c r="C162" s="1">
        <v>1</v>
      </c>
    </row>
    <row r="163" spans="2:3" x14ac:dyDescent="0.25">
      <c r="B163" s="1">
        <v>1.6</v>
      </c>
      <c r="C163" s="1">
        <v>1</v>
      </c>
    </row>
    <row r="164" spans="2:3" x14ac:dyDescent="0.25">
      <c r="B164" s="1">
        <v>1.61</v>
      </c>
      <c r="C164" s="1">
        <v>1</v>
      </c>
    </row>
    <row r="165" spans="2:3" x14ac:dyDescent="0.25">
      <c r="B165" s="1">
        <v>1.62</v>
      </c>
      <c r="C165" s="1">
        <v>1</v>
      </c>
    </row>
    <row r="166" spans="2:3" x14ac:dyDescent="0.25">
      <c r="B166" s="1">
        <v>1.63</v>
      </c>
      <c r="C166" s="1">
        <v>1</v>
      </c>
    </row>
    <row r="167" spans="2:3" x14ac:dyDescent="0.25">
      <c r="B167" s="1">
        <v>1.64</v>
      </c>
      <c r="C167" s="1">
        <v>1</v>
      </c>
    </row>
    <row r="168" spans="2:3" x14ac:dyDescent="0.25">
      <c r="B168" s="1">
        <v>1.65</v>
      </c>
      <c r="C168" s="1">
        <v>1</v>
      </c>
    </row>
    <row r="169" spans="2:3" x14ac:dyDescent="0.25">
      <c r="B169" s="1">
        <v>1.66</v>
      </c>
      <c r="C169" s="1">
        <v>1</v>
      </c>
    </row>
    <row r="170" spans="2:3" x14ac:dyDescent="0.25">
      <c r="B170" s="1">
        <v>1.67</v>
      </c>
      <c r="C170" s="1">
        <v>1</v>
      </c>
    </row>
    <row r="171" spans="2:3" x14ac:dyDescent="0.25">
      <c r="B171" s="1">
        <v>1.68</v>
      </c>
      <c r="C171" s="1">
        <v>1</v>
      </c>
    </row>
    <row r="172" spans="2:3" x14ac:dyDescent="0.25">
      <c r="B172" s="1">
        <v>1.69</v>
      </c>
      <c r="C172" s="1">
        <v>1</v>
      </c>
    </row>
    <row r="173" spans="2:3" x14ac:dyDescent="0.25">
      <c r="B173" s="1">
        <v>1.7</v>
      </c>
      <c r="C173" s="1">
        <v>1</v>
      </c>
    </row>
    <row r="174" spans="2:3" x14ac:dyDescent="0.25">
      <c r="B174" s="1">
        <v>1.71</v>
      </c>
      <c r="C174" s="1">
        <v>1</v>
      </c>
    </row>
    <row r="175" spans="2:3" x14ac:dyDescent="0.25">
      <c r="B175" s="1">
        <v>1.72</v>
      </c>
      <c r="C175" s="1">
        <v>1</v>
      </c>
    </row>
    <row r="176" spans="2:3" x14ac:dyDescent="0.25">
      <c r="B176" s="1">
        <v>1.73</v>
      </c>
      <c r="C176" s="1">
        <v>1</v>
      </c>
    </row>
    <row r="177" spans="2:3" x14ac:dyDescent="0.25">
      <c r="B177" s="1">
        <v>1.74</v>
      </c>
      <c r="C177" s="1">
        <v>1</v>
      </c>
    </row>
    <row r="178" spans="2:3" x14ac:dyDescent="0.25">
      <c r="B178" s="1">
        <v>1.75</v>
      </c>
      <c r="C178" s="1">
        <v>1</v>
      </c>
    </row>
    <row r="179" spans="2:3" x14ac:dyDescent="0.25">
      <c r="B179" s="1">
        <v>1.76</v>
      </c>
      <c r="C179" s="1">
        <v>1</v>
      </c>
    </row>
    <row r="180" spans="2:3" x14ac:dyDescent="0.25">
      <c r="B180" s="1">
        <v>1.77</v>
      </c>
      <c r="C180" s="1">
        <v>1</v>
      </c>
    </row>
    <row r="181" spans="2:3" x14ac:dyDescent="0.25">
      <c r="B181" s="1">
        <v>1.78</v>
      </c>
      <c r="C181" s="1">
        <v>1</v>
      </c>
    </row>
    <row r="182" spans="2:3" x14ac:dyDescent="0.25">
      <c r="B182" s="1">
        <v>1.79</v>
      </c>
      <c r="C182" s="1">
        <v>1</v>
      </c>
    </row>
    <row r="183" spans="2:3" x14ac:dyDescent="0.25">
      <c r="B183" s="1">
        <v>1.8</v>
      </c>
      <c r="C183" s="1">
        <v>1</v>
      </c>
    </row>
    <row r="184" spans="2:3" x14ac:dyDescent="0.25">
      <c r="B184" s="1">
        <v>1.81</v>
      </c>
      <c r="C184" s="1">
        <v>1</v>
      </c>
    </row>
    <row r="185" spans="2:3" x14ac:dyDescent="0.25">
      <c r="B185" s="1">
        <v>1.82</v>
      </c>
      <c r="C185" s="1">
        <v>1</v>
      </c>
    </row>
    <row r="186" spans="2:3" x14ac:dyDescent="0.25">
      <c r="B186" s="1">
        <v>1.83</v>
      </c>
      <c r="C186" s="1">
        <v>1</v>
      </c>
    </row>
    <row r="187" spans="2:3" x14ac:dyDescent="0.25">
      <c r="B187" s="1">
        <v>1.84</v>
      </c>
      <c r="C187" s="1">
        <v>1</v>
      </c>
    </row>
    <row r="188" spans="2:3" x14ac:dyDescent="0.25">
      <c r="B188" s="1">
        <v>1.85</v>
      </c>
      <c r="C188" s="1">
        <v>1</v>
      </c>
    </row>
    <row r="189" spans="2:3" x14ac:dyDescent="0.25">
      <c r="B189" s="1">
        <v>1.86</v>
      </c>
      <c r="C189" s="1">
        <v>1</v>
      </c>
    </row>
    <row r="190" spans="2:3" x14ac:dyDescent="0.25">
      <c r="B190" s="1">
        <v>1.87</v>
      </c>
      <c r="C190" s="1">
        <v>1</v>
      </c>
    </row>
    <row r="191" spans="2:3" x14ac:dyDescent="0.25">
      <c r="B191" s="1">
        <v>1.88</v>
      </c>
      <c r="C191" s="1">
        <v>1</v>
      </c>
    </row>
    <row r="192" spans="2:3" x14ac:dyDescent="0.25">
      <c r="B192" s="1">
        <v>1.89</v>
      </c>
      <c r="C192" s="1">
        <v>1</v>
      </c>
    </row>
    <row r="193" spans="2:3" x14ac:dyDescent="0.25">
      <c r="B193" s="1">
        <v>1.9</v>
      </c>
      <c r="C193" s="1">
        <v>1</v>
      </c>
    </row>
    <row r="194" spans="2:3" x14ac:dyDescent="0.25">
      <c r="B194" s="1">
        <v>1.91</v>
      </c>
      <c r="C194" s="1">
        <v>1</v>
      </c>
    </row>
    <row r="195" spans="2:3" x14ac:dyDescent="0.25">
      <c r="B195" s="1">
        <v>1.92</v>
      </c>
      <c r="C195" s="1">
        <v>1</v>
      </c>
    </row>
    <row r="196" spans="2:3" x14ac:dyDescent="0.25">
      <c r="B196" s="1">
        <v>1.93</v>
      </c>
      <c r="C196" s="1">
        <v>1</v>
      </c>
    </row>
    <row r="197" spans="2:3" x14ac:dyDescent="0.25">
      <c r="B197" s="1">
        <v>1.94</v>
      </c>
      <c r="C197" s="1">
        <v>1</v>
      </c>
    </row>
    <row r="198" spans="2:3" x14ac:dyDescent="0.25">
      <c r="B198" s="1">
        <v>1.95</v>
      </c>
      <c r="C198" s="1">
        <v>1</v>
      </c>
    </row>
    <row r="199" spans="2:3" x14ac:dyDescent="0.25">
      <c r="B199" s="1">
        <v>1.96</v>
      </c>
      <c r="C199" s="1">
        <v>1</v>
      </c>
    </row>
    <row r="200" spans="2:3" x14ac:dyDescent="0.25">
      <c r="B200" s="1">
        <v>1.97</v>
      </c>
      <c r="C200" s="1">
        <v>1</v>
      </c>
    </row>
    <row r="201" spans="2:3" x14ac:dyDescent="0.25">
      <c r="B201" s="1">
        <v>1.98</v>
      </c>
      <c r="C201" s="1">
        <v>1</v>
      </c>
    </row>
    <row r="202" spans="2:3" x14ac:dyDescent="0.25">
      <c r="B202" s="1">
        <v>1.99</v>
      </c>
      <c r="C202" s="1">
        <v>1</v>
      </c>
    </row>
    <row r="203" spans="2:3" x14ac:dyDescent="0.25">
      <c r="B203" s="1">
        <v>2</v>
      </c>
      <c r="C203" s="1">
        <v>1</v>
      </c>
    </row>
    <row r="204" spans="2:3" x14ac:dyDescent="0.25">
      <c r="B204" s="1">
        <v>2.0099999999999998</v>
      </c>
      <c r="C204" s="1">
        <v>1</v>
      </c>
    </row>
    <row r="205" spans="2:3" x14ac:dyDescent="0.25">
      <c r="B205" s="1">
        <v>2.02</v>
      </c>
      <c r="C205" s="1">
        <v>1</v>
      </c>
    </row>
    <row r="206" spans="2:3" x14ac:dyDescent="0.25">
      <c r="B206" s="1">
        <v>2.0299999999999998</v>
      </c>
      <c r="C206" s="1">
        <v>1</v>
      </c>
    </row>
    <row r="207" spans="2:3" x14ac:dyDescent="0.25">
      <c r="B207" s="1">
        <v>2.04</v>
      </c>
      <c r="C207" s="1">
        <v>1</v>
      </c>
    </row>
    <row r="208" spans="2:3" x14ac:dyDescent="0.25">
      <c r="B208" s="1">
        <v>2.0499999999999998</v>
      </c>
      <c r="C208" s="1">
        <v>1</v>
      </c>
    </row>
    <row r="209" spans="2:3" x14ac:dyDescent="0.25">
      <c r="B209" s="1">
        <v>2.06</v>
      </c>
      <c r="C209" s="1">
        <v>1</v>
      </c>
    </row>
    <row r="210" spans="2:3" x14ac:dyDescent="0.25">
      <c r="B210" s="1">
        <v>2.0699999999999998</v>
      </c>
      <c r="C210" s="1">
        <v>1</v>
      </c>
    </row>
    <row r="211" spans="2:3" x14ac:dyDescent="0.25">
      <c r="B211" s="1">
        <v>2.08</v>
      </c>
      <c r="C211" s="1">
        <v>1</v>
      </c>
    </row>
    <row r="212" spans="2:3" x14ac:dyDescent="0.25">
      <c r="B212" s="1">
        <v>2.09</v>
      </c>
      <c r="C212" s="1">
        <v>1</v>
      </c>
    </row>
    <row r="213" spans="2:3" x14ac:dyDescent="0.25">
      <c r="B213" s="1">
        <v>2.1</v>
      </c>
      <c r="C213" s="1">
        <v>1</v>
      </c>
    </row>
    <row r="214" spans="2:3" x14ac:dyDescent="0.25">
      <c r="B214" s="1">
        <v>2.11</v>
      </c>
      <c r="C214" s="1">
        <v>1</v>
      </c>
    </row>
    <row r="215" spans="2:3" x14ac:dyDescent="0.25">
      <c r="B215" s="1">
        <v>2.12</v>
      </c>
      <c r="C215" s="1">
        <v>1</v>
      </c>
    </row>
    <row r="216" spans="2:3" x14ac:dyDescent="0.25">
      <c r="B216" s="1">
        <v>2.13</v>
      </c>
      <c r="C216" s="1">
        <v>1</v>
      </c>
    </row>
    <row r="217" spans="2:3" x14ac:dyDescent="0.25">
      <c r="B217" s="1">
        <v>2.14</v>
      </c>
      <c r="C217" s="1">
        <v>1</v>
      </c>
    </row>
    <row r="218" spans="2:3" x14ac:dyDescent="0.25">
      <c r="B218" s="1">
        <v>2.15</v>
      </c>
      <c r="C218" s="1">
        <v>1</v>
      </c>
    </row>
    <row r="219" spans="2:3" x14ac:dyDescent="0.25">
      <c r="B219" s="1">
        <v>2.16</v>
      </c>
      <c r="C219" s="1">
        <v>1</v>
      </c>
    </row>
    <row r="220" spans="2:3" x14ac:dyDescent="0.25">
      <c r="B220" s="1">
        <v>2.17</v>
      </c>
      <c r="C220" s="1">
        <v>1</v>
      </c>
    </row>
    <row r="221" spans="2:3" x14ac:dyDescent="0.25">
      <c r="B221" s="1">
        <v>2.1800000000000002</v>
      </c>
      <c r="C221" s="1">
        <v>1</v>
      </c>
    </row>
    <row r="222" spans="2:3" x14ac:dyDescent="0.25">
      <c r="B222" s="1">
        <v>2.19</v>
      </c>
      <c r="C222" s="1">
        <v>1</v>
      </c>
    </row>
    <row r="223" spans="2:3" x14ac:dyDescent="0.25">
      <c r="B223" s="1">
        <v>2.2000000000000002</v>
      </c>
      <c r="C223" s="1">
        <v>1</v>
      </c>
    </row>
    <row r="224" spans="2:3" x14ac:dyDescent="0.25">
      <c r="B224" s="1">
        <v>2.21</v>
      </c>
      <c r="C224" s="1">
        <v>1</v>
      </c>
    </row>
    <row r="225" spans="2:3" x14ac:dyDescent="0.25">
      <c r="B225" s="1">
        <v>2.2200000000000002</v>
      </c>
      <c r="C225" s="1">
        <v>1</v>
      </c>
    </row>
    <row r="226" spans="2:3" x14ac:dyDescent="0.25">
      <c r="B226" s="1">
        <v>2.23</v>
      </c>
      <c r="C226" s="1">
        <v>1</v>
      </c>
    </row>
    <row r="227" spans="2:3" x14ac:dyDescent="0.25">
      <c r="B227" s="1">
        <v>2.2400000000000002</v>
      </c>
      <c r="C227" s="1">
        <v>1</v>
      </c>
    </row>
    <row r="228" spans="2:3" x14ac:dyDescent="0.25">
      <c r="B228" s="1">
        <v>2.25</v>
      </c>
      <c r="C228" s="1">
        <v>1</v>
      </c>
    </row>
    <row r="229" spans="2:3" x14ac:dyDescent="0.25">
      <c r="B229" s="1">
        <v>2.2599999999999998</v>
      </c>
      <c r="C229" s="1">
        <v>1</v>
      </c>
    </row>
    <row r="230" spans="2:3" x14ac:dyDescent="0.25">
      <c r="B230" s="1">
        <v>2.27</v>
      </c>
      <c r="C230" s="1">
        <v>1</v>
      </c>
    </row>
    <row r="231" spans="2:3" x14ac:dyDescent="0.25">
      <c r="B231" s="1">
        <v>2.2799999999999998</v>
      </c>
      <c r="C231" s="1">
        <v>1</v>
      </c>
    </row>
    <row r="232" spans="2:3" x14ac:dyDescent="0.25">
      <c r="B232" s="1">
        <v>2.29</v>
      </c>
      <c r="C232" s="1">
        <v>1</v>
      </c>
    </row>
    <row r="233" spans="2:3" x14ac:dyDescent="0.25">
      <c r="B233" s="1">
        <v>2.2999999999999998</v>
      </c>
      <c r="C233" s="1">
        <v>1</v>
      </c>
    </row>
    <row r="234" spans="2:3" x14ac:dyDescent="0.25">
      <c r="B234" s="1">
        <v>2.31</v>
      </c>
      <c r="C234" s="1">
        <v>1</v>
      </c>
    </row>
    <row r="235" spans="2:3" x14ac:dyDescent="0.25">
      <c r="B235" s="1">
        <v>2.3199999999999998</v>
      </c>
      <c r="C235" s="1">
        <v>1</v>
      </c>
    </row>
    <row r="236" spans="2:3" x14ac:dyDescent="0.25">
      <c r="B236" s="1">
        <v>2.33</v>
      </c>
      <c r="C236" s="1">
        <v>1</v>
      </c>
    </row>
    <row r="237" spans="2:3" x14ac:dyDescent="0.25">
      <c r="B237" s="1">
        <v>2.34</v>
      </c>
      <c r="C237" s="1">
        <v>1</v>
      </c>
    </row>
    <row r="238" spans="2:3" x14ac:dyDescent="0.25">
      <c r="B238" s="1">
        <v>2.35</v>
      </c>
      <c r="C238" s="1">
        <v>1</v>
      </c>
    </row>
    <row r="239" spans="2:3" x14ac:dyDescent="0.25">
      <c r="B239" s="1">
        <v>2.36</v>
      </c>
      <c r="C239" s="1">
        <v>1</v>
      </c>
    </row>
    <row r="240" spans="2:3" x14ac:dyDescent="0.25">
      <c r="B240" s="1">
        <v>2.37</v>
      </c>
      <c r="C240" s="1">
        <v>1</v>
      </c>
    </row>
    <row r="241" spans="2:3" x14ac:dyDescent="0.25">
      <c r="B241" s="1">
        <v>2.38</v>
      </c>
      <c r="C241" s="1">
        <v>1</v>
      </c>
    </row>
    <row r="242" spans="2:3" x14ac:dyDescent="0.25">
      <c r="B242" s="1">
        <v>2.39</v>
      </c>
      <c r="C242" s="1">
        <v>1</v>
      </c>
    </row>
    <row r="243" spans="2:3" x14ac:dyDescent="0.25">
      <c r="B243" s="1">
        <v>2.4</v>
      </c>
      <c r="C243" s="1">
        <v>1</v>
      </c>
    </row>
    <row r="244" spans="2:3" x14ac:dyDescent="0.25">
      <c r="B244" s="1">
        <v>2.41</v>
      </c>
      <c r="C244" s="1">
        <v>1</v>
      </c>
    </row>
    <row r="245" spans="2:3" x14ac:dyDescent="0.25">
      <c r="B245" s="1">
        <v>2.42</v>
      </c>
      <c r="C245" s="1">
        <v>1</v>
      </c>
    </row>
    <row r="246" spans="2:3" x14ac:dyDescent="0.25">
      <c r="B246" s="1">
        <v>2.4300000000000002</v>
      </c>
      <c r="C246" s="1">
        <v>1</v>
      </c>
    </row>
    <row r="247" spans="2:3" x14ac:dyDescent="0.25">
      <c r="B247" s="1">
        <v>2.44</v>
      </c>
      <c r="C247" s="1">
        <v>1</v>
      </c>
    </row>
    <row r="248" spans="2:3" x14ac:dyDescent="0.25">
      <c r="B248" s="1">
        <v>2.4500000000000002</v>
      </c>
      <c r="C248" s="1">
        <v>1</v>
      </c>
    </row>
    <row r="249" spans="2:3" x14ac:dyDescent="0.25">
      <c r="B249" s="1">
        <v>2.46</v>
      </c>
      <c r="C249" s="1">
        <v>1</v>
      </c>
    </row>
    <row r="250" spans="2:3" x14ac:dyDescent="0.25">
      <c r="B250" s="1">
        <v>2.4700000000000002</v>
      </c>
      <c r="C250" s="1">
        <v>1</v>
      </c>
    </row>
    <row r="251" spans="2:3" x14ac:dyDescent="0.25">
      <c r="B251" s="1">
        <v>2.48</v>
      </c>
      <c r="C251" s="1">
        <v>1</v>
      </c>
    </row>
    <row r="252" spans="2:3" x14ac:dyDescent="0.25">
      <c r="B252" s="1">
        <v>2.4900000000000002</v>
      </c>
      <c r="C252" s="1">
        <v>1</v>
      </c>
    </row>
    <row r="253" spans="2:3" x14ac:dyDescent="0.25">
      <c r="B253" s="1">
        <v>2.5</v>
      </c>
      <c r="C253" s="1">
        <v>1</v>
      </c>
    </row>
    <row r="254" spans="2:3" x14ac:dyDescent="0.25">
      <c r="B254" s="1">
        <v>2.5099999999999998</v>
      </c>
      <c r="C254" s="1">
        <v>1</v>
      </c>
    </row>
    <row r="255" spans="2:3" x14ac:dyDescent="0.25">
      <c r="B255" s="1">
        <v>2.52</v>
      </c>
      <c r="C255" s="1">
        <v>1</v>
      </c>
    </row>
    <row r="256" spans="2:3" x14ac:dyDescent="0.25">
      <c r="B256" s="1">
        <v>2.5299999999999998</v>
      </c>
      <c r="C256" s="1">
        <v>1</v>
      </c>
    </row>
    <row r="257" spans="2:3" x14ac:dyDescent="0.25">
      <c r="B257" s="1">
        <v>2.54</v>
      </c>
      <c r="C257" s="1">
        <v>1</v>
      </c>
    </row>
    <row r="258" spans="2:3" x14ac:dyDescent="0.25">
      <c r="B258" s="1">
        <v>2.5499999999999998</v>
      </c>
      <c r="C258" s="1">
        <v>1</v>
      </c>
    </row>
    <row r="259" spans="2:3" x14ac:dyDescent="0.25">
      <c r="B259" s="1">
        <v>2.56</v>
      </c>
      <c r="C259" s="1">
        <v>1</v>
      </c>
    </row>
    <row r="260" spans="2:3" x14ac:dyDescent="0.25">
      <c r="B260" s="1">
        <v>2.57</v>
      </c>
      <c r="C260" s="1">
        <v>1</v>
      </c>
    </row>
    <row r="261" spans="2:3" x14ac:dyDescent="0.25">
      <c r="B261" s="1">
        <v>2.58</v>
      </c>
      <c r="C261" s="1">
        <v>1</v>
      </c>
    </row>
    <row r="262" spans="2:3" x14ac:dyDescent="0.25">
      <c r="B262" s="1">
        <v>2.59</v>
      </c>
      <c r="C262" s="1">
        <v>1</v>
      </c>
    </row>
    <row r="263" spans="2:3" x14ac:dyDescent="0.25">
      <c r="B263" s="1">
        <v>2.6</v>
      </c>
      <c r="C263" s="1">
        <v>1</v>
      </c>
    </row>
    <row r="264" spans="2:3" x14ac:dyDescent="0.25">
      <c r="B264" s="1">
        <v>2.61</v>
      </c>
      <c r="C264" s="1">
        <v>1</v>
      </c>
    </row>
    <row r="265" spans="2:3" x14ac:dyDescent="0.25">
      <c r="B265" s="1">
        <v>2.62</v>
      </c>
      <c r="C265" s="1">
        <v>1</v>
      </c>
    </row>
    <row r="266" spans="2:3" x14ac:dyDescent="0.25">
      <c r="B266" s="1">
        <v>2.63</v>
      </c>
      <c r="C266" s="1">
        <v>1</v>
      </c>
    </row>
    <row r="267" spans="2:3" x14ac:dyDescent="0.25">
      <c r="B267" s="1">
        <v>2.64</v>
      </c>
      <c r="C267" s="1">
        <v>1</v>
      </c>
    </row>
    <row r="268" spans="2:3" x14ac:dyDescent="0.25">
      <c r="B268" s="1">
        <v>2.65</v>
      </c>
      <c r="C268" s="1">
        <v>1</v>
      </c>
    </row>
    <row r="269" spans="2:3" x14ac:dyDescent="0.25">
      <c r="B269" s="1">
        <v>2.66</v>
      </c>
      <c r="C269" s="1">
        <v>1</v>
      </c>
    </row>
    <row r="270" spans="2:3" x14ac:dyDescent="0.25">
      <c r="B270" s="1">
        <v>2.67</v>
      </c>
      <c r="C270" s="1">
        <v>1</v>
      </c>
    </row>
    <row r="271" spans="2:3" x14ac:dyDescent="0.25">
      <c r="B271" s="1">
        <v>2.68</v>
      </c>
      <c r="C271" s="1">
        <v>1</v>
      </c>
    </row>
    <row r="272" spans="2:3" x14ac:dyDescent="0.25">
      <c r="B272" s="1">
        <v>2.69</v>
      </c>
      <c r="C272" s="1">
        <v>1</v>
      </c>
    </row>
    <row r="273" spans="2:3" x14ac:dyDescent="0.25">
      <c r="B273" s="1">
        <v>2.7</v>
      </c>
      <c r="C273" s="1">
        <v>1</v>
      </c>
    </row>
    <row r="274" spans="2:3" x14ac:dyDescent="0.25">
      <c r="B274" s="1">
        <v>2.71</v>
      </c>
      <c r="C274" s="1">
        <v>1</v>
      </c>
    </row>
    <row r="275" spans="2:3" x14ac:dyDescent="0.25">
      <c r="B275" s="1">
        <v>2.72</v>
      </c>
      <c r="C275" s="1">
        <v>1</v>
      </c>
    </row>
    <row r="276" spans="2:3" x14ac:dyDescent="0.25">
      <c r="B276" s="1">
        <v>2.73</v>
      </c>
      <c r="C276" s="1">
        <v>1</v>
      </c>
    </row>
    <row r="277" spans="2:3" x14ac:dyDescent="0.25">
      <c r="B277" s="1">
        <v>2.74</v>
      </c>
      <c r="C277" s="1">
        <v>1</v>
      </c>
    </row>
    <row r="278" spans="2:3" x14ac:dyDescent="0.25">
      <c r="B278" s="1">
        <v>2.75</v>
      </c>
      <c r="C278" s="1">
        <v>1</v>
      </c>
    </row>
    <row r="279" spans="2:3" x14ac:dyDescent="0.25">
      <c r="B279" s="1">
        <v>2.76</v>
      </c>
      <c r="C279" s="1">
        <v>1</v>
      </c>
    </row>
    <row r="280" spans="2:3" x14ac:dyDescent="0.25">
      <c r="B280" s="1">
        <v>2.77</v>
      </c>
      <c r="C280" s="1">
        <v>1</v>
      </c>
    </row>
    <row r="281" spans="2:3" x14ac:dyDescent="0.25">
      <c r="B281" s="1">
        <v>2.78</v>
      </c>
      <c r="C281" s="1">
        <v>1</v>
      </c>
    </row>
    <row r="282" spans="2:3" x14ac:dyDescent="0.25">
      <c r="B282" s="1">
        <v>2.79</v>
      </c>
      <c r="C282" s="1">
        <v>1</v>
      </c>
    </row>
    <row r="283" spans="2:3" x14ac:dyDescent="0.25">
      <c r="B283" s="1">
        <v>2.8</v>
      </c>
      <c r="C283" s="1">
        <v>1</v>
      </c>
    </row>
    <row r="284" spans="2:3" x14ac:dyDescent="0.25">
      <c r="B284" s="1">
        <v>2.81</v>
      </c>
      <c r="C284" s="1">
        <v>1</v>
      </c>
    </row>
    <row r="285" spans="2:3" x14ac:dyDescent="0.25">
      <c r="B285" s="1">
        <v>2.82</v>
      </c>
      <c r="C285" s="1">
        <v>1</v>
      </c>
    </row>
    <row r="286" spans="2:3" x14ac:dyDescent="0.25">
      <c r="B286" s="1">
        <v>2.83</v>
      </c>
      <c r="C286" s="1">
        <v>1</v>
      </c>
    </row>
    <row r="287" spans="2:3" x14ac:dyDescent="0.25">
      <c r="B287" s="1">
        <v>2.84</v>
      </c>
      <c r="C287" s="1">
        <v>1</v>
      </c>
    </row>
    <row r="288" spans="2:3" x14ac:dyDescent="0.25">
      <c r="B288" s="1">
        <v>2.85</v>
      </c>
      <c r="C288" s="1">
        <v>1</v>
      </c>
    </row>
    <row r="289" spans="2:3" x14ac:dyDescent="0.25">
      <c r="B289" s="1">
        <v>2.86</v>
      </c>
      <c r="C289" s="1">
        <v>1</v>
      </c>
    </row>
    <row r="290" spans="2:3" x14ac:dyDescent="0.25">
      <c r="B290" s="1">
        <v>2.87</v>
      </c>
      <c r="C290" s="1">
        <v>1</v>
      </c>
    </row>
    <row r="291" spans="2:3" x14ac:dyDescent="0.25">
      <c r="B291" s="1">
        <v>2.88</v>
      </c>
      <c r="C291" s="1">
        <v>1</v>
      </c>
    </row>
    <row r="292" spans="2:3" x14ac:dyDescent="0.25">
      <c r="B292" s="1">
        <v>2.89</v>
      </c>
      <c r="C292" s="1">
        <v>1</v>
      </c>
    </row>
    <row r="293" spans="2:3" x14ac:dyDescent="0.25">
      <c r="B293" s="1">
        <v>2.9</v>
      </c>
      <c r="C293" s="1">
        <v>1</v>
      </c>
    </row>
    <row r="294" spans="2:3" x14ac:dyDescent="0.25">
      <c r="B294" s="1">
        <v>2.91</v>
      </c>
      <c r="C294" s="1">
        <v>1</v>
      </c>
    </row>
    <row r="295" spans="2:3" x14ac:dyDescent="0.25">
      <c r="B295" s="1">
        <v>2.92</v>
      </c>
      <c r="C295" s="1">
        <v>1</v>
      </c>
    </row>
    <row r="296" spans="2:3" x14ac:dyDescent="0.25">
      <c r="B296" s="1">
        <v>2.93</v>
      </c>
      <c r="C296" s="1">
        <v>1</v>
      </c>
    </row>
    <row r="297" spans="2:3" x14ac:dyDescent="0.25">
      <c r="B297" s="1">
        <v>2.94</v>
      </c>
      <c r="C297" s="1">
        <v>1</v>
      </c>
    </row>
    <row r="298" spans="2:3" x14ac:dyDescent="0.25">
      <c r="B298" s="1">
        <v>2.95</v>
      </c>
      <c r="C298" s="1">
        <v>1</v>
      </c>
    </row>
    <row r="299" spans="2:3" x14ac:dyDescent="0.25">
      <c r="B299" s="1">
        <v>2.96</v>
      </c>
      <c r="C299" s="1">
        <v>1</v>
      </c>
    </row>
    <row r="300" spans="2:3" x14ac:dyDescent="0.25">
      <c r="B300" s="1">
        <v>2.97</v>
      </c>
      <c r="C300" s="1">
        <v>1</v>
      </c>
    </row>
    <row r="301" spans="2:3" x14ac:dyDescent="0.25">
      <c r="B301" s="1">
        <v>2.98</v>
      </c>
      <c r="C301" s="1">
        <v>1</v>
      </c>
    </row>
    <row r="302" spans="2:3" x14ac:dyDescent="0.25">
      <c r="B302" s="1">
        <v>2.99</v>
      </c>
      <c r="C302" s="1">
        <v>1</v>
      </c>
    </row>
    <row r="303" spans="2:3" x14ac:dyDescent="0.25">
      <c r="B303" s="1">
        <v>3</v>
      </c>
      <c r="C303" s="1">
        <v>1</v>
      </c>
    </row>
    <row r="304" spans="2:3" x14ac:dyDescent="0.25">
      <c r="B304" s="1">
        <v>3.01</v>
      </c>
      <c r="C304" s="1">
        <v>1</v>
      </c>
    </row>
    <row r="305" spans="2:3" x14ac:dyDescent="0.25">
      <c r="B305" s="1">
        <v>3.02</v>
      </c>
      <c r="C305" s="1">
        <v>1</v>
      </c>
    </row>
    <row r="306" spans="2:3" x14ac:dyDescent="0.25">
      <c r="B306" s="1">
        <v>3.03</v>
      </c>
      <c r="C306" s="1">
        <v>1</v>
      </c>
    </row>
    <row r="307" spans="2:3" x14ac:dyDescent="0.25">
      <c r="B307" s="1">
        <v>3.04</v>
      </c>
      <c r="C307" s="1">
        <v>1</v>
      </c>
    </row>
    <row r="308" spans="2:3" x14ac:dyDescent="0.25">
      <c r="B308" s="1">
        <v>3.05</v>
      </c>
      <c r="C308" s="1">
        <v>1</v>
      </c>
    </row>
    <row r="309" spans="2:3" x14ac:dyDescent="0.25">
      <c r="B309" s="1">
        <v>3.06</v>
      </c>
      <c r="C309" s="1">
        <v>1</v>
      </c>
    </row>
    <row r="310" spans="2:3" x14ac:dyDescent="0.25">
      <c r="B310" s="1">
        <v>3.07</v>
      </c>
      <c r="C310" s="1">
        <v>1</v>
      </c>
    </row>
    <row r="311" spans="2:3" x14ac:dyDescent="0.25">
      <c r="B311" s="1">
        <v>3.08</v>
      </c>
      <c r="C311" s="1">
        <v>1</v>
      </c>
    </row>
    <row r="312" spans="2:3" x14ac:dyDescent="0.25">
      <c r="B312" s="1">
        <v>3.09</v>
      </c>
      <c r="C312" s="1">
        <v>1</v>
      </c>
    </row>
    <row r="313" spans="2:3" x14ac:dyDescent="0.25">
      <c r="B313" s="1">
        <v>3.1</v>
      </c>
      <c r="C313" s="1">
        <v>1</v>
      </c>
    </row>
    <row r="314" spans="2:3" x14ac:dyDescent="0.25">
      <c r="B314" s="1">
        <v>3.11</v>
      </c>
      <c r="C314" s="1">
        <v>1</v>
      </c>
    </row>
    <row r="315" spans="2:3" x14ac:dyDescent="0.25">
      <c r="B315" s="1">
        <v>3.12</v>
      </c>
      <c r="C315" s="1">
        <v>1</v>
      </c>
    </row>
    <row r="316" spans="2:3" x14ac:dyDescent="0.25">
      <c r="B316" s="1">
        <v>3.13</v>
      </c>
      <c r="C316" s="1">
        <v>1</v>
      </c>
    </row>
    <row r="317" spans="2:3" x14ac:dyDescent="0.25">
      <c r="B317" s="1">
        <v>3.14</v>
      </c>
      <c r="C317" s="1">
        <v>1</v>
      </c>
    </row>
    <row r="318" spans="2:3" x14ac:dyDescent="0.25">
      <c r="B318" s="1">
        <v>3.15</v>
      </c>
      <c r="C318" s="1">
        <v>1</v>
      </c>
    </row>
    <row r="319" spans="2:3" x14ac:dyDescent="0.25">
      <c r="B319" s="1">
        <v>3.16</v>
      </c>
      <c r="C319" s="1">
        <v>1</v>
      </c>
    </row>
    <row r="320" spans="2:3" x14ac:dyDescent="0.25">
      <c r="B320" s="1">
        <v>3.17</v>
      </c>
      <c r="C320" s="1">
        <v>1</v>
      </c>
    </row>
    <row r="321" spans="2:3" x14ac:dyDescent="0.25">
      <c r="B321" s="1">
        <v>3.18</v>
      </c>
      <c r="C321" s="1">
        <v>1</v>
      </c>
    </row>
    <row r="322" spans="2:3" x14ac:dyDescent="0.25">
      <c r="B322" s="1">
        <v>3.19</v>
      </c>
      <c r="C322" s="1">
        <v>1</v>
      </c>
    </row>
    <row r="323" spans="2:3" x14ac:dyDescent="0.25">
      <c r="B323" s="1">
        <v>3.2</v>
      </c>
      <c r="C323" s="1">
        <v>1</v>
      </c>
    </row>
    <row r="324" spans="2:3" x14ac:dyDescent="0.25">
      <c r="B324" s="1">
        <v>3.21</v>
      </c>
      <c r="C324" s="1">
        <v>1</v>
      </c>
    </row>
    <row r="325" spans="2:3" x14ac:dyDescent="0.25">
      <c r="B325" s="1">
        <v>3.22</v>
      </c>
      <c r="C325" s="1">
        <v>1</v>
      </c>
    </row>
    <row r="326" spans="2:3" x14ac:dyDescent="0.25">
      <c r="B326" s="1">
        <v>3.23</v>
      </c>
      <c r="C326" s="1">
        <v>1</v>
      </c>
    </row>
    <row r="327" spans="2:3" x14ac:dyDescent="0.25">
      <c r="B327" s="1">
        <v>3.24</v>
      </c>
      <c r="C327" s="1">
        <v>1</v>
      </c>
    </row>
    <row r="328" spans="2:3" x14ac:dyDescent="0.25">
      <c r="B328" s="1">
        <v>3.25</v>
      </c>
      <c r="C328" s="1">
        <v>1</v>
      </c>
    </row>
    <row r="329" spans="2:3" x14ac:dyDescent="0.25">
      <c r="B329" s="1">
        <v>3.26</v>
      </c>
      <c r="C329" s="1">
        <v>1</v>
      </c>
    </row>
    <row r="330" spans="2:3" x14ac:dyDescent="0.25">
      <c r="B330" s="1">
        <v>3.27</v>
      </c>
      <c r="C330" s="1">
        <v>1</v>
      </c>
    </row>
    <row r="331" spans="2:3" x14ac:dyDescent="0.25">
      <c r="B331" s="1">
        <v>3.28</v>
      </c>
      <c r="C331" s="1">
        <v>1</v>
      </c>
    </row>
    <row r="332" spans="2:3" x14ac:dyDescent="0.25">
      <c r="B332" s="1">
        <v>3.29</v>
      </c>
      <c r="C332" s="1">
        <v>1</v>
      </c>
    </row>
    <row r="333" spans="2:3" x14ac:dyDescent="0.25">
      <c r="B333" s="1">
        <v>3.3</v>
      </c>
      <c r="C333" s="1">
        <v>1</v>
      </c>
    </row>
    <row r="334" spans="2:3" x14ac:dyDescent="0.25">
      <c r="B334" s="1">
        <v>3.31</v>
      </c>
      <c r="C334" s="1">
        <v>1</v>
      </c>
    </row>
    <row r="335" spans="2:3" x14ac:dyDescent="0.25">
      <c r="B335" s="1">
        <v>3.32</v>
      </c>
      <c r="C335" s="1">
        <v>1</v>
      </c>
    </row>
    <row r="336" spans="2:3" x14ac:dyDescent="0.25">
      <c r="B336" s="1">
        <v>3.33</v>
      </c>
      <c r="C336" s="1">
        <v>1</v>
      </c>
    </row>
    <row r="337" spans="2:3" x14ac:dyDescent="0.25">
      <c r="B337" s="1">
        <v>3.34</v>
      </c>
      <c r="C337" s="1">
        <v>1</v>
      </c>
    </row>
    <row r="338" spans="2:3" x14ac:dyDescent="0.25">
      <c r="B338" s="1">
        <v>3.35</v>
      </c>
      <c r="C338" s="1">
        <v>1</v>
      </c>
    </row>
    <row r="339" spans="2:3" x14ac:dyDescent="0.25">
      <c r="B339" s="1">
        <v>3.36</v>
      </c>
      <c r="C339" s="1">
        <v>1</v>
      </c>
    </row>
    <row r="340" spans="2:3" x14ac:dyDescent="0.25">
      <c r="B340" s="1">
        <v>3.37</v>
      </c>
      <c r="C340" s="1">
        <v>1</v>
      </c>
    </row>
    <row r="341" spans="2:3" x14ac:dyDescent="0.25">
      <c r="B341" s="1">
        <v>3.38</v>
      </c>
      <c r="C341" s="1">
        <v>1</v>
      </c>
    </row>
    <row r="342" spans="2:3" x14ac:dyDescent="0.25">
      <c r="B342" s="1">
        <v>3.39</v>
      </c>
      <c r="C342" s="1">
        <v>1</v>
      </c>
    </row>
    <row r="343" spans="2:3" x14ac:dyDescent="0.25">
      <c r="B343" s="1">
        <v>3.4</v>
      </c>
      <c r="C343" s="1">
        <v>1</v>
      </c>
    </row>
    <row r="344" spans="2:3" x14ac:dyDescent="0.25">
      <c r="B344" s="1">
        <v>3.41</v>
      </c>
      <c r="C344" s="1">
        <v>1</v>
      </c>
    </row>
    <row r="345" spans="2:3" x14ac:dyDescent="0.25">
      <c r="B345" s="1">
        <v>3.42</v>
      </c>
      <c r="C345" s="1">
        <v>1</v>
      </c>
    </row>
    <row r="346" spans="2:3" x14ac:dyDescent="0.25">
      <c r="B346" s="1">
        <v>3.43</v>
      </c>
      <c r="C346" s="1">
        <v>1</v>
      </c>
    </row>
    <row r="347" spans="2:3" x14ac:dyDescent="0.25">
      <c r="B347" s="1">
        <v>3.44</v>
      </c>
      <c r="C347" s="1">
        <v>1</v>
      </c>
    </row>
    <row r="348" spans="2:3" x14ac:dyDescent="0.25">
      <c r="B348" s="1">
        <v>3.45</v>
      </c>
      <c r="C348" s="1">
        <v>1</v>
      </c>
    </row>
    <row r="349" spans="2:3" x14ac:dyDescent="0.25">
      <c r="B349" s="1">
        <v>3.46</v>
      </c>
      <c r="C349" s="1">
        <v>1</v>
      </c>
    </row>
    <row r="350" spans="2:3" x14ac:dyDescent="0.25">
      <c r="B350" s="1">
        <v>3.47</v>
      </c>
      <c r="C350" s="1">
        <v>1</v>
      </c>
    </row>
    <row r="351" spans="2:3" x14ac:dyDescent="0.25">
      <c r="B351" s="1">
        <v>3.48</v>
      </c>
      <c r="C351" s="1">
        <v>1</v>
      </c>
    </row>
    <row r="352" spans="2:3" x14ac:dyDescent="0.25">
      <c r="B352" s="1">
        <v>3.49</v>
      </c>
      <c r="C352" s="1">
        <v>1</v>
      </c>
    </row>
    <row r="353" spans="2:3" x14ac:dyDescent="0.25">
      <c r="B353" s="1">
        <v>3.5</v>
      </c>
      <c r="C353" s="1">
        <v>1</v>
      </c>
    </row>
    <row r="354" spans="2:3" x14ac:dyDescent="0.25">
      <c r="B354" s="1">
        <v>3.51</v>
      </c>
      <c r="C354" s="1">
        <v>1</v>
      </c>
    </row>
    <row r="355" spans="2:3" x14ac:dyDescent="0.25">
      <c r="B355" s="1">
        <v>3.52</v>
      </c>
      <c r="C355" s="1">
        <v>1</v>
      </c>
    </row>
    <row r="356" spans="2:3" x14ac:dyDescent="0.25">
      <c r="B356" s="1">
        <v>3.53</v>
      </c>
      <c r="C356" s="1">
        <v>1</v>
      </c>
    </row>
    <row r="357" spans="2:3" x14ac:dyDescent="0.25">
      <c r="B357" s="1">
        <v>3.54</v>
      </c>
      <c r="C357" s="1">
        <v>1</v>
      </c>
    </row>
    <row r="358" spans="2:3" x14ac:dyDescent="0.25">
      <c r="B358" s="1">
        <v>3.55</v>
      </c>
      <c r="C358" s="1">
        <v>1</v>
      </c>
    </row>
    <row r="359" spans="2:3" x14ac:dyDescent="0.25">
      <c r="B359" s="1">
        <v>3.56</v>
      </c>
      <c r="C359" s="1">
        <v>1</v>
      </c>
    </row>
    <row r="360" spans="2:3" x14ac:dyDescent="0.25">
      <c r="B360" s="1">
        <v>3.57</v>
      </c>
      <c r="C360" s="1">
        <v>1</v>
      </c>
    </row>
    <row r="361" spans="2:3" x14ac:dyDescent="0.25">
      <c r="B361" s="1">
        <v>3.58</v>
      </c>
      <c r="C361" s="1">
        <v>1</v>
      </c>
    </row>
    <row r="362" spans="2:3" x14ac:dyDescent="0.25">
      <c r="B362" s="1">
        <v>3.59</v>
      </c>
      <c r="C362" s="1">
        <v>1</v>
      </c>
    </row>
    <row r="363" spans="2:3" x14ac:dyDescent="0.25">
      <c r="B363" s="1">
        <v>3.6</v>
      </c>
      <c r="C363" s="1">
        <v>1</v>
      </c>
    </row>
    <row r="364" spans="2:3" x14ac:dyDescent="0.25">
      <c r="B364" s="1">
        <v>3.61</v>
      </c>
      <c r="C364" s="1">
        <v>1</v>
      </c>
    </row>
    <row r="365" spans="2:3" x14ac:dyDescent="0.25">
      <c r="B365" s="1">
        <v>3.62</v>
      </c>
      <c r="C365" s="1">
        <v>1</v>
      </c>
    </row>
    <row r="366" spans="2:3" x14ac:dyDescent="0.25">
      <c r="B366" s="1">
        <v>3.63</v>
      </c>
      <c r="C366" s="1">
        <v>1</v>
      </c>
    </row>
    <row r="367" spans="2:3" x14ac:dyDescent="0.25">
      <c r="B367" s="1">
        <v>3.64</v>
      </c>
      <c r="C367" s="1">
        <v>1</v>
      </c>
    </row>
    <row r="368" spans="2:3" x14ac:dyDescent="0.25">
      <c r="B368" s="1">
        <v>3.65</v>
      </c>
      <c r="C368" s="1">
        <v>1</v>
      </c>
    </row>
    <row r="369" spans="2:3" x14ac:dyDescent="0.25">
      <c r="B369" s="1">
        <v>3.66</v>
      </c>
      <c r="C369" s="1">
        <v>1</v>
      </c>
    </row>
    <row r="370" spans="2:3" x14ac:dyDescent="0.25">
      <c r="B370" s="1">
        <v>3.67</v>
      </c>
      <c r="C370" s="1">
        <v>1</v>
      </c>
    </row>
    <row r="371" spans="2:3" x14ac:dyDescent="0.25">
      <c r="B371" s="1">
        <v>3.68</v>
      </c>
      <c r="C371" s="1">
        <v>1</v>
      </c>
    </row>
    <row r="372" spans="2:3" x14ac:dyDescent="0.25">
      <c r="B372" s="1">
        <v>3.69</v>
      </c>
      <c r="C372" s="1">
        <v>1</v>
      </c>
    </row>
    <row r="373" spans="2:3" x14ac:dyDescent="0.25">
      <c r="B373" s="1">
        <v>3.7</v>
      </c>
      <c r="C373" s="1">
        <v>1</v>
      </c>
    </row>
    <row r="374" spans="2:3" x14ac:dyDescent="0.25">
      <c r="B374" s="1">
        <v>3.71</v>
      </c>
      <c r="C374" s="1">
        <v>1</v>
      </c>
    </row>
    <row r="375" spans="2:3" x14ac:dyDescent="0.25">
      <c r="B375" s="1">
        <v>3.72</v>
      </c>
      <c r="C375" s="1">
        <v>1</v>
      </c>
    </row>
    <row r="376" spans="2:3" x14ac:dyDescent="0.25">
      <c r="B376" s="1">
        <v>3.73</v>
      </c>
      <c r="C376" s="1">
        <v>1</v>
      </c>
    </row>
    <row r="377" spans="2:3" x14ac:dyDescent="0.25">
      <c r="B377" s="1">
        <v>3.74</v>
      </c>
      <c r="C377" s="1">
        <v>1</v>
      </c>
    </row>
    <row r="378" spans="2:3" x14ac:dyDescent="0.25">
      <c r="B378" s="1">
        <v>3.75</v>
      </c>
      <c r="C378" s="1">
        <v>1</v>
      </c>
    </row>
    <row r="379" spans="2:3" x14ac:dyDescent="0.25">
      <c r="B379" s="1">
        <v>3.76</v>
      </c>
      <c r="C379" s="1">
        <v>1</v>
      </c>
    </row>
    <row r="380" spans="2:3" x14ac:dyDescent="0.25">
      <c r="B380" s="1">
        <v>3.77</v>
      </c>
      <c r="C380" s="1">
        <v>1</v>
      </c>
    </row>
    <row r="381" spans="2:3" x14ac:dyDescent="0.25">
      <c r="B381" s="1">
        <v>3.78</v>
      </c>
      <c r="C381" s="1">
        <v>1</v>
      </c>
    </row>
    <row r="382" spans="2:3" x14ac:dyDescent="0.25">
      <c r="B382" s="1">
        <v>3.79</v>
      </c>
      <c r="C382" s="1">
        <v>1</v>
      </c>
    </row>
    <row r="383" spans="2:3" x14ac:dyDescent="0.25">
      <c r="B383" s="1">
        <v>3.8</v>
      </c>
      <c r="C383" s="1">
        <v>1</v>
      </c>
    </row>
    <row r="384" spans="2:3" x14ac:dyDescent="0.25">
      <c r="B384" s="1">
        <v>3.81</v>
      </c>
      <c r="C384" s="1">
        <v>1</v>
      </c>
    </row>
    <row r="385" spans="2:3" x14ac:dyDescent="0.25">
      <c r="B385" s="1">
        <v>3.82</v>
      </c>
      <c r="C385" s="1">
        <v>1</v>
      </c>
    </row>
    <row r="386" spans="2:3" x14ac:dyDescent="0.25">
      <c r="B386" s="1">
        <v>3.83</v>
      </c>
      <c r="C386" s="1">
        <v>1</v>
      </c>
    </row>
    <row r="387" spans="2:3" x14ac:dyDescent="0.25">
      <c r="B387" s="1">
        <v>3.84</v>
      </c>
      <c r="C387" s="1">
        <v>1</v>
      </c>
    </row>
    <row r="388" spans="2:3" x14ac:dyDescent="0.25">
      <c r="B388" s="1">
        <v>3.85</v>
      </c>
      <c r="C388" s="1">
        <v>1</v>
      </c>
    </row>
    <row r="389" spans="2:3" x14ac:dyDescent="0.25">
      <c r="B389" s="1">
        <v>3.86</v>
      </c>
      <c r="C389" s="1">
        <v>1</v>
      </c>
    </row>
    <row r="390" spans="2:3" x14ac:dyDescent="0.25">
      <c r="B390" s="1">
        <v>3.87</v>
      </c>
      <c r="C390" s="1">
        <v>1</v>
      </c>
    </row>
    <row r="391" spans="2:3" x14ac:dyDescent="0.25">
      <c r="B391" s="1">
        <v>3.88</v>
      </c>
      <c r="C391" s="1">
        <v>1</v>
      </c>
    </row>
    <row r="392" spans="2:3" x14ac:dyDescent="0.25">
      <c r="B392" s="1">
        <v>3.89</v>
      </c>
      <c r="C392" s="1">
        <v>1</v>
      </c>
    </row>
    <row r="393" spans="2:3" x14ac:dyDescent="0.25">
      <c r="B393" s="1">
        <v>3.9</v>
      </c>
      <c r="C393" s="1">
        <v>1</v>
      </c>
    </row>
    <row r="394" spans="2:3" x14ac:dyDescent="0.25">
      <c r="B394" s="1">
        <v>3.91</v>
      </c>
      <c r="C394" s="1">
        <v>1</v>
      </c>
    </row>
    <row r="395" spans="2:3" x14ac:dyDescent="0.25">
      <c r="B395" s="1">
        <v>3.92</v>
      </c>
      <c r="C395" s="1">
        <v>1</v>
      </c>
    </row>
    <row r="396" spans="2:3" x14ac:dyDescent="0.25">
      <c r="B396" s="1">
        <v>3.93</v>
      </c>
      <c r="C396" s="1">
        <v>1</v>
      </c>
    </row>
    <row r="397" spans="2:3" x14ac:dyDescent="0.25">
      <c r="B397" s="1">
        <v>3.94</v>
      </c>
      <c r="C397" s="1">
        <v>1</v>
      </c>
    </row>
    <row r="398" spans="2:3" x14ac:dyDescent="0.25">
      <c r="B398" s="1">
        <v>3.95</v>
      </c>
      <c r="C398" s="1">
        <v>1</v>
      </c>
    </row>
    <row r="399" spans="2:3" x14ac:dyDescent="0.25">
      <c r="B399" s="1">
        <v>3.96</v>
      </c>
      <c r="C399" s="1">
        <v>1</v>
      </c>
    </row>
    <row r="400" spans="2:3" x14ac:dyDescent="0.25">
      <c r="B400" s="1">
        <v>3.97</v>
      </c>
      <c r="C400" s="1">
        <v>1</v>
      </c>
    </row>
    <row r="401" spans="2:3" x14ac:dyDescent="0.25">
      <c r="B401" s="1">
        <v>3.98</v>
      </c>
      <c r="C401" s="1">
        <v>1</v>
      </c>
    </row>
    <row r="402" spans="2:3" x14ac:dyDescent="0.25">
      <c r="B402" s="1">
        <v>3.99</v>
      </c>
      <c r="C402" s="1">
        <v>1</v>
      </c>
    </row>
    <row r="403" spans="2:3" x14ac:dyDescent="0.25">
      <c r="B403" s="1">
        <v>4</v>
      </c>
      <c r="C403" s="1">
        <v>1</v>
      </c>
    </row>
    <row r="404" spans="2:3" x14ac:dyDescent="0.25">
      <c r="B404" s="1">
        <v>4.01</v>
      </c>
      <c r="C404" s="1">
        <v>1</v>
      </c>
    </row>
    <row r="405" spans="2:3" x14ac:dyDescent="0.25">
      <c r="B405" s="1">
        <v>4.0199999999999996</v>
      </c>
      <c r="C405" s="1">
        <v>1</v>
      </c>
    </row>
    <row r="406" spans="2:3" x14ac:dyDescent="0.25">
      <c r="B406" s="1">
        <v>4.03</v>
      </c>
      <c r="C406" s="1">
        <v>1</v>
      </c>
    </row>
    <row r="407" spans="2:3" x14ac:dyDescent="0.25">
      <c r="B407" s="1">
        <v>4.04</v>
      </c>
      <c r="C407" s="1">
        <v>1</v>
      </c>
    </row>
    <row r="408" spans="2:3" x14ac:dyDescent="0.25">
      <c r="B408" s="1">
        <v>4.05</v>
      </c>
      <c r="C408" s="1">
        <v>1</v>
      </c>
    </row>
    <row r="409" spans="2:3" x14ac:dyDescent="0.25">
      <c r="B409" s="1">
        <v>4.0599999999999996</v>
      </c>
      <c r="C409" s="1">
        <v>1</v>
      </c>
    </row>
    <row r="410" spans="2:3" x14ac:dyDescent="0.25">
      <c r="B410" s="1">
        <v>4.07</v>
      </c>
      <c r="C410" s="1">
        <v>1</v>
      </c>
    </row>
    <row r="411" spans="2:3" x14ac:dyDescent="0.25">
      <c r="B411" s="1">
        <v>4.08</v>
      </c>
      <c r="C411" s="1">
        <v>1</v>
      </c>
    </row>
    <row r="412" spans="2:3" x14ac:dyDescent="0.25">
      <c r="B412" s="1">
        <v>4.09</v>
      </c>
      <c r="C412" s="1">
        <v>1</v>
      </c>
    </row>
    <row r="413" spans="2:3" x14ac:dyDescent="0.25">
      <c r="B413" s="1">
        <v>4.0999999999999996</v>
      </c>
      <c r="C413" s="1">
        <v>1</v>
      </c>
    </row>
    <row r="414" spans="2:3" x14ac:dyDescent="0.25">
      <c r="B414" s="1">
        <v>4.1100000000000003</v>
      </c>
      <c r="C414" s="1">
        <v>1</v>
      </c>
    </row>
    <row r="415" spans="2:3" x14ac:dyDescent="0.25">
      <c r="B415" s="1">
        <v>4.12</v>
      </c>
      <c r="C415" s="1">
        <v>1</v>
      </c>
    </row>
    <row r="416" spans="2:3" x14ac:dyDescent="0.25">
      <c r="B416" s="1">
        <v>4.13</v>
      </c>
      <c r="C416" s="1">
        <v>1</v>
      </c>
    </row>
    <row r="417" spans="2:3" x14ac:dyDescent="0.25">
      <c r="B417" s="1">
        <v>4.1399999999999997</v>
      </c>
      <c r="C417" s="1">
        <v>1</v>
      </c>
    </row>
    <row r="418" spans="2:3" x14ac:dyDescent="0.25">
      <c r="B418" s="1">
        <v>4.1500000000000004</v>
      </c>
      <c r="C418" s="1">
        <v>1</v>
      </c>
    </row>
    <row r="419" spans="2:3" x14ac:dyDescent="0.25">
      <c r="B419" s="1">
        <v>4.16</v>
      </c>
      <c r="C419" s="1">
        <v>1</v>
      </c>
    </row>
    <row r="420" spans="2:3" x14ac:dyDescent="0.25">
      <c r="B420" s="1">
        <v>4.17</v>
      </c>
      <c r="C420" s="1">
        <v>1</v>
      </c>
    </row>
    <row r="421" spans="2:3" x14ac:dyDescent="0.25">
      <c r="B421" s="1">
        <v>4.18</v>
      </c>
      <c r="C421" s="1">
        <v>1</v>
      </c>
    </row>
    <row r="422" spans="2:3" x14ac:dyDescent="0.25">
      <c r="B422" s="1">
        <v>4.1900000000000004</v>
      </c>
      <c r="C422" s="1">
        <v>1</v>
      </c>
    </row>
    <row r="423" spans="2:3" x14ac:dyDescent="0.25">
      <c r="B423" s="1">
        <v>4.2</v>
      </c>
      <c r="C423" s="1">
        <v>1</v>
      </c>
    </row>
    <row r="424" spans="2:3" x14ac:dyDescent="0.25">
      <c r="B424" s="1">
        <v>4.21</v>
      </c>
      <c r="C424" s="1">
        <v>1</v>
      </c>
    </row>
    <row r="425" spans="2:3" x14ac:dyDescent="0.25">
      <c r="B425" s="1">
        <v>4.22</v>
      </c>
      <c r="C425" s="1">
        <v>1</v>
      </c>
    </row>
    <row r="426" spans="2:3" x14ac:dyDescent="0.25">
      <c r="B426" s="1">
        <v>4.2300000000000004</v>
      </c>
      <c r="C426" s="1">
        <v>1</v>
      </c>
    </row>
    <row r="427" spans="2:3" x14ac:dyDescent="0.25">
      <c r="B427" s="1">
        <v>4.24</v>
      </c>
      <c r="C427" s="1">
        <v>1</v>
      </c>
    </row>
    <row r="428" spans="2:3" x14ac:dyDescent="0.25">
      <c r="B428" s="1">
        <v>4.25</v>
      </c>
      <c r="C428" s="1">
        <v>1</v>
      </c>
    </row>
    <row r="429" spans="2:3" x14ac:dyDescent="0.25">
      <c r="B429" s="1">
        <v>4.26</v>
      </c>
      <c r="C429" s="1">
        <v>1</v>
      </c>
    </row>
    <row r="430" spans="2:3" x14ac:dyDescent="0.25">
      <c r="B430" s="1">
        <v>4.2699999999999996</v>
      </c>
      <c r="C430" s="1">
        <v>1</v>
      </c>
    </row>
    <row r="431" spans="2:3" x14ac:dyDescent="0.25">
      <c r="B431" s="1">
        <v>4.28</v>
      </c>
      <c r="C431" s="1">
        <v>1</v>
      </c>
    </row>
    <row r="432" spans="2:3" x14ac:dyDescent="0.25">
      <c r="B432" s="1">
        <v>4.29</v>
      </c>
      <c r="C432" s="1">
        <v>1</v>
      </c>
    </row>
    <row r="433" spans="2:3" x14ac:dyDescent="0.25">
      <c r="B433" s="1">
        <v>4.3</v>
      </c>
      <c r="C433" s="1">
        <v>1</v>
      </c>
    </row>
    <row r="434" spans="2:3" x14ac:dyDescent="0.25">
      <c r="B434" s="1">
        <v>4.3099999999999996</v>
      </c>
      <c r="C434" s="1">
        <v>1</v>
      </c>
    </row>
    <row r="435" spans="2:3" x14ac:dyDescent="0.25">
      <c r="B435" s="1">
        <v>4.32</v>
      </c>
      <c r="C435" s="1">
        <v>1</v>
      </c>
    </row>
    <row r="436" spans="2:3" x14ac:dyDescent="0.25">
      <c r="B436" s="1">
        <v>4.33</v>
      </c>
      <c r="C436" s="1">
        <v>1</v>
      </c>
    </row>
    <row r="437" spans="2:3" x14ac:dyDescent="0.25">
      <c r="B437" s="1">
        <v>4.34</v>
      </c>
      <c r="C437" s="1">
        <v>1</v>
      </c>
    </row>
    <row r="438" spans="2:3" x14ac:dyDescent="0.25">
      <c r="B438" s="1">
        <v>4.3499999999999996</v>
      </c>
      <c r="C438" s="1">
        <v>1</v>
      </c>
    </row>
    <row r="439" spans="2:3" x14ac:dyDescent="0.25">
      <c r="B439" s="1">
        <v>4.3600000000000003</v>
      </c>
      <c r="C439" s="1">
        <v>1</v>
      </c>
    </row>
    <row r="440" spans="2:3" x14ac:dyDescent="0.25">
      <c r="B440" s="1">
        <v>4.37</v>
      </c>
      <c r="C440" s="1">
        <v>1</v>
      </c>
    </row>
    <row r="441" spans="2:3" x14ac:dyDescent="0.25">
      <c r="B441" s="1">
        <v>4.38</v>
      </c>
      <c r="C441" s="1">
        <v>1</v>
      </c>
    </row>
    <row r="442" spans="2:3" x14ac:dyDescent="0.25">
      <c r="B442" s="1">
        <v>4.3899999999999997</v>
      </c>
      <c r="C442" s="1">
        <v>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B2:I28"/>
  <sheetViews>
    <sheetView topLeftCell="B9" zoomScale="120" zoomScaleNormal="120" workbookViewId="0">
      <selection activeCell="H7" sqref="H7"/>
    </sheetView>
  </sheetViews>
  <sheetFormatPr baseColWidth="10" defaultColWidth="11.42578125" defaultRowHeight="15" x14ac:dyDescent="0.25"/>
  <cols>
    <col min="2" max="2" width="42.140625" customWidth="1"/>
  </cols>
  <sheetData>
    <row r="2" spans="2:9" x14ac:dyDescent="0.25">
      <c r="B2" t="s">
        <v>3</v>
      </c>
      <c r="C2" t="s">
        <v>769</v>
      </c>
    </row>
    <row r="3" spans="2:9" ht="15.75" thickBot="1" x14ac:dyDescent="0.3">
      <c r="B3" t="s">
        <v>770</v>
      </c>
      <c r="C3" s="1" t="e">
        <f>#REF!</f>
        <v>#REF!</v>
      </c>
    </row>
    <row r="4" spans="2:9" ht="16.5" thickBot="1" x14ac:dyDescent="0.3">
      <c r="B4" t="s">
        <v>771</v>
      </c>
      <c r="C4" s="1" t="e">
        <f>#REF!</f>
        <v>#REF!</v>
      </c>
      <c r="G4" s="3"/>
      <c r="H4" s="415" t="s">
        <v>772</v>
      </c>
      <c r="I4" s="416"/>
    </row>
    <row r="5" spans="2:9" ht="15.75" x14ac:dyDescent="0.25">
      <c r="B5" t="s">
        <v>773</v>
      </c>
      <c r="C5" s="1" t="e">
        <f>#REF!</f>
        <v>#REF!</v>
      </c>
      <c r="G5" s="3" t="s">
        <v>774</v>
      </c>
      <c r="H5" s="4">
        <v>0.5</v>
      </c>
      <c r="I5" s="5">
        <f>H5</f>
        <v>0.5</v>
      </c>
    </row>
    <row r="6" spans="2:9" ht="15.75" x14ac:dyDescent="0.25">
      <c r="B6" t="s">
        <v>775</v>
      </c>
      <c r="C6" s="1" t="e">
        <f>#REF!</f>
        <v>#REF!</v>
      </c>
      <c r="G6" s="6" t="s">
        <v>776</v>
      </c>
      <c r="H6" s="7">
        <v>0.2</v>
      </c>
      <c r="I6" s="8">
        <f>H5+H6</f>
        <v>0.7</v>
      </c>
    </row>
    <row r="7" spans="2:9" ht="15.75" x14ac:dyDescent="0.25">
      <c r="B7" t="s">
        <v>777</v>
      </c>
      <c r="C7" s="1" t="e">
        <f>#REF!</f>
        <v>#REF!</v>
      </c>
      <c r="G7" s="6" t="s">
        <v>778</v>
      </c>
      <c r="H7" s="7">
        <v>0.2</v>
      </c>
      <c r="I7" s="8">
        <f>I6+H7</f>
        <v>0.89999999999999991</v>
      </c>
    </row>
    <row r="8" spans="2:9" ht="15.75" x14ac:dyDescent="0.25">
      <c r="B8" t="s">
        <v>779</v>
      </c>
      <c r="C8" s="1" t="e">
        <f>#REF!</f>
        <v>#REF!</v>
      </c>
      <c r="G8" s="6" t="s">
        <v>780</v>
      </c>
      <c r="H8" s="7">
        <v>0.1</v>
      </c>
      <c r="I8" s="8">
        <f>I7+H8</f>
        <v>0.99999999999999989</v>
      </c>
    </row>
    <row r="9" spans="2:9" ht="16.5" thickBot="1" x14ac:dyDescent="0.3">
      <c r="B9" t="s">
        <v>781</v>
      </c>
      <c r="C9" s="1" t="e">
        <f>#REF!</f>
        <v>#REF!</v>
      </c>
      <c r="G9" s="9" t="s">
        <v>782</v>
      </c>
      <c r="H9" s="10">
        <f>SUM(H5:H8)</f>
        <v>0.99999999999999989</v>
      </c>
      <c r="I9" s="11"/>
    </row>
    <row r="10" spans="2:9" ht="16.5" thickBot="1" x14ac:dyDescent="0.3">
      <c r="C10" s="1"/>
      <c r="G10" s="6"/>
      <c r="H10" s="12"/>
      <c r="I10" s="13"/>
    </row>
    <row r="11" spans="2:9" ht="16.5" thickBot="1" x14ac:dyDescent="0.3">
      <c r="B11" t="s">
        <v>343</v>
      </c>
      <c r="C11" t="s">
        <v>769</v>
      </c>
      <c r="G11" s="14" t="s">
        <v>783</v>
      </c>
      <c r="H11" s="15"/>
      <c r="I11" s="16" t="e">
        <f>#REF!</f>
        <v>#REF!</v>
      </c>
    </row>
    <row r="12" spans="2:9" ht="16.5" thickBot="1" x14ac:dyDescent="0.3">
      <c r="B12" t="s">
        <v>17</v>
      </c>
      <c r="C12" s="2" t="e">
        <f>#REF!</f>
        <v>#REF!</v>
      </c>
      <c r="G12" s="6"/>
      <c r="H12" s="12"/>
      <c r="I12" s="13"/>
    </row>
    <row r="13" spans="2:9" ht="15.75" x14ac:dyDescent="0.25">
      <c r="B13" t="s">
        <v>33</v>
      </c>
      <c r="C13" s="2" t="e">
        <f>#REF!</f>
        <v>#REF!</v>
      </c>
      <c r="G13" s="3" t="s">
        <v>784</v>
      </c>
      <c r="H13" s="17" t="e">
        <f>(I11-H14)/2</f>
        <v>#REF!</v>
      </c>
      <c r="I13" s="18"/>
    </row>
    <row r="14" spans="2:9" ht="15.75" x14ac:dyDescent="0.25">
      <c r="B14" t="s">
        <v>39</v>
      </c>
      <c r="C14" s="2" t="e">
        <f>#REF!</f>
        <v>#REF!</v>
      </c>
      <c r="G14" s="6" t="s">
        <v>785</v>
      </c>
      <c r="H14" s="19">
        <v>1.4999999999999999E-2</v>
      </c>
      <c r="I14" s="20"/>
    </row>
    <row r="15" spans="2:9" ht="16.5" thickBot="1" x14ac:dyDescent="0.3">
      <c r="B15" t="s">
        <v>56</v>
      </c>
      <c r="C15" s="2" t="e">
        <f>#REF!</f>
        <v>#REF!</v>
      </c>
      <c r="G15" s="9" t="s">
        <v>786</v>
      </c>
      <c r="H15" s="10" t="e">
        <f>SUM(H5:H8)-H13-H14</f>
        <v>#REF!</v>
      </c>
      <c r="I15" s="21"/>
    </row>
    <row r="16" spans="2:9" x14ac:dyDescent="0.25">
      <c r="B16" t="s">
        <v>787</v>
      </c>
      <c r="C16" s="2" t="e">
        <f>#REF!</f>
        <v>#REF!</v>
      </c>
    </row>
    <row r="17" spans="2:3" x14ac:dyDescent="0.25">
      <c r="B17" t="s">
        <v>98</v>
      </c>
      <c r="C17" s="2" t="e">
        <f>#REF!</f>
        <v>#REF!</v>
      </c>
    </row>
    <row r="18" spans="2:3" x14ac:dyDescent="0.25">
      <c r="B18" t="s">
        <v>147</v>
      </c>
      <c r="C18" s="2" t="e">
        <f>#REF!</f>
        <v>#REF!</v>
      </c>
    </row>
    <row r="19" spans="2:3" x14ac:dyDescent="0.25">
      <c r="B19" t="s">
        <v>788</v>
      </c>
      <c r="C19" s="2" t="e">
        <f>#REF!</f>
        <v>#REF!</v>
      </c>
    </row>
    <row r="20" spans="2:3" x14ac:dyDescent="0.25">
      <c r="B20" t="s">
        <v>158</v>
      </c>
      <c r="C20" s="2" t="e">
        <f>#REF!</f>
        <v>#REF!</v>
      </c>
    </row>
    <row r="21" spans="2:3" x14ac:dyDescent="0.25">
      <c r="B21" t="s">
        <v>175</v>
      </c>
      <c r="C21" s="2" t="e">
        <f>#REF!</f>
        <v>#REF!</v>
      </c>
    </row>
    <row r="22" spans="2:3" x14ac:dyDescent="0.25">
      <c r="B22" t="s">
        <v>187</v>
      </c>
      <c r="C22" s="2" t="e">
        <f>#REF!</f>
        <v>#REF!</v>
      </c>
    </row>
    <row r="23" spans="2:3" x14ac:dyDescent="0.25">
      <c r="B23" t="s">
        <v>200</v>
      </c>
      <c r="C23" s="2" t="e">
        <f>#REF!</f>
        <v>#REF!</v>
      </c>
    </row>
    <row r="24" spans="2:3" x14ac:dyDescent="0.25">
      <c r="B24" t="s">
        <v>789</v>
      </c>
      <c r="C24" s="2" t="e">
        <f>#REF!</f>
        <v>#REF!</v>
      </c>
    </row>
    <row r="25" spans="2:3" x14ac:dyDescent="0.25">
      <c r="B25" t="s">
        <v>790</v>
      </c>
      <c r="C25" s="2" t="e">
        <f>#REF!</f>
        <v>#REF!</v>
      </c>
    </row>
    <row r="26" spans="2:3" x14ac:dyDescent="0.25">
      <c r="B26" t="s">
        <v>256</v>
      </c>
      <c r="C26" s="2" t="e">
        <f>#REF!</f>
        <v>#REF!</v>
      </c>
    </row>
    <row r="27" spans="2:3" x14ac:dyDescent="0.25">
      <c r="B27" t="s">
        <v>282</v>
      </c>
      <c r="C27" s="1" t="e">
        <f>#REF!</f>
        <v>#REF!</v>
      </c>
    </row>
    <row r="28" spans="2:3" x14ac:dyDescent="0.25">
      <c r="B28" t="s">
        <v>791</v>
      </c>
      <c r="C28" s="1" t="e">
        <f>#REF!</f>
        <v>#REF!</v>
      </c>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BASE</vt:lpstr>
      <vt:lpstr>TABLA DINÁMICA</vt:lpstr>
      <vt:lpstr>Hoja3</vt:lpstr>
      <vt:lpstr>Hoja2</vt:lpstr>
      <vt:lpstr>Hoja1</vt:lpstr>
      <vt:lpstr>TABLAS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MONICA</cp:lastModifiedBy>
  <cp:revision/>
  <dcterms:created xsi:type="dcterms:W3CDTF">2020-11-26T21:38:07Z</dcterms:created>
  <dcterms:modified xsi:type="dcterms:W3CDTF">2023-10-17T15:19:11Z</dcterms:modified>
  <cp:category/>
  <cp:contentStatus/>
</cp:coreProperties>
</file>