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3 - Marzo\Revisados\Publicar\"/>
    </mc:Choice>
  </mc:AlternateContent>
  <xr:revisionPtr revIDLastSave="0" documentId="13_ncr:1_{2A13DA4D-DB18-436C-89D2-2C395142D3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3" sheetId="14" r:id="rId1"/>
  </sheets>
  <definedNames>
    <definedName name="_xlnm._FilterDatabase" localSheetId="0" hidden="1">'PA 2023'!$A$8:$AA$14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4" i="14" l="1"/>
  <c r="AB12" i="14"/>
  <c r="AA12" i="14"/>
  <c r="AA14" i="14" s="1"/>
  <c r="AA11" i="14"/>
  <c r="AA10" i="14"/>
  <c r="AB10" i="14" s="1"/>
  <c r="AA9" i="14"/>
  <c r="AB9" i="14" s="1"/>
  <c r="U14" i="14"/>
  <c r="Z14" i="14"/>
  <c r="Y14" i="14"/>
  <c r="X14" i="14"/>
  <c r="W14" i="14"/>
  <c r="V14" i="14"/>
  <c r="Q14" i="14"/>
  <c r="R14" i="14"/>
  <c r="S14" i="14"/>
  <c r="T14" i="14"/>
  <c r="P14" i="14"/>
  <c r="N12" i="14"/>
  <c r="N11" i="14"/>
  <c r="N10" i="14"/>
  <c r="N9" i="14"/>
  <c r="AB11" i="14"/>
  <c r="U12" i="14"/>
  <c r="A14" i="14"/>
  <c r="U9" i="14" l="1"/>
  <c r="U10" i="14" l="1"/>
  <c r="U11" i="14"/>
</calcChain>
</file>

<file path=xl/sharedStrings.xml><?xml version="1.0" encoding="utf-8"?>
<sst xmlns="http://schemas.openxmlformats.org/spreadsheetml/2006/main" count="90" uniqueCount="61">
  <si>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</si>
  <si>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</si>
  <si>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</si>
  <si>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</si>
  <si>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</si>
  <si>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</si>
  <si>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</si>
  <si>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</si>
  <si>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</si>
  <si>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</si>
  <si>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</si>
  <si>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</si>
  <si>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</si>
  <si>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</si>
  <si>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</si>
  <si>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</si>
  <si>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</si>
  <si>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</si>
  <si>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</si>
  <si>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</si>
  <si>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</si>
  <si>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</si>
  <si>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</si>
  <si>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</si>
  <si>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</si>
  <si>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</si>
  <si>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</si>
  <si>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</si>
  <si>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</si>
  <si>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</si>
  <si>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</si>
  <si>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</si>
  <si>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</si>
  <si>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</si>
  <si>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Ofc. Prensa y Comunicaciones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</si>
  <si>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</si>
  <si>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</si>
  <si>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</si>
  <si>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</si>
  <si>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</si>
  <si>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</si>
  <si>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</si>
  <si>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</si>
  <si>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</si>
  <si>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 xml:space="preserve"> PLAN DE ACCIÓN - PLAN DE DESARROLLO MUNICIPAL
OFICINA DE PRENSA Y COMUNICACIONES</t>
  </si>
  <si>
    <t>FORTALECIMIENTO DEL PLAN DE COMUNICACIONES PARA LA DIFUSIÓN Y DIVULGACIÓN DE LA OFERTA INSTITUCIONAL, INICIATIVAS Y PROYECTOS ESTRATÉGICOS PARA EL MUNICIPIO DE BUCARAMANGA</t>
  </si>
  <si>
    <t xml:space="preserve">FECHA DE SUSCRIPCIÓN:  </t>
  </si>
  <si>
    <t>RECURSOS COMPROMETIDOS</t>
  </si>
  <si>
    <t>Código BPIN</t>
  </si>
  <si>
    <t>Joseph Gallardo</t>
  </si>
  <si>
    <r>
      <t xml:space="preserve">Código:  </t>
    </r>
    <r>
      <rPr>
        <sz val="11"/>
        <rFont val="Arial"/>
        <family val="2"/>
      </rPr>
      <t>F-DPM-1210-238,37-030</t>
    </r>
  </si>
  <si>
    <r>
      <t xml:space="preserve">Página: </t>
    </r>
    <r>
      <rPr>
        <sz val="11"/>
        <rFont val="Arial"/>
        <family val="2"/>
      </rPr>
      <t>1 de 1</t>
    </r>
  </si>
  <si>
    <t>TOTAL COMPROMETIDO</t>
  </si>
  <si>
    <t>2.3.2.02.02.008.4599025.8912301.201</t>
  </si>
  <si>
    <t>*Fortalecer el equipo de trabajo en mejora del proceso de Prensa y Comunicaciones.</t>
  </si>
  <si>
    <t>*Generar alternativas publicitarias para informar a la ciudadanía sobre la oferta institucional, políticas, iniciativas y proyectos estratégicos del Gobierno.
*Realizar confección, producción o impresión y distribución de elementos publicitarios.
*Fortalecer el equipo de trabajo en mejora del proceso de Prensa y Comunicaciones.</t>
  </si>
  <si>
    <t>AVANCE FÍSICO</t>
  </si>
  <si>
    <t>EFICACIA</t>
  </si>
  <si>
    <t>Pendiente por incluir en proyecto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</si>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</sst>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7" fillId="2" borderId="5" xfId="108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2" xfId="108" applyFont="1" applyFill="1" applyBorder="1" applyAlignment="1">
      <alignment horizontal="center" vertical="center"/>
    </xf>
    <xf numFmtId="0" fontId="7" fillId="2" borderId="2" xfId="108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8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2" xfId="109" applyNumberFormat="1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7" fillId="0" borderId="2" xfId="107" applyFont="1" applyFill="1" applyBorder="1" applyAlignment="1">
      <alignment horizontal="center" vertical="center" wrapText="1"/>
    </xf>
    <xf numFmtId="166" fontId="8" fillId="0" borderId="2" xfId="110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/>
    </xf>
    <xf numFmtId="166" fontId="7" fillId="2" borderId="2" xfId="109" applyNumberFormat="1" applyFont="1" applyFill="1" applyBorder="1" applyAlignment="1">
      <alignment horizontal="right" vertical="center" wrapText="1"/>
    </xf>
    <xf numFmtId="166" fontId="3" fillId="0" borderId="2" xfId="110" applyNumberFormat="1" applyFont="1" applyFill="1" applyBorder="1" applyAlignment="1">
      <alignment horizontal="right" vertical="center" wrapText="1"/>
    </xf>
    <xf numFmtId="9" fontId="3" fillId="0" borderId="2" xfId="111" applyFont="1" applyFill="1" applyBorder="1" applyAlignment="1">
      <alignment horizontal="center" vertical="center" wrapText="1"/>
    </xf>
    <xf numFmtId="5" fontId="3" fillId="0" borderId="2" xfId="11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5" fontId="3" fillId="0" borderId="2" xfId="11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166" fontId="3" fillId="0" borderId="2" xfId="0" applyNumberFormat="1" applyFont="1" applyBorder="1" applyAlignment="1">
      <alignment horizontal="right"/>
    </xf>
    <xf numFmtId="5" fontId="3" fillId="0" borderId="2" xfId="110" applyNumberFormat="1" applyFont="1" applyFill="1" applyBorder="1" applyAlignment="1">
      <alignment vertical="center" wrapText="1"/>
    </xf>
    <xf numFmtId="0" fontId="7" fillId="2" borderId="3" xfId="108" applyFont="1" applyFill="1" applyBorder="1" applyAlignment="1">
      <alignment horizontal="center" vertical="center"/>
    </xf>
    <xf numFmtId="0" fontId="8" fillId="2" borderId="3" xfId="108" applyFont="1" applyFill="1" applyBorder="1" applyAlignment="1">
      <alignment horizontal="justify"/>
    </xf>
    <xf numFmtId="0" fontId="8" fillId="2" borderId="5" xfId="108" applyFont="1" applyFill="1" applyBorder="1"/>
    <xf numFmtId="9" fontId="7" fillId="2" borderId="5" xfId="108" applyNumberFormat="1" applyFont="1" applyFill="1" applyBorder="1" applyAlignment="1">
      <alignment horizontal="center" vertical="center"/>
    </xf>
    <xf numFmtId="9" fontId="7" fillId="2" borderId="6" xfId="108" applyNumberFormat="1" applyFont="1" applyFill="1" applyBorder="1" applyAlignment="1">
      <alignment horizontal="center" vertical="center"/>
    </xf>
    <xf numFmtId="0" fontId="7" fillId="2" borderId="6" xfId="108" applyFont="1" applyFill="1" applyBorder="1" applyAlignment="1">
      <alignment vertical="center"/>
    </xf>
    <xf numFmtId="0" fontId="8" fillId="2" borderId="2" xfId="108" applyFont="1" applyFill="1" applyBorder="1" applyAlignment="1">
      <alignment vertical="center"/>
    </xf>
    <xf numFmtId="165" fontId="7" fillId="2" borderId="2" xfId="112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center" vertical="center" wrapText="1"/>
    </xf>
    <xf numFmtId="9" fontId="8" fillId="0" borderId="2" xfId="111" applyFont="1" applyFill="1" applyBorder="1" applyAlignment="1">
      <alignment horizontal="center" vertical="center" wrapText="1"/>
    </xf>
    <xf numFmtId="0" fontId="3" fillId="3" borderId="0" xfId="0" applyFont="1" applyFill="1"/>
    <xf numFmtId="5" fontId="3" fillId="0" borderId="0" xfId="0" applyNumberFormat="1" applyFont="1"/>
    <xf numFmtId="0" fontId="8" fillId="3" borderId="0" xfId="108" applyFont="1" applyFill="1" applyAlignment="1">
      <alignment vertical="top"/>
    </xf>
    <xf numFmtId="0" fontId="8" fillId="3" borderId="0" xfId="108" applyFont="1" applyFill="1" applyAlignment="1">
      <alignment horizontal="center" vertical="top"/>
    </xf>
    <xf numFmtId="0" fontId="8" fillId="3" borderId="0" xfId="108" applyFont="1" applyFill="1" applyAlignment="1">
      <alignment vertical="top" wrapText="1"/>
    </xf>
    <xf numFmtId="0" fontId="8" fillId="3" borderId="4" xfId="108" applyFont="1" applyFill="1" applyBorder="1" applyAlignment="1">
      <alignment horizontal="left" vertical="top" wrapText="1"/>
    </xf>
    <xf numFmtId="0" fontId="8" fillId="0" borderId="0" xfId="108" applyFont="1"/>
    <xf numFmtId="0" fontId="8" fillId="3" borderId="0" xfId="108" applyFont="1" applyFill="1" applyAlignment="1">
      <alignment horizontal="center" vertical="center"/>
    </xf>
    <xf numFmtId="0" fontId="8" fillId="3" borderId="0" xfId="108" applyFont="1" applyFill="1" applyAlignment="1">
      <alignment horizontal="center" vertical="center" wrapText="1"/>
    </xf>
    <xf numFmtId="0" fontId="8" fillId="3" borderId="4" xfId="108" applyFont="1" applyFill="1" applyBorder="1" applyAlignment="1">
      <alignment horizontal="left" vertical="center" wrapText="1"/>
    </xf>
    <xf numFmtId="0" fontId="8" fillId="0" borderId="0" xfId="108" applyFont="1" applyAlignment="1">
      <alignment horizontal="center" vertical="center"/>
    </xf>
    <xf numFmtId="0" fontId="8" fillId="0" borderId="0" xfId="108" applyFont="1" applyAlignment="1">
      <alignment vertical="center"/>
    </xf>
    <xf numFmtId="0" fontId="8" fillId="0" borderId="0" xfId="108" applyFont="1" applyAlignment="1">
      <alignment horizontal="right"/>
    </xf>
    <xf numFmtId="0" fontId="8" fillId="0" borderId="0" xfId="108" applyFont="1" applyAlignment="1">
      <alignment horizontal="center"/>
    </xf>
    <xf numFmtId="0" fontId="8" fillId="0" borderId="0" xfId="108" applyFont="1" applyAlignment="1">
      <alignment wrapText="1"/>
    </xf>
    <xf numFmtId="0" fontId="8" fillId="0" borderId="0" xfId="108" applyFont="1" applyAlignment="1">
      <alignment horizontal="left" wrapText="1"/>
    </xf>
    <xf numFmtId="0" fontId="7" fillId="2" borderId="2" xfId="0" applyFont="1" applyFill="1" applyBorder="1" applyAlignment="1">
      <alignment horizontal="center" vertical="center" wrapText="1"/>
    </xf>
    <xf numFmtId="9" fontId="8" fillId="0" borderId="2" xfId="107" applyFont="1" applyFill="1" applyBorder="1" applyAlignment="1">
      <alignment horizontal="center" vertical="center" wrapText="1"/>
    </xf>
    <xf numFmtId="9" fontId="0" fillId="2" borderId="2" xfId="111" applyFont="1" applyFill="1" applyBorder="1" applyAlignment="1">
      <alignment horizontal="center" vertical="center" wrapText="1"/>
    </xf>
    <xf numFmtId="44" fontId="8" fillId="0" borderId="0" xfId="113" applyFont="1" applyFill="1"/>
    <xf numFmtId="4" fontId="0" fillId="2" borderId="2" xfId="0" applyNumberForma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166" fontId="8" fillId="2" borderId="2" xfId="112" applyNumberFormat="1" applyFont="1" applyFill="1" applyBorder="1" applyAlignment="1">
      <alignment horizontal="right" vertical="center"/>
    </xf>
    <xf numFmtId="166" fontId="7" fillId="2" borderId="2" xfId="112" applyNumberFormat="1" applyFont="1" applyFill="1" applyBorder="1" applyAlignment="1">
      <alignment horizontal="right" vertical="center"/>
    </xf>
    <xf numFmtId="0" fontId="7" fillId="2" borderId="3" xfId="108" applyFont="1" applyFill="1" applyBorder="1" applyAlignment="1">
      <alignment horizontal="center" vertical="center"/>
    </xf>
    <xf numFmtId="0" fontId="7" fillId="2" borderId="5" xfId="108" applyFont="1" applyFill="1" applyBorder="1" applyAlignment="1">
      <alignment horizontal="center" vertical="center"/>
    </xf>
    <xf numFmtId="0" fontId="7" fillId="2" borderId="6" xfId="108" applyFont="1" applyFill="1" applyBorder="1" applyAlignment="1">
      <alignment horizontal="center" vertical="center"/>
    </xf>
    <xf numFmtId="2" fontId="8" fillId="0" borderId="0" xfId="108" applyNumberFormat="1" applyFont="1" applyAlignment="1">
      <alignment horizontal="center" vertical="center" wrapText="1"/>
    </xf>
    <xf numFmtId="0" fontId="6" fillId="0" borderId="2" xfId="108" applyFont="1" applyBorder="1" applyAlignment="1">
      <alignment horizontal="left" vertical="center"/>
    </xf>
    <xf numFmtId="0" fontId="6" fillId="0" borderId="3" xfId="108" applyFont="1" applyBorder="1" applyAlignment="1">
      <alignment horizontal="left" vertical="center"/>
    </xf>
    <xf numFmtId="0" fontId="6" fillId="0" borderId="5" xfId="108" applyFont="1" applyBorder="1" applyAlignment="1">
      <alignment horizontal="left" vertical="center"/>
    </xf>
    <xf numFmtId="0" fontId="6" fillId="0" borderId="6" xfId="108" applyFont="1" applyBorder="1" applyAlignment="1">
      <alignment horizontal="left" vertical="center"/>
    </xf>
    <xf numFmtId="2" fontId="7" fillId="0" borderId="6" xfId="108" applyNumberFormat="1" applyFont="1" applyBorder="1" applyAlignment="1">
      <alignment horizontal="center" vertical="center" wrapText="1"/>
    </xf>
    <xf numFmtId="2" fontId="7" fillId="0" borderId="2" xfId="108" applyNumberFormat="1" applyFont="1" applyBorder="1" applyAlignment="1">
      <alignment horizontal="center" vertical="center" wrapText="1"/>
    </xf>
    <xf numFmtId="2" fontId="7" fillId="0" borderId="8" xfId="108" applyNumberFormat="1" applyFont="1" applyBorder="1" applyAlignment="1">
      <alignment horizontal="center" vertical="center" wrapText="1"/>
    </xf>
    <xf numFmtId="2" fontId="7" fillId="0" borderId="1" xfId="108" applyNumberFormat="1" applyFont="1" applyBorder="1" applyAlignment="1">
      <alignment horizontal="center" vertical="center" wrapText="1"/>
    </xf>
    <xf numFmtId="0" fontId="7" fillId="2" borderId="2" xfId="108" applyFont="1" applyFill="1" applyBorder="1" applyAlignment="1" applyProtection="1">
      <alignment horizontal="center" vertical="center"/>
      <protection locked="0"/>
    </xf>
    <xf numFmtId="0" fontId="7" fillId="2" borderId="1" xfId="108" applyFont="1" applyFill="1" applyBorder="1" applyAlignment="1">
      <alignment horizontal="center" vertical="center" wrapText="1"/>
    </xf>
    <xf numFmtId="0" fontId="7" fillId="2" borderId="7" xfId="108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2" fontId="7" fillId="0" borderId="3" xfId="109" applyNumberFormat="1" applyFont="1" applyBorder="1" applyAlignment="1">
      <alignment horizontal="left" vertical="center" wrapText="1"/>
    </xf>
    <xf numFmtId="2" fontId="7" fillId="0" borderId="5" xfId="109" applyNumberFormat="1" applyFont="1" applyBorder="1" applyAlignment="1">
      <alignment horizontal="left" vertical="center" wrapText="1"/>
    </xf>
    <xf numFmtId="2" fontId="7" fillId="0" borderId="6" xfId="109" applyNumberFormat="1" applyFont="1" applyBorder="1" applyAlignment="1">
      <alignment horizontal="left" vertical="center" wrapText="1"/>
    </xf>
    <xf numFmtId="0" fontId="7" fillId="2" borderId="3" xfId="108" applyFont="1" applyFill="1" applyBorder="1" applyAlignment="1">
      <alignment horizontal="center" vertical="center" wrapText="1"/>
    </xf>
    <xf numFmtId="0" fontId="7" fillId="2" borderId="6" xfId="108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166" fontId="7" fillId="2" borderId="1" xfId="109" applyNumberFormat="1" applyFont="1" applyFill="1" applyBorder="1" applyAlignment="1">
      <alignment horizontal="right" vertical="center" wrapText="1"/>
    </xf>
    <xf numFmtId="166" fontId="7" fillId="2" borderId="7" xfId="109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5" fontId="3" fillId="0" borderId="1" xfId="110" applyNumberFormat="1" applyFont="1" applyFill="1" applyBorder="1" applyAlignment="1">
      <alignment horizontal="center" vertical="center" wrapText="1"/>
    </xf>
    <xf numFmtId="5" fontId="3" fillId="0" borderId="7" xfId="11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2" xfId="109" applyNumberFormat="1" applyFont="1" applyBorder="1" applyAlignment="1" applyProtection="1">
      <alignment horizontal="left" vertical="center" wrapText="1"/>
      <protection locked="0"/>
    </xf>
    <xf numFmtId="9" fontId="3" fillId="0" borderId="1" xfId="111" applyFont="1" applyFill="1" applyBorder="1" applyAlignment="1">
      <alignment horizontal="center" vertical="center" wrapText="1"/>
    </xf>
    <xf numFmtId="9" fontId="3" fillId="0" borderId="7" xfId="111" applyFont="1" applyFill="1" applyBorder="1" applyAlignment="1">
      <alignment horizontal="center" vertical="center" wrapText="1"/>
    </xf>
    <xf numFmtId="9" fontId="6" fillId="2" borderId="2" xfId="111" applyFont="1" applyFill="1" applyBorder="1" applyAlignment="1">
      <alignment horizontal="center" vertical="center" wrapText="1"/>
    </xf>
  </cellXfs>
  <cellStyles count="1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13" builtinId="4"/>
    <cellStyle name="Moneda 2" xfId="110" xr:uid="{5AD88617-0805-45E1-A02F-EE4814CDAD33}"/>
    <cellStyle name="Moneda 3" xfId="112" xr:uid="{24DDEE3B-F50E-4D96-B75A-927AD768ABD9}"/>
    <cellStyle name="Normal" xfId="0" builtinId="0"/>
    <cellStyle name="Normal 2" xfId="108" xr:uid="{00000000-0005-0000-0000-00006D000000}"/>
    <cellStyle name="Normal 2 2" xfId="109" xr:uid="{A1569B67-1E2C-4FC9-B796-41A8369D5068}"/>
    <cellStyle name="Porcentaje" xfId="107" builtinId="5"/>
    <cellStyle name="Porcentaje 2" xfId="111" xr:uid="{D9677545-5F4F-4E78-BA3D-90DE100AA5E8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583718</xdr:colOff>
      <xdr:row>3</xdr:row>
      <xdr:rowOff>76553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6"/>
  <sheetViews>
    <sheetView showGridLines="0" tabSelected="1" topLeftCell="J1" zoomScale="60" zoomScaleNormal="60" workbookViewId="0">
      <selection activeCell="AB15" sqref="AB15"/>
    </sheetView>
  </sheetViews>
  <sheetFormatPr baseColWidth="10" defaultColWidth="0" defaultRowHeight="14.25" zeroHeight="1" x14ac:dyDescent="0.2"/>
  <cols>
    <col min="1" max="1" width="6.5" style="1" customWidth="1"/>
    <col min="2" max="4" width="21.125" style="1" customWidth="1"/>
    <col min="5" max="6" width="56.5" style="1" customWidth="1"/>
    <col min="7" max="7" width="19.875" style="1" customWidth="1"/>
    <col min="8" max="8" width="44.625" style="1" customWidth="1"/>
    <col min="9" max="9" width="47.875" style="42" customWidth="1"/>
    <col min="10" max="10" width="13.125" style="1" customWidth="1"/>
    <col min="11" max="11" width="16" style="1" customWidth="1"/>
    <col min="12" max="12" width="15.625" style="1" customWidth="1"/>
    <col min="13" max="14" width="14.875" style="1" customWidth="1"/>
    <col min="15" max="15" width="31.75" style="1" customWidth="1"/>
    <col min="16" max="16" width="20.875" style="1" customWidth="1"/>
    <col min="17" max="20" width="14.25" style="1" customWidth="1"/>
    <col min="21" max="21" width="23.375" style="1" customWidth="1"/>
    <col min="22" max="22" width="18.875" style="1" customWidth="1"/>
    <col min="23" max="26" width="14.25" style="1" customWidth="1"/>
    <col min="27" max="27" width="24.25" style="1" customWidth="1"/>
    <col min="28" max="28" width="16.25" style="1" customWidth="1"/>
    <col min="29" max="29" width="20.625" style="1" customWidth="1"/>
    <col min="30" max="30" width="20.875" style="1" customWidth="1"/>
    <col min="31" max="31" width="21.125" style="1" customWidth="1"/>
    <col min="32" max="32" width="11.125" style="1" customWidth="1"/>
    <col min="33" max="16384" width="11.125" style="1" hidden="1"/>
  </cols>
  <sheetData>
    <row r="1" spans="1:74" ht="15.6" customHeight="1" x14ac:dyDescent="0.2">
      <c r="A1" s="69"/>
      <c r="B1" s="74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103" t="s">
        <v>50</v>
      </c>
      <c r="AD1" s="103"/>
      <c r="AE1" s="103"/>
    </row>
    <row r="2" spans="1:74" ht="15" x14ac:dyDescent="0.2">
      <c r="A2" s="69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84" t="s">
        <v>59</v>
      </c>
      <c r="AD2" s="85"/>
      <c r="AE2" s="86"/>
    </row>
    <row r="3" spans="1:74" ht="15.6" customHeight="1" x14ac:dyDescent="0.2">
      <c r="A3" s="69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84" t="s">
        <v>60</v>
      </c>
      <c r="AD3" s="85"/>
      <c r="AE3" s="86"/>
    </row>
    <row r="4" spans="1:74" ht="15" x14ac:dyDescent="0.2">
      <c r="A4" s="69"/>
      <c r="B4" s="76"/>
      <c r="C4" s="77"/>
      <c r="D4" s="75"/>
      <c r="E4" s="75"/>
      <c r="F4" s="75"/>
      <c r="G4" s="75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103" t="s">
        <v>51</v>
      </c>
      <c r="AD4" s="103"/>
      <c r="AE4" s="103"/>
    </row>
    <row r="5" spans="1:74" s="48" customFormat="1" ht="15" x14ac:dyDescent="0.2">
      <c r="A5" s="70" t="s">
        <v>46</v>
      </c>
      <c r="B5" s="70"/>
      <c r="C5" s="70"/>
      <c r="D5" s="83">
        <v>45027</v>
      </c>
      <c r="E5" s="83"/>
      <c r="F5" s="83"/>
      <c r="G5" s="83"/>
      <c r="H5" s="44"/>
      <c r="I5" s="44"/>
      <c r="J5" s="44"/>
      <c r="K5" s="44"/>
      <c r="L5" s="45"/>
      <c r="M5" s="45"/>
      <c r="N5" s="45"/>
      <c r="O5" s="45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44"/>
      <c r="AD5" s="46"/>
      <c r="AE5" s="47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52" customFormat="1" ht="15" x14ac:dyDescent="0.2">
      <c r="A6" s="71" t="s">
        <v>26</v>
      </c>
      <c r="B6" s="72"/>
      <c r="C6" s="73"/>
      <c r="D6" s="81">
        <v>45016</v>
      </c>
      <c r="E6" s="81"/>
      <c r="F6" s="81"/>
      <c r="G6" s="82"/>
      <c r="H6" s="44"/>
      <c r="I6" s="44"/>
      <c r="J6" s="44"/>
      <c r="K6" s="44"/>
      <c r="L6" s="45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  <c r="AE6" s="5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s="53" customFormat="1" ht="15" x14ac:dyDescent="0.2">
      <c r="A7" s="66" t="s">
        <v>9</v>
      </c>
      <c r="B7" s="67"/>
      <c r="C7" s="67"/>
      <c r="D7" s="67"/>
      <c r="E7" s="67"/>
      <c r="F7" s="68"/>
      <c r="G7" s="66" t="s">
        <v>10</v>
      </c>
      <c r="H7" s="67"/>
      <c r="I7" s="67"/>
      <c r="J7" s="67"/>
      <c r="K7" s="68"/>
      <c r="L7" s="66" t="s">
        <v>22</v>
      </c>
      <c r="M7" s="67"/>
      <c r="N7" s="67"/>
      <c r="O7" s="2"/>
      <c r="P7" s="66" t="s">
        <v>20</v>
      </c>
      <c r="Q7" s="67"/>
      <c r="R7" s="67"/>
      <c r="S7" s="67"/>
      <c r="T7" s="67"/>
      <c r="U7" s="68"/>
      <c r="V7" s="78" t="s">
        <v>47</v>
      </c>
      <c r="W7" s="78"/>
      <c r="X7" s="78"/>
      <c r="Y7" s="78"/>
      <c r="Z7" s="78"/>
      <c r="AA7" s="78"/>
      <c r="AB7" s="79" t="s">
        <v>15</v>
      </c>
      <c r="AC7" s="79" t="s">
        <v>23</v>
      </c>
      <c r="AD7" s="87" t="s">
        <v>21</v>
      </c>
      <c r="AE7" s="88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s="48" customFormat="1" ht="45" x14ac:dyDescent="0.2">
      <c r="A8" s="4" t="s">
        <v>25</v>
      </c>
      <c r="B8" s="5" t="s">
        <v>0</v>
      </c>
      <c r="C8" s="4" t="s">
        <v>5</v>
      </c>
      <c r="D8" s="4" t="s">
        <v>1</v>
      </c>
      <c r="E8" s="4" t="s">
        <v>6</v>
      </c>
      <c r="F8" s="5" t="s">
        <v>16</v>
      </c>
      <c r="G8" s="5" t="s">
        <v>48</v>
      </c>
      <c r="H8" s="5" t="s">
        <v>2</v>
      </c>
      <c r="I8" s="5" t="s">
        <v>14</v>
      </c>
      <c r="J8" s="5" t="s">
        <v>18</v>
      </c>
      <c r="K8" s="5" t="s">
        <v>19</v>
      </c>
      <c r="L8" s="5" t="s">
        <v>3</v>
      </c>
      <c r="M8" s="5" t="s">
        <v>4</v>
      </c>
      <c r="N8" s="5" t="s">
        <v>56</v>
      </c>
      <c r="O8" s="5" t="s">
        <v>8</v>
      </c>
      <c r="P8" s="5" t="s">
        <v>28</v>
      </c>
      <c r="Q8" s="5" t="s">
        <v>7</v>
      </c>
      <c r="R8" s="5" t="s">
        <v>24</v>
      </c>
      <c r="S8" s="5" t="s">
        <v>27</v>
      </c>
      <c r="T8" s="5" t="s">
        <v>11</v>
      </c>
      <c r="U8" s="5" t="s">
        <v>17</v>
      </c>
      <c r="V8" s="5" t="s">
        <v>28</v>
      </c>
      <c r="W8" s="5" t="s">
        <v>7</v>
      </c>
      <c r="X8" s="5" t="s">
        <v>24</v>
      </c>
      <c r="Y8" s="5" t="s">
        <v>27</v>
      </c>
      <c r="Z8" s="5" t="s">
        <v>11</v>
      </c>
      <c r="AA8" s="58" t="s">
        <v>52</v>
      </c>
      <c r="AB8" s="80"/>
      <c r="AC8" s="80"/>
      <c r="AD8" s="5" t="s">
        <v>12</v>
      </c>
      <c r="AE8" s="5" t="s">
        <v>13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13.25" customHeight="1" x14ac:dyDescent="0.2">
      <c r="A9" s="6">
        <v>201</v>
      </c>
      <c r="B9" s="7" t="s">
        <v>39</v>
      </c>
      <c r="C9" s="7" t="s">
        <v>40</v>
      </c>
      <c r="D9" s="7" t="s">
        <v>41</v>
      </c>
      <c r="E9" s="8" t="s">
        <v>42</v>
      </c>
      <c r="F9" s="9" t="s">
        <v>43</v>
      </c>
      <c r="G9" s="10">
        <v>2021680010118</v>
      </c>
      <c r="H9" s="11" t="s">
        <v>45</v>
      </c>
      <c r="I9" s="12"/>
      <c r="J9" s="13">
        <v>44927</v>
      </c>
      <c r="K9" s="13">
        <v>45291</v>
      </c>
      <c r="L9" s="40">
        <v>2</v>
      </c>
      <c r="M9" s="14">
        <v>0</v>
      </c>
      <c r="N9" s="63">
        <f>IFERROR(IF(M9/L9&gt;100%,100%,M9/L9),"-")</f>
        <v>0</v>
      </c>
      <c r="O9" s="15"/>
      <c r="P9" s="16"/>
      <c r="Q9" s="17"/>
      <c r="R9" s="18"/>
      <c r="S9" s="18"/>
      <c r="T9" s="19"/>
      <c r="U9" s="20">
        <f>SUM(P9:T9)</f>
        <v>0</v>
      </c>
      <c r="V9" s="21"/>
      <c r="W9" s="18"/>
      <c r="X9" s="18"/>
      <c r="Y9" s="18"/>
      <c r="Z9" s="30"/>
      <c r="AA9" s="20">
        <f>SUM(V9:Z9)</f>
        <v>0</v>
      </c>
      <c r="AB9" s="22" t="str">
        <f>IFERROR(AA9/U9,"-")</f>
        <v>-</v>
      </c>
      <c r="AC9" s="23"/>
      <c r="AD9" s="24" t="s">
        <v>34</v>
      </c>
      <c r="AE9" s="25" t="s">
        <v>49</v>
      </c>
    </row>
    <row r="10" spans="1:74" ht="84.75" customHeight="1" x14ac:dyDescent="0.2">
      <c r="A10" s="6">
        <v>287</v>
      </c>
      <c r="B10" s="7" t="s">
        <v>30</v>
      </c>
      <c r="C10" s="7" t="s">
        <v>29</v>
      </c>
      <c r="D10" s="7" t="s">
        <v>31</v>
      </c>
      <c r="E10" s="8" t="s">
        <v>32</v>
      </c>
      <c r="F10" s="9" t="s">
        <v>33</v>
      </c>
      <c r="G10" s="10">
        <v>2021680010118</v>
      </c>
      <c r="H10" s="11" t="s">
        <v>45</v>
      </c>
      <c r="I10" s="26" t="s">
        <v>54</v>
      </c>
      <c r="J10" s="13">
        <v>44927</v>
      </c>
      <c r="K10" s="13">
        <v>45291</v>
      </c>
      <c r="L10" s="40">
        <v>1</v>
      </c>
      <c r="M10" s="62">
        <v>0.27</v>
      </c>
      <c r="N10" s="63">
        <f>IFERROR(IF(M10/L10&gt;100%,100%,M10/L10),"-")</f>
        <v>0.27</v>
      </c>
      <c r="O10" s="59" t="s">
        <v>53</v>
      </c>
      <c r="P10" s="16">
        <v>283333333.33332998</v>
      </c>
      <c r="Q10" s="17"/>
      <c r="R10" s="18"/>
      <c r="S10" s="18"/>
      <c r="T10" s="19"/>
      <c r="U10" s="20">
        <f t="shared" ref="U10:U11" si="0">SUM(P10:T10)</f>
        <v>283333333.33332998</v>
      </c>
      <c r="V10" s="21">
        <v>100607222.22</v>
      </c>
      <c r="W10" s="18"/>
      <c r="X10" s="18"/>
      <c r="Y10" s="18"/>
      <c r="Z10" s="30"/>
      <c r="AA10" s="20">
        <f>SUM(V10:Z10)</f>
        <v>100607222.22</v>
      </c>
      <c r="AB10" s="22">
        <f t="shared" ref="AB10:AB14" si="1">IFERROR(AA10/U10,"-")</f>
        <v>0.35508431371765126</v>
      </c>
      <c r="AC10" s="27"/>
      <c r="AD10" s="24" t="s">
        <v>34</v>
      </c>
      <c r="AE10" s="25" t="s">
        <v>49</v>
      </c>
    </row>
    <row r="11" spans="1:74" ht="80.25" customHeight="1" x14ac:dyDescent="0.2">
      <c r="A11" s="6">
        <v>288</v>
      </c>
      <c r="B11" s="28" t="s">
        <v>30</v>
      </c>
      <c r="C11" s="28" t="s">
        <v>29</v>
      </c>
      <c r="D11" s="28" t="s">
        <v>31</v>
      </c>
      <c r="E11" s="29" t="s">
        <v>35</v>
      </c>
      <c r="F11" s="9" t="s">
        <v>36</v>
      </c>
      <c r="G11" s="10">
        <v>2021680010118</v>
      </c>
      <c r="H11" s="11" t="s">
        <v>45</v>
      </c>
      <c r="I11" s="26" t="s">
        <v>54</v>
      </c>
      <c r="J11" s="13">
        <v>44927</v>
      </c>
      <c r="K11" s="13">
        <v>45291</v>
      </c>
      <c r="L11" s="41">
        <v>1</v>
      </c>
      <c r="M11" s="60">
        <v>0.2727</v>
      </c>
      <c r="N11" s="63">
        <f>IFERROR(IF(M11/L11&gt;100%,100%,M11/L11),"-")</f>
        <v>0.2727</v>
      </c>
      <c r="O11" s="59" t="s">
        <v>53</v>
      </c>
      <c r="P11" s="16">
        <v>283333333.33332998</v>
      </c>
      <c r="Q11" s="30"/>
      <c r="R11" s="30"/>
      <c r="S11" s="30"/>
      <c r="T11" s="19"/>
      <c r="U11" s="20">
        <f t="shared" si="0"/>
        <v>283333333.33332998</v>
      </c>
      <c r="V11" s="21">
        <v>100607222.22</v>
      </c>
      <c r="W11" s="30"/>
      <c r="X11" s="30"/>
      <c r="Y11" s="30"/>
      <c r="Z11" s="30"/>
      <c r="AA11" s="20">
        <f>SUM(V11:Z11)</f>
        <v>100607222.22</v>
      </c>
      <c r="AB11" s="22">
        <f t="shared" si="1"/>
        <v>0.35508431371765126</v>
      </c>
      <c r="AC11" s="31"/>
      <c r="AD11" s="24" t="s">
        <v>34</v>
      </c>
      <c r="AE11" s="25" t="s">
        <v>49</v>
      </c>
    </row>
    <row r="12" spans="1:74" ht="153" customHeight="1" x14ac:dyDescent="0.2">
      <c r="A12" s="6">
        <v>289</v>
      </c>
      <c r="B12" s="28" t="s">
        <v>30</v>
      </c>
      <c r="C12" s="28" t="s">
        <v>29</v>
      </c>
      <c r="D12" s="28" t="s">
        <v>31</v>
      </c>
      <c r="E12" s="29" t="s">
        <v>37</v>
      </c>
      <c r="F12" s="9" t="s">
        <v>38</v>
      </c>
      <c r="G12" s="10">
        <v>2021680010118</v>
      </c>
      <c r="H12" s="11" t="s">
        <v>45</v>
      </c>
      <c r="I12" s="26" t="s">
        <v>55</v>
      </c>
      <c r="J12" s="13">
        <v>44927</v>
      </c>
      <c r="K12" s="13">
        <v>45291</v>
      </c>
      <c r="L12" s="89">
        <v>1</v>
      </c>
      <c r="M12" s="91">
        <v>0.27</v>
      </c>
      <c r="N12" s="93">
        <f>IFERROR(IF(M12/L12&gt;100%,100%,M12/L12),"-")</f>
        <v>0.27</v>
      </c>
      <c r="O12" s="59" t="s">
        <v>53</v>
      </c>
      <c r="P12" s="16">
        <v>633333333.33330011</v>
      </c>
      <c r="Q12" s="30"/>
      <c r="R12" s="30"/>
      <c r="S12" s="30"/>
      <c r="T12" s="19"/>
      <c r="U12" s="95">
        <f>SUM(P12:T13)</f>
        <v>1933333333.3333001</v>
      </c>
      <c r="V12" s="21">
        <v>199207222.22999999</v>
      </c>
      <c r="W12" s="30"/>
      <c r="X12" s="30"/>
      <c r="Y12" s="30"/>
      <c r="Z12" s="30"/>
      <c r="AA12" s="95">
        <f>SUM(V12:Z13)</f>
        <v>199207222.22999999</v>
      </c>
      <c r="AB12" s="104">
        <f>IFERROR(AA12/U12,"-")</f>
        <v>0.10303821839482935</v>
      </c>
      <c r="AC12" s="99"/>
      <c r="AD12" s="101" t="s">
        <v>34</v>
      </c>
      <c r="AE12" s="97" t="s">
        <v>49</v>
      </c>
    </row>
    <row r="13" spans="1:74" ht="85.5" x14ac:dyDescent="0.2">
      <c r="A13" s="6">
        <v>289</v>
      </c>
      <c r="B13" s="28" t="s">
        <v>30</v>
      </c>
      <c r="C13" s="28" t="s">
        <v>29</v>
      </c>
      <c r="D13" s="28" t="s">
        <v>31</v>
      </c>
      <c r="E13" s="29" t="s">
        <v>37</v>
      </c>
      <c r="F13" s="9" t="s">
        <v>38</v>
      </c>
      <c r="G13" s="10"/>
      <c r="H13" s="11" t="s">
        <v>58</v>
      </c>
      <c r="I13" s="26"/>
      <c r="J13" s="13"/>
      <c r="K13" s="13"/>
      <c r="L13" s="90"/>
      <c r="M13" s="92"/>
      <c r="N13" s="94"/>
      <c r="O13" s="59" t="s">
        <v>53</v>
      </c>
      <c r="P13" s="16">
        <v>1300000000</v>
      </c>
      <c r="Q13" s="30"/>
      <c r="R13" s="30"/>
      <c r="S13" s="30"/>
      <c r="T13" s="19"/>
      <c r="U13" s="96"/>
      <c r="V13" s="21"/>
      <c r="W13" s="30"/>
      <c r="X13" s="30"/>
      <c r="Y13" s="30"/>
      <c r="Z13" s="30"/>
      <c r="AA13" s="96"/>
      <c r="AB13" s="105"/>
      <c r="AC13" s="100"/>
      <c r="AD13" s="102"/>
      <c r="AE13" s="98"/>
    </row>
    <row r="14" spans="1:74" s="48" customFormat="1" ht="15" customHeight="1" x14ac:dyDescent="0.2">
      <c r="A14" s="32">
        <f>SUM(--(FREQUENCY(A9:A13,A9:A13)&gt;0))</f>
        <v>4</v>
      </c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36"/>
      <c r="M14" s="37" t="s">
        <v>57</v>
      </c>
      <c r="N14" s="36">
        <v>0.27089000000000002</v>
      </c>
      <c r="O14" s="38"/>
      <c r="P14" s="64">
        <f>SUBTOTAL(9,P9:P13)</f>
        <v>2499999999.9999599</v>
      </c>
      <c r="Q14" s="64">
        <f t="shared" ref="Q14:T14" si="2">SUBTOTAL(9,Q9:Q13)</f>
        <v>0</v>
      </c>
      <c r="R14" s="64">
        <f t="shared" si="2"/>
        <v>0</v>
      </c>
      <c r="S14" s="64">
        <f t="shared" si="2"/>
        <v>0</v>
      </c>
      <c r="T14" s="64">
        <f t="shared" si="2"/>
        <v>0</v>
      </c>
      <c r="U14" s="65">
        <f>SUBTOTAL(9,U9:U13)</f>
        <v>2499999999.9999599</v>
      </c>
      <c r="V14" s="64">
        <f>SUBTOTAL(9,V9:V13)</f>
        <v>400421666.66999996</v>
      </c>
      <c r="W14" s="64">
        <f t="shared" ref="W14" si="3">SUBTOTAL(9,W9:W13)</f>
        <v>0</v>
      </c>
      <c r="X14" s="64">
        <f t="shared" ref="X14" si="4">SUBTOTAL(9,X9:X13)</f>
        <v>0</v>
      </c>
      <c r="Y14" s="64">
        <f t="shared" ref="Y14" si="5">SUBTOTAL(9,Y9:Y13)</f>
        <v>0</v>
      </c>
      <c r="Z14" s="64">
        <f t="shared" ref="Z14" si="6">SUBTOTAL(9,Z9:Z13)</f>
        <v>0</v>
      </c>
      <c r="AA14" s="65">
        <f>SUBTOTAL(9,AA9:AA13)</f>
        <v>400421666.66999996</v>
      </c>
      <c r="AB14" s="106">
        <f>IFERROR(AA14/U14,"-")</f>
        <v>0.16016866666800256</v>
      </c>
      <c r="AC14" s="39"/>
      <c r="AD14" s="38"/>
      <c r="AE14" s="38"/>
    </row>
    <row r="15" spans="1:74" s="48" customFormat="1" x14ac:dyDescent="0.2">
      <c r="G15" s="54"/>
      <c r="L15" s="55"/>
      <c r="M15" s="55"/>
      <c r="N15" s="55"/>
      <c r="O15" s="55"/>
      <c r="AA15" s="61"/>
      <c r="AB15" s="55"/>
      <c r="AD15" s="56"/>
      <c r="AE15" s="57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x14ac:dyDescent="0.2">
      <c r="P16" s="43"/>
    </row>
  </sheetData>
  <mergeCells count="27">
    <mergeCell ref="AE12:AE13"/>
    <mergeCell ref="AA12:AA13"/>
    <mergeCell ref="AB12:AB13"/>
    <mergeCell ref="AC12:AC13"/>
    <mergeCell ref="AD12:AD13"/>
    <mergeCell ref="L12:L13"/>
    <mergeCell ref="M12:M13"/>
    <mergeCell ref="N12:N13"/>
    <mergeCell ref="U12:U13"/>
    <mergeCell ref="AC1:AE1"/>
    <mergeCell ref="AC2:AE2"/>
    <mergeCell ref="AC3:AE3"/>
    <mergeCell ref="AC4:AE4"/>
    <mergeCell ref="AC7:AC8"/>
    <mergeCell ref="AD7:AE7"/>
    <mergeCell ref="G7:K7"/>
    <mergeCell ref="L7:N7"/>
    <mergeCell ref="A1:A4"/>
    <mergeCell ref="A5:C5"/>
    <mergeCell ref="A6:C6"/>
    <mergeCell ref="B1:AB4"/>
    <mergeCell ref="AB7:AB8"/>
    <mergeCell ref="D6:G6"/>
    <mergeCell ref="D5:G5"/>
    <mergeCell ref="A7:F7"/>
    <mergeCell ref="P7:U7"/>
    <mergeCell ref="V7:AA7"/>
  </mergeCells>
  <phoneticPr fontId="5" type="noConversion"/>
  <conditionalFormatting sqref="N9:N12">
    <cfRule type="cellIs" dxfId="2" priority="7" operator="between">
      <formula>0.67</formula>
      <formula>1</formula>
    </cfRule>
    <cfRule type="cellIs" dxfId="1" priority="8" operator="between">
      <formula>0.34</formula>
      <formula>0.66</formula>
    </cfRule>
    <cfRule type="cellIs" dxfId="0" priority="9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2023-06-08T18:36:26Z</dcterms:modified>
</cp:coreProperties>
</file>