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\0 - Seguimiento al PDM\03 - Marzo\Revisados\Publicar\"/>
    </mc:Choice>
  </mc:AlternateContent>
  <xr:revisionPtr revIDLastSave="0" documentId="13_ncr:1_{CD6F3C61-A83C-4FB9-B578-75A9801CFADE}" xr6:coauthVersionLast="47" xr6:coauthVersionMax="47" xr10:uidLastSave="{00000000-0000-0000-0000-000000000000}"/>
  <bookViews>
    <workbookView xWindow="-21720" yWindow="1335" windowWidth="21840" windowHeight="13020" xr2:uid="{4DA57ABC-B7B0-4840-8240-05B0E9823AB0}"/>
  </bookViews>
  <sheets>
    <sheet name="PA 2023" sheetId="2" r:id="rId1"/>
  </sheets>
  <definedNames>
    <definedName name="_xlnm._FilterDatabase" localSheetId="0" hidden="1">'PA 2023'!$A$8:$BU$14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9" i="2" l="1"/>
  <c r="N9" i="2"/>
  <c r="P15" i="2"/>
  <c r="N14" i="2"/>
  <c r="N13" i="2"/>
  <c r="N12" i="2"/>
  <c r="N11" i="2"/>
  <c r="N10" i="2"/>
  <c r="AA10" i="2" l="1"/>
  <c r="A15" i="2" l="1" a="1"/>
  <c r="A15" i="2" s="1"/>
  <c r="Z15" i="2"/>
  <c r="Y15" i="2"/>
  <c r="X15" i="2"/>
  <c r="W15" i="2"/>
  <c r="V15" i="2"/>
  <c r="AA14" i="2"/>
  <c r="AA13" i="2"/>
  <c r="AB13" i="2" s="1"/>
  <c r="AA12" i="2"/>
  <c r="AB12" i="2" s="1"/>
  <c r="AA11" i="2"/>
  <c r="AB11" i="2" s="1"/>
  <c r="AA9" i="2"/>
  <c r="U14" i="2"/>
  <c r="U13" i="2"/>
  <c r="U12" i="2"/>
  <c r="U11" i="2"/>
  <c r="U10" i="2"/>
  <c r="AB10" i="2" s="1"/>
  <c r="AB9" i="2" l="1"/>
  <c r="AB14" i="2"/>
  <c r="AA15" i="2"/>
  <c r="U15" i="2"/>
  <c r="AB15" i="2" s="1"/>
  <c r="T15" i="2"/>
  <c r="S15" i="2"/>
  <c r="R15" i="2"/>
  <c r="Q1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<sst xmlns="http://schemas.openxmlformats.org/spreadsheetml/2006/main" count="97" uniqueCount="69">
  <si>
    <r>
      <t xml:space="preserve">Código:  </t>
    </r>
    <r>
      <rPr>
        <sz val="11"/>
        <rFont val="Arial"/>
        <family val="2"/>
      </rPr>
      <t>F-DPM-1210-238,37-030</t>
    </r>
  </si>
  <si>
    <r>
      <t xml:space="preserve">Página: </t>
    </r>
    <r>
      <rPr>
        <sz val="11"/>
        <rFont val="Arial"/>
        <family val="2"/>
      </rPr>
      <t>1 de 1</t>
    </r>
  </si>
  <si>
    <t xml:space="preserve">FECHA DE SUSCRIPCIÓN:  </t>
  </si>
  <si>
    <t>FECHA DE CORTE:</t>
  </si>
  <si>
    <t>PDM 2020-2023</t>
  </si>
  <si>
    <t>PROYECTOS DE INVERSIÓN</t>
  </si>
  <si>
    <t>CUMPLIMIENTO DE META</t>
  </si>
  <si>
    <t>RECURSOS PROGRAMADOS</t>
  </si>
  <si>
    <t>RECURSOS COMPROMETIDOS</t>
  </si>
  <si>
    <t>EJECUCIÓN PPTAL</t>
  </si>
  <si>
    <t>RECURSOS GESTIONADOS</t>
  </si>
  <si>
    <t>RESPONSABLES</t>
  </si>
  <si>
    <t>No.</t>
  </si>
  <si>
    <t>Línea estratégica</t>
  </si>
  <si>
    <t>Componente</t>
  </si>
  <si>
    <t xml:space="preserve">Programa </t>
  </si>
  <si>
    <t>Meta PDM</t>
  </si>
  <si>
    <t>Indicador de producto</t>
  </si>
  <si>
    <t>Código BPIN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</si>
  <si>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</si>
  <si>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</si>
  <si>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</si>
  <si>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</si>
  <si>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</si>
  <si>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</si>
  <si>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RECURSOS PROPIOS MUNICIPIO</t>
  </si>
  <si>
    <t>SGP</t>
  </si>
  <si>
    <t>SGR</t>
  </si>
  <si>
    <t>RECURSOS PROPIOS INSTITUTOS</t>
  </si>
  <si>
    <t>OTROS</t>
  </si>
  <si>
    <t>TOTAL PROGRAMADO</t>
  </si>
  <si>
    <t>Dependencia</t>
  </si>
  <si>
    <t>Responsable</t>
  </si>
  <si>
    <t>Meta no programada para la vigencia</t>
  </si>
  <si>
    <t>BUCARAMANGA TERRITORIO LIBRE DE CORRUPCIÓN: INSTITUCIONES SÓLIDAS Y CONFIABLES</t>
  </si>
  <si>
    <t>Administración Pública Moderna E Innovadora</t>
  </si>
  <si>
    <t>BUCARAMANGA PRODUCTIVA Y COMPETITIVA: EMPRESAS INNOVADORAS, RESPONSABLES Y CONSCIENTES</t>
  </si>
  <si>
    <t>Conectividad Para Competitividad Y La Internacionalización</t>
  </si>
  <si>
    <t>Bucaramanga, Una Mirada Inteligente Hacia El Futuro</t>
  </si>
  <si>
    <t>Diseñar e implementar 1 modelo de conectividad comunitario que permita la interacción digital de la ciudadanía a partir de la infraestructura de Zonas Digitales existentes y la aplicación de modelos de escalabilidad y tecnologías de ultima generación.</t>
  </si>
  <si>
    <t>Número de modelos de conectividad comunitario diseñados e implementados que permitan la interacción digital de la ciudadanía a partir de la infraestructura de Zonas Digitales existentes y la aplicación de modelos de escalabilidad y tecnologías de ultima generación.</t>
  </si>
  <si>
    <t>FORTALECIMIENTO A LAS CAPACIDADES DE TECNOLOGÍA Y ESTÁNDARES DE CIUDAD INTELIGENTE EN EL MUNICIPIO DE BUCARAMANGA</t>
  </si>
  <si>
    <t>OATIC</t>
  </si>
  <si>
    <t>Wilfredo Gómez</t>
  </si>
  <si>
    <t>Diseñar e implementar 1 modelo de conectividad y arquitectura de datos que permita la interoperabilidad entre los sistemas de información e infraestructura tecnológica existente y proyectada.</t>
  </si>
  <si>
    <t>Porcentaje de diseño e implementación del modelo de conectividad y arquitectura de datos que permita la interoperabilidad entre los sistemas de información e infraestructura tecnológica existente y proyectada.</t>
  </si>
  <si>
    <t>FORTALECIMIENTO AL PROCESO DE GESTIÓN DE LAS TIC ALINEADO A LA ESTRATEGIA DE GOBIERNO DIGITAL  PARA UNA MEJOR INTERACCIÓN CON EL CIUDADANO EN EL MUNICIPIO DE  BUCARAMANGA</t>
  </si>
  <si>
    <t>Mantener en los 8 Puntos Digital y en el Centro de Pensamiento para la Cuarta Revolución Industrial la conectividad y la infraestructura tecnológica.</t>
  </si>
  <si>
    <t>Número de Puntos Digitales y Centros de Pensamiento para la Cuarta Revolución mantenidos con conectividad y la infraestructura tecnológica.</t>
  </si>
  <si>
    <t>Gobierno Ágil Y Transparente</t>
  </si>
  <si>
    <t>Porcentaje de avance en la implementación de la acción que a través del uso de nuevas   tecnologías  apoyen  los  procesos estratégicos de  planificación, apoyo logístico, gestión documental y demás  procesos  administrativos y operativos.</t>
  </si>
  <si>
    <t>Formular e implementar 1 estrategia que permita la ejecución de la política de Gobierno Digital a través de sus tres habilitadores Arquitectura Empresarial, Seguridad de la información y servicios ciudadanos digitales.</t>
  </si>
  <si>
    <t>Número de estrategias formuladas e implementadas que permitan la ejecución de la política de Gobierno Digital a través de sus tres habilitadores Arquitectura Empresarial, Seguridad de la información y servicios ciudadanos digitales.</t>
  </si>
  <si>
    <t>Servicio Al Ciudadano</t>
  </si>
  <si>
    <t>Administración En Todo Momento Y Lugar</t>
  </si>
  <si>
    <t>Implementar y/o potencializar 7 herramientas y/o soluciones digitales para el servicio de atención al ciudadano como cliente externo y a servidores públicos como cliente interno.</t>
  </si>
  <si>
    <t>Número de herramientas y/o soluciones digitales implementadas y/o potencializadas para el servicio de atención al ciudadano como cliente externo y a servidores públicos como cliente interno.</t>
  </si>
  <si>
    <t>Rubro</t>
  </si>
  <si>
    <t xml:space="preserve"> PLAN DE ACCIÓN - PLAN DE DESARROLLO MUNICIPAL
OFICINA ASESORA TIC - OATIC</t>
  </si>
  <si>
    <t>Implementar 1 acción que a través del uso de nuevas tecnologías apoyen los procesos estratégicos de planificación, apoyo logístico, gestión documental y demás  procesos  administrativos y operativos.</t>
  </si>
  <si>
    <t>TOTAL COMPROMETIDO</t>
  </si>
  <si>
    <t>2.3.2.02.02.008.2302024.83141.201</t>
  </si>
  <si>
    <t>2.3.2.02.02.008.2302024.83141.201
2.3.2.02.02.008.2302024.83131.201</t>
  </si>
  <si>
    <t>AVANCE FÍSICO</t>
  </si>
  <si>
    <t>2.3.2.02.01.004.2302089.4733001.201
2.3.2.02.01.004.2302089.4740299.201</t>
  </si>
  <si>
    <t>2.3.2.02.01.004.2301079.4634003.201
2.3.2.02.02.008.2301079.84222.201
2.3.2.02.02.008.2301079.83132.201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</si>
  <si>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</si>
  <si>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</si>
  <si>
    <t>EFICACIA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</si>
</sst>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&quot;$&quot;\ #,##0"/>
    <numFmt numFmtId="166" formatCode="_-&quot;$&quot;\ * #,##0_-;\-&quot;$&quot;\ * #,##0_-;_-&quot;$&quot;\ * &quot;-&quot;??_-;_-@_-"/>
    <numFmt numFmtId="167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3" applyAlignment="1">
      <alignment horizontal="center" vertical="center"/>
    </xf>
    <xf numFmtId="0" fontId="5" fillId="0" borderId="0" xfId="0" applyFont="1"/>
    <xf numFmtId="0" fontId="5" fillId="0" borderId="0" xfId="3"/>
    <xf numFmtId="0" fontId="5" fillId="2" borderId="0" xfId="3" applyFill="1" applyAlignment="1">
      <alignment vertical="top"/>
    </xf>
    <xf numFmtId="0" fontId="5" fillId="2" borderId="0" xfId="3" applyFill="1" applyAlignment="1">
      <alignment horizontal="center" vertical="top"/>
    </xf>
    <xf numFmtId="0" fontId="5" fillId="2" borderId="0" xfId="3" applyFill="1" applyAlignment="1">
      <alignment vertical="top" wrapText="1"/>
    </xf>
    <xf numFmtId="0" fontId="5" fillId="2" borderId="4" xfId="3" applyFill="1" applyBorder="1" applyAlignment="1">
      <alignment horizontal="left" vertical="top" wrapText="1"/>
    </xf>
    <xf numFmtId="0" fontId="5" fillId="2" borderId="0" xfId="3" applyFill="1" applyAlignment="1">
      <alignment horizontal="center" vertical="center"/>
    </xf>
    <xf numFmtId="0" fontId="5" fillId="2" borderId="0" xfId="3" applyFill="1" applyAlignment="1">
      <alignment horizontal="center" vertical="center" wrapText="1"/>
    </xf>
    <xf numFmtId="0" fontId="5" fillId="2" borderId="4" xfId="3" applyFill="1" applyBorder="1" applyAlignment="1">
      <alignment horizontal="left" vertical="center" wrapText="1"/>
    </xf>
    <xf numFmtId="0" fontId="4" fillId="3" borderId="1" xfId="3" applyFont="1" applyFill="1" applyBorder="1" applyAlignment="1">
      <alignment horizontal="center" vertical="center"/>
    </xf>
    <xf numFmtId="0" fontId="4" fillId="3" borderId="2" xfId="3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3" applyAlignment="1">
      <alignment vertical="center"/>
    </xf>
    <xf numFmtId="0" fontId="4" fillId="3" borderId="5" xfId="3" applyFont="1" applyFill="1" applyBorder="1" applyAlignment="1">
      <alignment horizontal="center" vertical="center"/>
    </xf>
    <xf numFmtId="0" fontId="4" fillId="3" borderId="5" xfId="3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0" fontId="4" fillId="3" borderId="5" xfId="0" applyFont="1" applyFill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164" fontId="5" fillId="0" borderId="5" xfId="2" applyNumberFormat="1" applyFont="1" applyBorder="1" applyAlignment="1">
      <alignment horizontal="center" vertical="center" wrapText="1"/>
    </xf>
    <xf numFmtId="165" fontId="4" fillId="3" borderId="5" xfId="2" applyNumberFormat="1" applyFont="1" applyFill="1" applyBorder="1" applyAlignment="1">
      <alignment horizontal="right" vertical="center" wrapText="1"/>
    </xf>
    <xf numFmtId="164" fontId="5" fillId="0" borderId="5" xfId="0" applyNumberFormat="1" applyFont="1" applyBorder="1" applyAlignment="1">
      <alignment horizontal="justify" vertical="center" wrapText="1"/>
    </xf>
    <xf numFmtId="1" fontId="3" fillId="0" borderId="5" xfId="0" applyNumberFormat="1" applyFont="1" applyBorder="1" applyAlignment="1">
      <alignment horizontal="right" vertical="center" wrapText="1"/>
    </xf>
    <xf numFmtId="165" fontId="5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/>
    </xf>
    <xf numFmtId="0" fontId="3" fillId="0" borderId="5" xfId="0" applyFont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/>
    </xf>
    <xf numFmtId="165" fontId="3" fillId="0" borderId="5" xfId="0" applyNumberFormat="1" applyFont="1" applyBorder="1" applyAlignment="1">
      <alignment horizontal="right"/>
    </xf>
    <xf numFmtId="0" fontId="4" fillId="0" borderId="5" xfId="0" applyFont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 wrapText="1"/>
    </xf>
    <xf numFmtId="5" fontId="5" fillId="0" borderId="5" xfId="6" applyNumberFormat="1" applyFont="1" applyFill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/>
    </xf>
    <xf numFmtId="165" fontId="5" fillId="0" borderId="3" xfId="0" applyNumberFormat="1" applyFont="1" applyBorder="1" applyAlignment="1">
      <alignment horizontal="right" vertical="center" wrapText="1"/>
    </xf>
    <xf numFmtId="165" fontId="3" fillId="0" borderId="5" xfId="6" applyNumberFormat="1" applyFont="1" applyFill="1" applyBorder="1" applyAlignment="1">
      <alignment horizontal="right" vertical="center" wrapText="1"/>
    </xf>
    <xf numFmtId="164" fontId="4" fillId="3" borderId="5" xfId="0" applyNumberFormat="1" applyFont="1" applyFill="1" applyBorder="1" applyAlignment="1">
      <alignment horizontal="justify" vertical="center" wrapText="1"/>
    </xf>
    <xf numFmtId="164" fontId="5" fillId="2" borderId="5" xfId="0" applyNumberFormat="1" applyFont="1" applyFill="1" applyBorder="1" applyAlignment="1">
      <alignment horizontal="justify" vertical="center" wrapText="1"/>
    </xf>
    <xf numFmtId="165" fontId="5" fillId="0" borderId="5" xfId="0" applyNumberFormat="1" applyFont="1" applyBorder="1" applyAlignment="1">
      <alignment vertical="center" wrapText="1"/>
    </xf>
    <xf numFmtId="164" fontId="4" fillId="3" borderId="5" xfId="0" applyNumberFormat="1" applyFont="1" applyFill="1" applyBorder="1" applyAlignment="1">
      <alignment horizontal="justify" vertical="center"/>
    </xf>
    <xf numFmtId="165" fontId="3" fillId="0" borderId="5" xfId="6" applyNumberFormat="1" applyFont="1" applyFill="1" applyBorder="1" applyAlignment="1">
      <alignment horizontal="right" vertical="center"/>
    </xf>
    <xf numFmtId="0" fontId="5" fillId="0" borderId="0" xfId="3" applyAlignment="1">
      <alignment horizontal="right"/>
    </xf>
    <xf numFmtId="0" fontId="5" fillId="0" borderId="0" xfId="3" applyAlignment="1">
      <alignment horizontal="center"/>
    </xf>
    <xf numFmtId="0" fontId="5" fillId="0" borderId="0" xfId="3" applyAlignment="1">
      <alignment wrapText="1"/>
    </xf>
    <xf numFmtId="0" fontId="5" fillId="0" borderId="0" xfId="3" applyAlignment="1">
      <alignment horizontal="left" wrapText="1"/>
    </xf>
    <xf numFmtId="0" fontId="7" fillId="0" borderId="0" xfId="3" applyFont="1"/>
    <xf numFmtId="167" fontId="5" fillId="0" borderId="0" xfId="1" applyNumberFormat="1" applyFont="1"/>
    <xf numFmtId="166" fontId="5" fillId="0" borderId="0" xfId="3" applyNumberFormat="1"/>
    <xf numFmtId="0" fontId="0" fillId="0" borderId="0" xfId="0" applyAlignment="1">
      <alignment horizontal="center"/>
    </xf>
    <xf numFmtId="167" fontId="5" fillId="0" borderId="0" xfId="3" applyNumberFormat="1"/>
    <xf numFmtId="9" fontId="4" fillId="3" borderId="5" xfId="3" applyNumberFormat="1" applyFont="1" applyFill="1" applyBorder="1" applyAlignment="1">
      <alignment horizontal="center" vertical="center"/>
    </xf>
    <xf numFmtId="0" fontId="3" fillId="3" borderId="1" xfId="3" applyFont="1" applyFill="1" applyBorder="1" applyAlignment="1">
      <alignment horizontal="justify"/>
    </xf>
    <xf numFmtId="0" fontId="3" fillId="3" borderId="2" xfId="3" applyFont="1" applyFill="1" applyBorder="1"/>
    <xf numFmtId="9" fontId="4" fillId="3" borderId="2" xfId="3" applyNumberFormat="1" applyFont="1" applyFill="1" applyBorder="1" applyAlignment="1">
      <alignment horizontal="center" vertical="center"/>
    </xf>
    <xf numFmtId="9" fontId="4" fillId="3" borderId="3" xfId="3" applyNumberFormat="1" applyFont="1" applyFill="1" applyBorder="1" applyAlignment="1">
      <alignment horizontal="center" vertical="center"/>
    </xf>
    <xf numFmtId="0" fontId="4" fillId="3" borderId="3" xfId="3" applyFont="1" applyFill="1" applyBorder="1" applyAlignment="1">
      <alignment vertical="center"/>
    </xf>
    <xf numFmtId="0" fontId="3" fillId="3" borderId="5" xfId="3" applyFont="1" applyFill="1" applyBorder="1" applyAlignment="1">
      <alignment vertical="center"/>
    </xf>
    <xf numFmtId="166" fontId="3" fillId="3" borderId="5" xfId="4" applyNumberFormat="1" applyFont="1" applyFill="1" applyBorder="1" applyAlignment="1">
      <alignment vertical="center"/>
    </xf>
    <xf numFmtId="166" fontId="4" fillId="3" borderId="5" xfId="4" applyNumberFormat="1" applyFont="1" applyFill="1" applyBorder="1" applyAlignment="1">
      <alignment vertical="center"/>
    </xf>
    <xf numFmtId="9" fontId="4" fillId="3" borderId="5" xfId="5" applyFont="1" applyFill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9" fontId="3" fillId="0" borderId="5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65" fontId="4" fillId="3" borderId="5" xfId="3" applyNumberFormat="1" applyFont="1" applyFill="1" applyBorder="1" applyAlignment="1">
      <alignment vertical="center"/>
    </xf>
    <xf numFmtId="2" fontId="3" fillId="0" borderId="0" xfId="2" applyNumberFormat="1" applyFont="1" applyAlignment="1">
      <alignment horizontal="center" vertical="center" wrapText="1"/>
    </xf>
    <xf numFmtId="2" fontId="3" fillId="0" borderId="0" xfId="2" applyNumberFormat="1" applyFont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9" fontId="5" fillId="0" borderId="5" xfId="8" applyFont="1" applyFill="1" applyBorder="1" applyAlignment="1">
      <alignment horizontal="center" vertical="center" wrapText="1"/>
    </xf>
    <xf numFmtId="165" fontId="5" fillId="0" borderId="5" xfId="5" applyNumberFormat="1" applyFont="1" applyFill="1" applyBorder="1" applyAlignment="1">
      <alignment horizontal="right" vertical="center" wrapText="1"/>
    </xf>
    <xf numFmtId="4" fontId="4" fillId="3" borderId="5" xfId="0" applyNumberFormat="1" applyFont="1" applyFill="1" applyBorder="1" applyAlignment="1">
      <alignment horizontal="center" vertical="center" wrapText="1"/>
    </xf>
    <xf numFmtId="9" fontId="4" fillId="3" borderId="5" xfId="0" applyNumberFormat="1" applyFont="1" applyFill="1" applyBorder="1" applyAlignment="1">
      <alignment horizontal="center" vertical="center" wrapText="1"/>
    </xf>
    <xf numFmtId="3" fontId="4" fillId="3" borderId="5" xfId="0" applyNumberFormat="1" applyFont="1" applyFill="1" applyBorder="1" applyAlignment="1">
      <alignment horizontal="center" vertical="center" wrapText="1"/>
    </xf>
    <xf numFmtId="1" fontId="4" fillId="3" borderId="5" xfId="0" applyNumberFormat="1" applyFont="1" applyFill="1" applyBorder="1" applyAlignment="1">
      <alignment horizontal="center" vertical="center" wrapText="1"/>
    </xf>
    <xf numFmtId="9" fontId="8" fillId="0" borderId="5" xfId="0" applyNumberFormat="1" applyFont="1" applyBorder="1" applyAlignment="1">
      <alignment horizontal="center" vertical="center"/>
    </xf>
    <xf numFmtId="165" fontId="5" fillId="0" borderId="5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left" vertical="center" wrapText="1"/>
    </xf>
    <xf numFmtId="9" fontId="6" fillId="3" borderId="5" xfId="8" applyFont="1" applyFill="1" applyBorder="1" applyAlignment="1">
      <alignment horizontal="center" vertical="center" wrapText="1"/>
    </xf>
    <xf numFmtId="0" fontId="4" fillId="3" borderId="6" xfId="3" applyFont="1" applyFill="1" applyBorder="1" applyAlignment="1">
      <alignment horizontal="center" vertical="center" wrapText="1"/>
    </xf>
    <xf numFmtId="0" fontId="4" fillId="3" borderId="7" xfId="3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 wrapText="1"/>
    </xf>
    <xf numFmtId="0" fontId="4" fillId="3" borderId="3" xfId="3" applyFont="1" applyFill="1" applyBorder="1" applyAlignment="1">
      <alignment horizontal="center" vertical="center" wrapText="1"/>
    </xf>
    <xf numFmtId="0" fontId="6" fillId="0" borderId="1" xfId="3" applyFont="1" applyBorder="1" applyAlignment="1">
      <alignment horizontal="left" vertical="center"/>
    </xf>
    <xf numFmtId="0" fontId="6" fillId="0" borderId="2" xfId="3" applyFont="1" applyBorder="1" applyAlignment="1">
      <alignment horizontal="left" vertical="center"/>
    </xf>
    <xf numFmtId="0" fontId="6" fillId="0" borderId="3" xfId="3" applyFont="1" applyBorder="1" applyAlignment="1">
      <alignment horizontal="left" vertical="center"/>
    </xf>
    <xf numFmtId="14" fontId="6" fillId="0" borderId="5" xfId="0" applyNumberFormat="1" applyFont="1" applyBorder="1" applyAlignment="1">
      <alignment horizontal="center" vertical="top"/>
    </xf>
    <xf numFmtId="14" fontId="6" fillId="0" borderId="6" xfId="0" applyNumberFormat="1" applyFont="1" applyBorder="1" applyAlignment="1">
      <alignment horizontal="center" vertical="top"/>
    </xf>
    <xf numFmtId="0" fontId="4" fillId="3" borderId="1" xfId="3" applyFont="1" applyFill="1" applyBorder="1" applyAlignment="1">
      <alignment horizontal="center" vertical="center"/>
    </xf>
    <xf numFmtId="0" fontId="4" fillId="3" borderId="2" xfId="3" applyFont="1" applyFill="1" applyBorder="1" applyAlignment="1">
      <alignment horizontal="center" vertical="center"/>
    </xf>
    <xf numFmtId="0" fontId="4" fillId="3" borderId="3" xfId="3" applyFont="1" applyFill="1" applyBorder="1" applyAlignment="1">
      <alignment horizontal="center" vertical="center"/>
    </xf>
    <xf numFmtId="0" fontId="4" fillId="3" borderId="5" xfId="2" applyFont="1" applyFill="1" applyBorder="1" applyAlignment="1" applyProtection="1">
      <alignment horizontal="center" vertical="center"/>
      <protection locked="0"/>
    </xf>
    <xf numFmtId="0" fontId="6" fillId="0" borderId="5" xfId="3" applyFont="1" applyBorder="1" applyAlignment="1">
      <alignment horizontal="left" vertical="center"/>
    </xf>
    <xf numFmtId="14" fontId="0" fillId="0" borderId="5" xfId="0" applyNumberFormat="1" applyBorder="1" applyAlignment="1">
      <alignment horizontal="center" vertical="top"/>
    </xf>
    <xf numFmtId="2" fontId="4" fillId="0" borderId="5" xfId="2" applyNumberFormat="1" applyFont="1" applyBorder="1" applyAlignment="1" applyProtection="1">
      <alignment horizontal="left" vertical="center" wrapText="1"/>
      <protection locked="0"/>
    </xf>
    <xf numFmtId="2" fontId="4" fillId="0" borderId="1" xfId="2" applyNumberFormat="1" applyFont="1" applyBorder="1" applyAlignment="1">
      <alignment horizontal="left" vertical="center" wrapText="1"/>
    </xf>
    <xf numFmtId="2" fontId="4" fillId="0" borderId="2" xfId="2" applyNumberFormat="1" applyFont="1" applyBorder="1" applyAlignment="1">
      <alignment horizontal="left" vertical="center" wrapText="1"/>
    </xf>
    <xf numFmtId="2" fontId="4" fillId="0" borderId="3" xfId="2" applyNumberFormat="1" applyFont="1" applyBorder="1" applyAlignment="1">
      <alignment horizontal="left" vertical="center" wrapText="1"/>
    </xf>
    <xf numFmtId="2" fontId="4" fillId="0" borderId="3" xfId="2" applyNumberFormat="1" applyFont="1" applyBorder="1" applyAlignment="1">
      <alignment horizontal="center" vertical="center" wrapText="1"/>
    </xf>
    <xf numFmtId="2" fontId="4" fillId="0" borderId="5" xfId="2" applyNumberFormat="1" applyFont="1" applyBorder="1" applyAlignment="1">
      <alignment horizontal="center" vertical="center" wrapText="1"/>
    </xf>
    <xf numFmtId="2" fontId="4" fillId="0" borderId="8" xfId="2" applyNumberFormat="1" applyFont="1" applyBorder="1" applyAlignment="1">
      <alignment horizontal="center" vertical="center" wrapText="1"/>
    </xf>
    <xf numFmtId="2" fontId="4" fillId="0" borderId="6" xfId="2" applyNumberFormat="1" applyFont="1" applyBorder="1" applyAlignment="1">
      <alignment horizontal="center" vertical="center" wrapText="1"/>
    </xf>
  </cellXfs>
  <cellStyles count="9">
    <cellStyle name="Millares" xfId="1" builtinId="3"/>
    <cellStyle name="Moneda 2" xfId="6" xr:uid="{7A62F443-2497-4A29-9F47-FC843080A901}"/>
    <cellStyle name="Moneda 3" xfId="4" xr:uid="{32BAA1F3-AE1A-4C2B-B00F-BADF351E4118}"/>
    <cellStyle name="Normal" xfId="0" builtinId="0"/>
    <cellStyle name="Normal 2" xfId="3" xr:uid="{F42352D5-0629-4F41-8E43-E2511C0742B4}"/>
    <cellStyle name="Normal 2 2" xfId="2" xr:uid="{393D0C04-7335-4F28-817D-D55A7E34CCD8}"/>
    <cellStyle name="Normal 2 3" xfId="7" xr:uid="{C2A09424-21B1-4528-9A93-DF781E9EF0DD}"/>
    <cellStyle name="Porcentaje" xfId="8" builtinId="5"/>
    <cellStyle name="Porcentaje 2" xfId="5" xr:uid="{01F0EB0A-51F0-4D16-A40B-76AB47434182}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239525</xdr:colOff>
      <xdr:row>0</xdr:row>
      <xdr:rowOff>44450</xdr:rowOff>
    </xdr:from>
    <xdr:to>
      <xdr:col>1</xdr:col>
      <xdr:colOff>269710</xdr:colOff>
      <xdr:row>3</xdr:row>
      <xdr:rowOff>121638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8FC0CA41-F5DD-4F87-86DD-B0200FC11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525" y="44450"/>
          <a:ext cx="617560" cy="6486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36FB8-3499-445A-9B25-506EFC484B21}">
  <dimension ref="A1:BU20"/>
  <sheetViews>
    <sheetView showGridLines="0" tabSelected="1" topLeftCell="G1" zoomScale="60" zoomScaleNormal="60" workbookViewId="0">
      <pane ySplit="8" topLeftCell="A9" activePane="bottomLeft" state="frozen"/>
      <selection pane="bottomLeft" activeCell="M16" sqref="M16"/>
    </sheetView>
  </sheetViews>
  <sheetFormatPr baseColWidth="10" defaultColWidth="0" defaultRowHeight="14.25" zeroHeight="1" x14ac:dyDescent="0.2"/>
  <cols>
    <col min="1" max="1" width="8.85546875" style="4" customWidth="1"/>
    <col min="2" max="2" width="33.42578125" style="4" customWidth="1"/>
    <col min="3" max="4" width="26.28515625" style="4" customWidth="1"/>
    <col min="5" max="5" width="65.42578125" style="4" customWidth="1"/>
    <col min="6" max="6" width="56.85546875" style="4" customWidth="1"/>
    <col min="7" max="7" width="20.42578125" style="41" customWidth="1"/>
    <col min="8" max="8" width="59.7109375" style="4" customWidth="1"/>
    <col min="9" max="9" width="19.5703125" style="4" customWidth="1"/>
    <col min="10" max="10" width="15.28515625" style="4" customWidth="1"/>
    <col min="11" max="11" width="17.85546875" style="4" customWidth="1"/>
    <col min="12" max="14" width="17" style="42" customWidth="1"/>
    <col min="15" max="15" width="36" style="42" customWidth="1"/>
    <col min="16" max="16" width="26.42578125" style="4" customWidth="1"/>
    <col min="17" max="20" width="14.7109375" style="4" customWidth="1"/>
    <col min="21" max="21" width="25.85546875" style="4" customWidth="1"/>
    <col min="22" max="22" width="23.28515625" style="4" customWidth="1"/>
    <col min="23" max="26" width="14.7109375" style="4" customWidth="1"/>
    <col min="27" max="27" width="26.7109375" style="4" customWidth="1"/>
    <col min="28" max="28" width="20" style="42" customWidth="1"/>
    <col min="29" max="29" width="22.42578125" style="4" customWidth="1"/>
    <col min="30" max="30" width="27" style="43" customWidth="1"/>
    <col min="31" max="31" width="25.140625" style="44" customWidth="1"/>
    <col min="32" max="33" width="11.42578125" style="3" customWidth="1"/>
    <col min="34" max="73" width="11.42578125" style="3" hidden="1" customWidth="1"/>
    <col min="74" max="16384" width="11.42578125" style="4" hidden="1"/>
  </cols>
  <sheetData>
    <row r="1" spans="1:73" s="2" customFormat="1" ht="15" customHeight="1" x14ac:dyDescent="0.25">
      <c r="A1" s="64"/>
      <c r="B1" s="97" t="s">
        <v>58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3" t="s">
        <v>0</v>
      </c>
      <c r="AD1" s="93"/>
      <c r="AE1" s="93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</row>
    <row r="2" spans="1:73" ht="15" x14ac:dyDescent="0.2">
      <c r="A2" s="65"/>
      <c r="B2" s="97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4" t="s">
        <v>66</v>
      </c>
      <c r="AD2" s="95"/>
      <c r="AE2" s="96"/>
    </row>
    <row r="3" spans="1:73" ht="15" customHeight="1" x14ac:dyDescent="0.2">
      <c r="A3" s="65"/>
      <c r="B3" s="97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4" t="s">
        <v>67</v>
      </c>
      <c r="AD3" s="95"/>
      <c r="AE3" s="96"/>
    </row>
    <row r="4" spans="1:73" ht="15" x14ac:dyDescent="0.2">
      <c r="A4" s="65"/>
      <c r="B4" s="99"/>
      <c r="C4" s="100"/>
      <c r="D4" s="98"/>
      <c r="E4" s="98"/>
      <c r="F4" s="98"/>
      <c r="G4" s="98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93" t="s">
        <v>1</v>
      </c>
      <c r="AD4" s="93"/>
      <c r="AE4" s="93"/>
    </row>
    <row r="5" spans="1:73" ht="15" x14ac:dyDescent="0.2">
      <c r="A5" s="91" t="s">
        <v>2</v>
      </c>
      <c r="B5" s="91"/>
      <c r="C5" s="91"/>
      <c r="D5" s="92">
        <v>45031</v>
      </c>
      <c r="E5" s="92"/>
      <c r="F5" s="92"/>
      <c r="G5" s="92"/>
      <c r="H5" s="5"/>
      <c r="I5" s="5"/>
      <c r="J5" s="5"/>
      <c r="K5" s="5"/>
      <c r="L5" s="6"/>
      <c r="M5" s="6"/>
      <c r="N5" s="6"/>
      <c r="O5" s="6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6"/>
      <c r="AC5" s="5"/>
      <c r="AD5" s="7"/>
      <c r="AE5" s="8"/>
    </row>
    <row r="6" spans="1:73" s="2" customFormat="1" ht="15" x14ac:dyDescent="0.2">
      <c r="A6" s="82" t="s">
        <v>3</v>
      </c>
      <c r="B6" s="83"/>
      <c r="C6" s="84"/>
      <c r="D6" s="85">
        <v>45016</v>
      </c>
      <c r="E6" s="85"/>
      <c r="F6" s="85"/>
      <c r="G6" s="86"/>
      <c r="H6" s="5"/>
      <c r="I6" s="5"/>
      <c r="J6" s="5"/>
      <c r="K6" s="5"/>
      <c r="L6" s="6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10"/>
      <c r="AE6" s="11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</row>
    <row r="7" spans="1:73" s="15" customFormat="1" ht="15" customHeight="1" x14ac:dyDescent="0.25">
      <c r="A7" s="87" t="s">
        <v>4</v>
      </c>
      <c r="B7" s="88"/>
      <c r="C7" s="88"/>
      <c r="D7" s="88"/>
      <c r="E7" s="88"/>
      <c r="F7" s="89"/>
      <c r="G7" s="87" t="s">
        <v>5</v>
      </c>
      <c r="H7" s="88"/>
      <c r="I7" s="88"/>
      <c r="J7" s="88"/>
      <c r="K7" s="89"/>
      <c r="L7" s="87" t="s">
        <v>6</v>
      </c>
      <c r="M7" s="88"/>
      <c r="N7" s="88"/>
      <c r="O7" s="13"/>
      <c r="P7" s="87" t="s">
        <v>7</v>
      </c>
      <c r="Q7" s="88"/>
      <c r="R7" s="88"/>
      <c r="S7" s="88"/>
      <c r="T7" s="88"/>
      <c r="U7" s="89"/>
      <c r="V7" s="90" t="s">
        <v>8</v>
      </c>
      <c r="W7" s="90"/>
      <c r="X7" s="90"/>
      <c r="Y7" s="90"/>
      <c r="Z7" s="90"/>
      <c r="AA7" s="90"/>
      <c r="AB7" s="78" t="s">
        <v>9</v>
      </c>
      <c r="AC7" s="78" t="s">
        <v>10</v>
      </c>
      <c r="AD7" s="80" t="s">
        <v>11</v>
      </c>
      <c r="AE7" s="81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</row>
    <row r="8" spans="1:73" ht="45" x14ac:dyDescent="0.2">
      <c r="A8" s="16" t="s">
        <v>12</v>
      </c>
      <c r="B8" s="17" t="s">
        <v>13</v>
      </c>
      <c r="C8" s="16" t="s">
        <v>14</v>
      </c>
      <c r="D8" s="16" t="s">
        <v>15</v>
      </c>
      <c r="E8" s="16" t="s">
        <v>16</v>
      </c>
      <c r="F8" s="17" t="s">
        <v>17</v>
      </c>
      <c r="G8" s="17" t="s">
        <v>18</v>
      </c>
      <c r="H8" s="17" t="s">
        <v>19</v>
      </c>
      <c r="I8" s="17" t="s">
        <v>20</v>
      </c>
      <c r="J8" s="17" t="s">
        <v>21</v>
      </c>
      <c r="K8" s="17" t="s">
        <v>22</v>
      </c>
      <c r="L8" s="17" t="s">
        <v>23</v>
      </c>
      <c r="M8" s="17" t="s">
        <v>24</v>
      </c>
      <c r="N8" s="17" t="s">
        <v>63</v>
      </c>
      <c r="O8" s="17" t="s">
        <v>57</v>
      </c>
      <c r="P8" s="17" t="s">
        <v>25</v>
      </c>
      <c r="Q8" s="17" t="s">
        <v>26</v>
      </c>
      <c r="R8" s="17" t="s">
        <v>27</v>
      </c>
      <c r="S8" s="17" t="s">
        <v>28</v>
      </c>
      <c r="T8" s="17" t="s">
        <v>29</v>
      </c>
      <c r="U8" s="17" t="s">
        <v>30</v>
      </c>
      <c r="V8" s="17" t="s">
        <v>25</v>
      </c>
      <c r="W8" s="17" t="s">
        <v>26</v>
      </c>
      <c r="X8" s="17" t="s">
        <v>27</v>
      </c>
      <c r="Y8" s="17" t="s">
        <v>28</v>
      </c>
      <c r="Z8" s="17" t="s">
        <v>29</v>
      </c>
      <c r="AA8" s="66" t="s">
        <v>60</v>
      </c>
      <c r="AB8" s="79"/>
      <c r="AC8" s="79"/>
      <c r="AD8" s="17" t="s">
        <v>31</v>
      </c>
      <c r="AE8" s="17" t="s">
        <v>32</v>
      </c>
    </row>
    <row r="9" spans="1:73" s="3" customFormat="1" ht="80.25" customHeight="1" x14ac:dyDescent="0.2">
      <c r="A9" s="28">
        <v>192</v>
      </c>
      <c r="B9" s="18" t="s">
        <v>36</v>
      </c>
      <c r="C9" s="18" t="s">
        <v>37</v>
      </c>
      <c r="D9" s="18" t="s">
        <v>38</v>
      </c>
      <c r="E9" s="19" t="s">
        <v>39</v>
      </c>
      <c r="F9" s="20" t="s">
        <v>40</v>
      </c>
      <c r="G9" s="24">
        <v>2021680010048</v>
      </c>
      <c r="H9" s="18" t="s">
        <v>41</v>
      </c>
      <c r="I9" s="23"/>
      <c r="J9" s="21">
        <v>44927</v>
      </c>
      <c r="K9" s="21">
        <v>45291</v>
      </c>
      <c r="L9" s="60">
        <v>1</v>
      </c>
      <c r="M9" s="69">
        <v>0.25</v>
      </c>
      <c r="N9" s="73">
        <f>IFERROR(IF(M9/L9&gt;100%,100%,M9/L9),"-")</f>
        <v>0.25</v>
      </c>
      <c r="O9" s="74" t="s">
        <v>65</v>
      </c>
      <c r="P9" s="35">
        <v>843567500</v>
      </c>
      <c r="Q9" s="25"/>
      <c r="R9" s="34"/>
      <c r="S9" s="34"/>
      <c r="T9" s="29"/>
      <c r="U9" s="22">
        <f>SUM(P9:T9)</f>
        <v>843567500</v>
      </c>
      <c r="V9" s="68">
        <v>229007422</v>
      </c>
      <c r="W9" s="32"/>
      <c r="X9" s="33"/>
      <c r="Y9" s="34"/>
      <c r="Z9" s="26"/>
      <c r="AA9" s="22">
        <f t="shared" ref="AA9:AA14" si="0">SUM(V9:Z9)</f>
        <v>229007422</v>
      </c>
      <c r="AB9" s="67">
        <f t="shared" ref="AB9:AB15" si="1">IFERROR(AA9/U9,"-")</f>
        <v>0.27147492287220643</v>
      </c>
      <c r="AC9" s="31"/>
      <c r="AD9" s="30" t="s">
        <v>42</v>
      </c>
      <c r="AE9" s="27" t="s">
        <v>43</v>
      </c>
    </row>
    <row r="10" spans="1:73" s="3" customFormat="1" ht="82.5" customHeight="1" x14ac:dyDescent="0.2">
      <c r="A10" s="28">
        <v>193</v>
      </c>
      <c r="B10" s="18" t="s">
        <v>36</v>
      </c>
      <c r="C10" s="18" t="s">
        <v>37</v>
      </c>
      <c r="D10" s="18" t="s">
        <v>38</v>
      </c>
      <c r="E10" s="19" t="s">
        <v>44</v>
      </c>
      <c r="F10" s="20" t="s">
        <v>45</v>
      </c>
      <c r="G10" s="24">
        <v>2021680010133</v>
      </c>
      <c r="H10" s="18" t="s">
        <v>46</v>
      </c>
      <c r="I10" s="23"/>
      <c r="J10" s="21">
        <v>44927</v>
      </c>
      <c r="K10" s="21">
        <v>45291</v>
      </c>
      <c r="L10" s="61">
        <v>0.7</v>
      </c>
      <c r="M10" s="70">
        <v>0.04</v>
      </c>
      <c r="N10" s="73">
        <f t="shared" ref="N10:N14" si="2">IFERROR(IF(M10/L10&gt;100%,100%,M10/L10),"-")</f>
        <v>5.7142857142857148E-2</v>
      </c>
      <c r="O10" s="74" t="s">
        <v>61</v>
      </c>
      <c r="P10" s="35">
        <v>125000000</v>
      </c>
      <c r="Q10" s="25"/>
      <c r="R10" s="25"/>
      <c r="S10" s="25"/>
      <c r="T10" s="29"/>
      <c r="U10" s="22">
        <f t="shared" ref="U10:U14" si="3">SUM(P10:T10)</f>
        <v>125000000</v>
      </c>
      <c r="V10" s="25">
        <v>96300000</v>
      </c>
      <c r="W10" s="25"/>
      <c r="X10" s="25"/>
      <c r="Y10" s="25"/>
      <c r="Z10" s="26"/>
      <c r="AA10" s="22">
        <f t="shared" si="0"/>
        <v>96300000</v>
      </c>
      <c r="AB10" s="67">
        <f t="shared" si="1"/>
        <v>0.77039999999999997</v>
      </c>
      <c r="AC10" s="25"/>
      <c r="AD10" s="30" t="s">
        <v>42</v>
      </c>
      <c r="AE10" s="27" t="s">
        <v>43</v>
      </c>
    </row>
    <row r="11" spans="1:73" s="3" customFormat="1" ht="93.75" customHeight="1" x14ac:dyDescent="0.2">
      <c r="A11" s="28">
        <v>194</v>
      </c>
      <c r="B11" s="18" t="s">
        <v>36</v>
      </c>
      <c r="C11" s="18" t="s">
        <v>37</v>
      </c>
      <c r="D11" s="18" t="s">
        <v>38</v>
      </c>
      <c r="E11" s="36" t="s">
        <v>47</v>
      </c>
      <c r="F11" s="20" t="s">
        <v>48</v>
      </c>
      <c r="G11" s="24">
        <v>2021680010048</v>
      </c>
      <c r="H11" s="18" t="s">
        <v>41</v>
      </c>
      <c r="I11" s="37"/>
      <c r="J11" s="21">
        <v>44927</v>
      </c>
      <c r="K11" s="21">
        <v>45291</v>
      </c>
      <c r="L11" s="60">
        <v>9</v>
      </c>
      <c r="M11" s="71">
        <v>0</v>
      </c>
      <c r="N11" s="73">
        <f t="shared" si="2"/>
        <v>0</v>
      </c>
      <c r="O11" s="76" t="s">
        <v>64</v>
      </c>
      <c r="P11" s="35">
        <v>3000000</v>
      </c>
      <c r="Q11" s="25"/>
      <c r="R11" s="25"/>
      <c r="S11" s="25"/>
      <c r="T11" s="29"/>
      <c r="U11" s="22">
        <f t="shared" si="3"/>
        <v>3000000</v>
      </c>
      <c r="V11" s="25"/>
      <c r="W11" s="25"/>
      <c r="X11" s="25"/>
      <c r="Y11" s="25"/>
      <c r="Z11" s="26"/>
      <c r="AA11" s="22">
        <f t="shared" si="0"/>
        <v>0</v>
      </c>
      <c r="AB11" s="67">
        <f t="shared" si="1"/>
        <v>0</v>
      </c>
      <c r="AC11" s="25"/>
      <c r="AD11" s="30" t="s">
        <v>42</v>
      </c>
      <c r="AE11" s="27" t="s">
        <v>43</v>
      </c>
    </row>
    <row r="12" spans="1:73" s="3" customFormat="1" ht="73.5" customHeight="1" x14ac:dyDescent="0.25">
      <c r="A12" s="28">
        <v>292</v>
      </c>
      <c r="B12" s="18" t="s">
        <v>34</v>
      </c>
      <c r="C12" s="18" t="s">
        <v>35</v>
      </c>
      <c r="D12" s="18" t="s">
        <v>49</v>
      </c>
      <c r="E12" s="19" t="s">
        <v>59</v>
      </c>
      <c r="F12" s="20" t="s">
        <v>50</v>
      </c>
      <c r="G12" s="24"/>
      <c r="H12" s="18" t="s">
        <v>33</v>
      </c>
      <c r="I12" s="37"/>
      <c r="J12" s="21">
        <v>44927</v>
      </c>
      <c r="K12" s="21">
        <v>45291</v>
      </c>
      <c r="L12" s="61">
        <v>0</v>
      </c>
      <c r="M12" s="70">
        <v>0</v>
      </c>
      <c r="N12" s="73" t="str">
        <f t="shared" si="2"/>
        <v>-</v>
      </c>
      <c r="O12" s="75"/>
      <c r="P12" s="35"/>
      <c r="Q12" s="25"/>
      <c r="R12" s="25"/>
      <c r="S12" s="25"/>
      <c r="T12" s="29"/>
      <c r="U12" s="22">
        <f t="shared" si="3"/>
        <v>0</v>
      </c>
      <c r="V12" s="25"/>
      <c r="W12" s="25"/>
      <c r="X12" s="25"/>
      <c r="Y12" s="25"/>
      <c r="Z12" s="26"/>
      <c r="AA12" s="22">
        <f t="shared" si="0"/>
        <v>0</v>
      </c>
      <c r="AB12" s="67" t="str">
        <f t="shared" si="1"/>
        <v>-</v>
      </c>
      <c r="AC12" s="38"/>
      <c r="AD12" s="30" t="s">
        <v>42</v>
      </c>
      <c r="AE12" s="27" t="s">
        <v>43</v>
      </c>
    </row>
    <row r="13" spans="1:73" s="3" customFormat="1" ht="84.75" customHeight="1" x14ac:dyDescent="0.2">
      <c r="A13" s="28">
        <v>293</v>
      </c>
      <c r="B13" s="18" t="s">
        <v>34</v>
      </c>
      <c r="C13" s="18" t="s">
        <v>35</v>
      </c>
      <c r="D13" s="18" t="s">
        <v>49</v>
      </c>
      <c r="E13" s="39" t="s">
        <v>51</v>
      </c>
      <c r="F13" s="20" t="s">
        <v>52</v>
      </c>
      <c r="G13" s="24">
        <v>2021680010133</v>
      </c>
      <c r="H13" s="18" t="s">
        <v>46</v>
      </c>
      <c r="I13" s="37"/>
      <c r="J13" s="21">
        <v>44927</v>
      </c>
      <c r="K13" s="21">
        <v>45291</v>
      </c>
      <c r="L13" s="60">
        <v>1</v>
      </c>
      <c r="M13" s="69">
        <v>0.10199999999999999</v>
      </c>
      <c r="N13" s="73">
        <f t="shared" si="2"/>
        <v>0.10199999999999999</v>
      </c>
      <c r="O13" s="74" t="s">
        <v>62</v>
      </c>
      <c r="P13" s="35">
        <v>345000000</v>
      </c>
      <c r="Q13" s="25"/>
      <c r="R13" s="25"/>
      <c r="S13" s="25"/>
      <c r="T13" s="29"/>
      <c r="U13" s="22">
        <f t="shared" si="3"/>
        <v>345000000</v>
      </c>
      <c r="V13" s="25">
        <v>304273333</v>
      </c>
      <c r="W13" s="25"/>
      <c r="X13" s="25"/>
      <c r="Y13" s="25"/>
      <c r="Z13" s="26"/>
      <c r="AA13" s="22">
        <f t="shared" si="0"/>
        <v>304273333</v>
      </c>
      <c r="AB13" s="67">
        <f t="shared" si="1"/>
        <v>0.88195168985507244</v>
      </c>
      <c r="AC13" s="38"/>
      <c r="AD13" s="30" t="s">
        <v>42</v>
      </c>
      <c r="AE13" s="27" t="s">
        <v>43</v>
      </c>
    </row>
    <row r="14" spans="1:73" s="3" customFormat="1" ht="78" customHeight="1" x14ac:dyDescent="0.2">
      <c r="A14" s="28">
        <v>312</v>
      </c>
      <c r="B14" s="18" t="s">
        <v>34</v>
      </c>
      <c r="C14" s="18" t="s">
        <v>53</v>
      </c>
      <c r="D14" s="18" t="s">
        <v>54</v>
      </c>
      <c r="E14" s="19" t="s">
        <v>55</v>
      </c>
      <c r="F14" s="20" t="s">
        <v>56</v>
      </c>
      <c r="G14" s="24"/>
      <c r="H14" s="18" t="s">
        <v>33</v>
      </c>
      <c r="I14" s="37"/>
      <c r="J14" s="21">
        <v>44927</v>
      </c>
      <c r="K14" s="21">
        <v>45291</v>
      </c>
      <c r="L14" s="62">
        <v>0</v>
      </c>
      <c r="M14" s="72">
        <v>0</v>
      </c>
      <c r="N14" s="73" t="str">
        <f t="shared" si="2"/>
        <v>-</v>
      </c>
      <c r="O14" s="25"/>
      <c r="P14" s="40"/>
      <c r="Q14" s="25"/>
      <c r="R14" s="25"/>
      <c r="S14" s="25"/>
      <c r="T14" s="29"/>
      <c r="U14" s="22">
        <f t="shared" si="3"/>
        <v>0</v>
      </c>
      <c r="V14" s="25"/>
      <c r="W14" s="25"/>
      <c r="X14" s="25"/>
      <c r="Y14" s="25"/>
      <c r="Z14" s="26"/>
      <c r="AA14" s="22">
        <f t="shared" si="0"/>
        <v>0</v>
      </c>
      <c r="AB14" s="67" t="str">
        <f t="shared" si="1"/>
        <v>-</v>
      </c>
      <c r="AC14" s="25"/>
      <c r="AD14" s="30" t="s">
        <v>42</v>
      </c>
      <c r="AE14" s="27" t="s">
        <v>43</v>
      </c>
    </row>
    <row r="15" spans="1:73" ht="15" x14ac:dyDescent="0.2">
      <c r="A15" s="12" cm="1">
        <f t="array" ref="A15">SUM(--(FREQUENCY(A9:A14,A9:A14)&gt;0))</f>
        <v>6</v>
      </c>
      <c r="B15" s="51"/>
      <c r="C15" s="52"/>
      <c r="D15" s="52"/>
      <c r="E15" s="52"/>
      <c r="F15" s="52"/>
      <c r="G15" s="52"/>
      <c r="H15" s="52"/>
      <c r="I15" s="52"/>
      <c r="J15" s="52"/>
      <c r="K15" s="53"/>
      <c r="L15" s="54"/>
      <c r="M15" s="55" t="s">
        <v>68</v>
      </c>
      <c r="N15" s="54">
        <v>0.16567156607142466</v>
      </c>
      <c r="O15" s="50"/>
      <c r="P15" s="63">
        <f>SUBTOTAL(9,P9:P14)</f>
        <v>1316567500</v>
      </c>
      <c r="Q15" s="58">
        <f t="shared" ref="Q15:T15" si="4">SUBTOTAL(9,Q9:Q14)</f>
        <v>0</v>
      </c>
      <c r="R15" s="58">
        <f t="shared" si="4"/>
        <v>0</v>
      </c>
      <c r="S15" s="58">
        <f t="shared" si="4"/>
        <v>0</v>
      </c>
      <c r="T15" s="58">
        <f t="shared" si="4"/>
        <v>0</v>
      </c>
      <c r="U15" s="58">
        <f>SUBTOTAL(9,U9:U14)</f>
        <v>1316567500</v>
      </c>
      <c r="V15" s="58">
        <f t="shared" ref="V15:AA15" si="5">SUBTOTAL(9,V9:V14)</f>
        <v>629580755</v>
      </c>
      <c r="W15" s="57">
        <f t="shared" si="5"/>
        <v>0</v>
      </c>
      <c r="X15" s="57">
        <f t="shared" si="5"/>
        <v>0</v>
      </c>
      <c r="Y15" s="57">
        <f t="shared" si="5"/>
        <v>0</v>
      </c>
      <c r="Z15" s="57">
        <f t="shared" si="5"/>
        <v>0</v>
      </c>
      <c r="AA15" s="58">
        <f t="shared" si="5"/>
        <v>629580755</v>
      </c>
      <c r="AB15" s="77">
        <f t="shared" si="1"/>
        <v>0.47819861495897475</v>
      </c>
      <c r="AC15" s="59"/>
      <c r="AD15" s="58"/>
      <c r="AE15" s="56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x14ac:dyDescent="0.25">
      <c r="S16"/>
      <c r="T16"/>
      <c r="U16"/>
    </row>
    <row r="17" spans="2:27" ht="15" x14ac:dyDescent="0.25">
      <c r="B17" s="45"/>
      <c r="P17" s="46"/>
      <c r="S17"/>
      <c r="T17"/>
      <c r="U17"/>
      <c r="AA17" s="47"/>
    </row>
    <row r="18" spans="2:27" ht="15" hidden="1" x14ac:dyDescent="0.25">
      <c r="P18" s="47"/>
      <c r="S18"/>
      <c r="T18"/>
      <c r="U18"/>
    </row>
    <row r="19" spans="2:27" ht="15" hidden="1" x14ac:dyDescent="0.25">
      <c r="M19" s="48"/>
      <c r="N19" s="48"/>
      <c r="O19" s="48"/>
      <c r="P19" s="49"/>
      <c r="S19"/>
      <c r="T19"/>
      <c r="U19"/>
    </row>
    <row r="20" spans="2:27" ht="15" hidden="1" x14ac:dyDescent="0.25">
      <c r="M20" s="48"/>
      <c r="N20" s="48"/>
      <c r="O20" s="48"/>
      <c r="S20"/>
      <c r="T20"/>
      <c r="U20"/>
    </row>
  </sheetData>
  <mergeCells count="17">
    <mergeCell ref="A5:C5"/>
    <mergeCell ref="D5:G5"/>
    <mergeCell ref="AC1:AE1"/>
    <mergeCell ref="AC2:AE2"/>
    <mergeCell ref="AC3:AE3"/>
    <mergeCell ref="AC4:AE4"/>
    <mergeCell ref="B1:AB4"/>
    <mergeCell ref="AB7:AB8"/>
    <mergeCell ref="AC7:AC8"/>
    <mergeCell ref="AD7:AE7"/>
    <mergeCell ref="A6:C6"/>
    <mergeCell ref="D6:G6"/>
    <mergeCell ref="A7:F7"/>
    <mergeCell ref="G7:K7"/>
    <mergeCell ref="L7:N7"/>
    <mergeCell ref="P7:U7"/>
    <mergeCell ref="V7:AA7"/>
  </mergeCells>
  <conditionalFormatting sqref="N9:N14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scale="1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BAEZ</dc:creator>
  <cp:lastModifiedBy>PC</cp:lastModifiedBy>
  <dcterms:created xsi:type="dcterms:W3CDTF">2023-02-03T14:38:05Z</dcterms:created>
  <dcterms:modified xsi:type="dcterms:W3CDTF">2023-06-08T19:44:50Z</dcterms:modified>
</cp:coreProperties>
</file>