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3 - Marzo\Revisados\Publicar\"/>
    </mc:Choice>
  </mc:AlternateContent>
  <xr:revisionPtr revIDLastSave="0" documentId="13_ncr:1_{23876B04-D366-48F1-B1A5-3CB41DB54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" sheetId="14" r:id="rId1"/>
  </sheets>
  <definedNames>
    <definedName name="_xlnm._FilterDatabase" localSheetId="0" hidden="1">'PA 2023'!$A$8:$AA$11</definedName>
    <definedName name="_xlnm.Print_Area" localSheetId="0">'PA 2023'!$A$1:$AE$11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4" l="1"/>
  <c r="AB10" i="14"/>
  <c r="AB9" i="14"/>
  <c r="U11" i="14"/>
  <c r="U10" i="14"/>
  <c r="U9" i="14"/>
  <c r="A11" i="14"/>
  <c r="AA10" i="14"/>
  <c r="AA9" i="14"/>
  <c r="N10" i="14"/>
  <c r="N9" i="14"/>
  <c r="Z11" i="14"/>
  <c r="Y11" i="14"/>
  <c r="X11" i="14"/>
  <c r="W11" i="14"/>
  <c r="V11" i="14"/>
  <c r="Q11" i="14"/>
  <c r="R11" i="14"/>
  <c r="S11" i="14"/>
  <c r="T11" i="14"/>
  <c r="P11" i="14"/>
  <c r="AA11" i="14" l="1"/>
  <c r="AC11" i="14"/>
</calcChain>
</file>

<file path=xl/sharedStrings.xml><?xml version="1.0" encoding="utf-8"?>
<sst xmlns="http://schemas.openxmlformats.org/spreadsheetml/2006/main" count="65" uniqueCount="52">
  <si>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</si>
  <si>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</si>
  <si>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</si>
  <si>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</si>
  <si>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</si>
  <si>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</si>
  <si>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</si>
  <si>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</si>
  <si>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</si>
  <si>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</si>
  <si>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</si>
  <si>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</si>
  <si>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</si>
  <si>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</si>
  <si>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</si>
  <si>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</si>
  <si>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</si>
  <si>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</si>
  <si>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</si>
  <si>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</si>
  <si>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</si>
  <si>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</si>
  <si>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</si>
  <si>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</si>
  <si>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</si>
  <si>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</si>
  <si>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</si>
  <si>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</si>
  <si>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</si>
  <si>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</si>
  <si>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</si>
  <si>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</si>
  <si>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</si>
  <si>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</si>
  <si>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</si>
  <si>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</si>
  <si>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</si>
  <si>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</si>
  <si>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</si>
  <si>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</si>
  <si>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</si>
  <si>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</si>
  <si>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</si>
  <si>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</si>
  <si>
    <t>RECURSOS COMPROMETIDOS</t>
  </si>
  <si>
    <t>TOTAL COMPROMETIDO</t>
  </si>
  <si>
    <t>2120202008 - 3 Servicios prestados a las empresas y servicios de producción
2120201003 - Otros bienes transportables (excepto productos metalicos maquinaria y equipo</t>
  </si>
  <si>
    <t>2120201003 - Otros bienes transportables (excepto productos metalicos maquinaria y equipo)
2120202007 - Servicios financieros y servicios conexos
2450104 - Productos metalicos maquinaria y equipo</t>
  </si>
  <si>
    <t>AVANCE FÍSICO</t>
  </si>
  <si>
    <t>EFICACIA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</si>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</sst>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0" fontId="0" fillId="0" borderId="2" xfId="0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0" fillId="0" borderId="3" xfId="0" applyNumberForma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3" fontId="8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2" fontId="0" fillId="0" borderId="0" xfId="110" applyFont="1" applyAlignment="1">
      <alignment vertical="center"/>
    </xf>
    <xf numFmtId="5" fontId="7" fillId="2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ill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3" fillId="0" borderId="2" xfId="110" applyNumberFormat="1" applyFont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7" fontId="0" fillId="3" borderId="0" xfId="111" applyNumberFormat="1" applyFont="1" applyFill="1" applyAlignment="1">
      <alignment vertical="top"/>
    </xf>
    <xf numFmtId="167" fontId="7" fillId="2" borderId="2" xfId="111" applyNumberFormat="1" applyFont="1" applyFill="1" applyBorder="1" applyAlignment="1">
      <alignment horizontal="center" vertical="center" wrapText="1"/>
    </xf>
    <xf numFmtId="167" fontId="7" fillId="2" borderId="2" xfId="111" applyNumberFormat="1" applyFont="1" applyFill="1" applyBorder="1" applyAlignment="1">
      <alignment horizontal="right" vertical="center" wrapText="1"/>
    </xf>
    <xf numFmtId="167" fontId="7" fillId="2" borderId="2" xfId="111" applyNumberFormat="1" applyFont="1" applyFill="1" applyBorder="1" applyAlignment="1">
      <alignment vertical="center"/>
    </xf>
    <xf numFmtId="167" fontId="0" fillId="0" borderId="0" xfId="111" applyNumberFormat="1" applyFont="1"/>
    <xf numFmtId="43" fontId="0" fillId="0" borderId="0" xfId="0" applyNumberFormat="1"/>
    <xf numFmtId="9" fontId="0" fillId="0" borderId="0" xfId="107" applyFont="1"/>
    <xf numFmtId="0" fontId="7" fillId="2" borderId="2" xfId="109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2" fontId="6" fillId="0" borderId="0" xfId="109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3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8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109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2" fontId="7" fillId="0" borderId="4" xfId="112" applyNumberFormat="1" applyFont="1" applyBorder="1" applyAlignment="1">
      <alignment horizontal="left" vertical="center" wrapText="1"/>
    </xf>
    <xf numFmtId="2" fontId="7" fillId="0" borderId="5" xfId="112" applyNumberFormat="1" applyFont="1" applyBorder="1" applyAlignment="1">
      <alignment horizontal="left" vertical="center" wrapText="1"/>
    </xf>
    <xf numFmtId="2" fontId="7" fillId="0" borderId="3" xfId="112" applyNumberFormat="1" applyFont="1" applyBorder="1" applyAlignment="1">
      <alignment horizontal="left" vertical="center" wrapText="1"/>
    </xf>
    <xf numFmtId="2" fontId="7" fillId="0" borderId="2" xfId="112" applyNumberFormat="1" applyFont="1" applyBorder="1" applyAlignment="1" applyProtection="1">
      <alignment horizontal="left" vertical="center" wrapText="1"/>
      <protection locked="0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Normal 2 2" xfId="112" xr:uid="{05D94EFD-DF00-4696-BD8A-F605678715EE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36792" cy="615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showGridLines="0" tabSelected="1" zoomScale="70" zoomScaleNormal="70" zoomScaleSheetLayoutView="70" workbookViewId="0">
      <selection activeCell="AB12" sqref="AB12"/>
    </sheetView>
  </sheetViews>
  <sheetFormatPr baseColWidth="10" defaultColWidth="0" defaultRowHeight="14.25" zeroHeight="1" x14ac:dyDescent="0.2"/>
  <cols>
    <col min="1" max="1" width="5.25" customWidth="1"/>
    <col min="2" max="2" width="17.25" customWidth="1"/>
    <col min="3" max="3" width="16.875" bestFit="1" customWidth="1"/>
    <col min="4" max="4" width="10.375" customWidth="1"/>
    <col min="5" max="6" width="32.75" customWidth="1"/>
    <col min="7" max="7" width="8.625" customWidth="1"/>
    <col min="8" max="8" width="12.625" bestFit="1" customWidth="1"/>
    <col min="9" max="9" width="13.75" customWidth="1"/>
    <col min="10" max="10" width="11.5" customWidth="1"/>
    <col min="11" max="11" width="13" bestFit="1" customWidth="1"/>
    <col min="12" max="12" width="13.375" bestFit="1" customWidth="1"/>
    <col min="13" max="14" width="11.875" customWidth="1"/>
    <col min="15" max="15" width="22.75" customWidth="1"/>
    <col min="16" max="16" width="14.25" customWidth="1"/>
    <col min="17" max="18" width="7.5" bestFit="1" customWidth="1"/>
    <col min="19" max="19" width="14.375" customWidth="1"/>
    <col min="20" max="20" width="8.875" bestFit="1" customWidth="1"/>
    <col min="21" max="21" width="17.375" customWidth="1"/>
    <col min="22" max="22" width="16" customWidth="1"/>
    <col min="23" max="24" width="7.5" bestFit="1" customWidth="1"/>
    <col min="25" max="25" width="16" customWidth="1"/>
    <col min="26" max="26" width="8.875" bestFit="1" customWidth="1"/>
    <col min="27" max="27" width="18" style="54" customWidth="1"/>
    <col min="28" max="28" width="13.75" customWidth="1"/>
    <col min="29" max="29" width="16.25" customWidth="1"/>
    <col min="30" max="30" width="14.875" customWidth="1"/>
    <col min="31" max="31" width="14.5" customWidth="1"/>
    <col min="32" max="32" width="11.25" customWidth="1"/>
    <col min="33" max="16384" width="11.25" hidden="1"/>
  </cols>
  <sheetData>
    <row r="1" spans="1:33" ht="15" customHeight="1" x14ac:dyDescent="0.2">
      <c r="A1" s="59"/>
      <c r="B1" s="66" t="s">
        <v>32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75" t="s">
        <v>41</v>
      </c>
      <c r="AD1" s="75"/>
      <c r="AE1" s="75"/>
      <c r="AG1" s="56"/>
    </row>
    <row r="2" spans="1:33" ht="15" x14ac:dyDescent="0.2">
      <c r="A2" s="59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72" t="s">
        <v>50</v>
      </c>
      <c r="AD2" s="73"/>
      <c r="AE2" s="74"/>
      <c r="AG2" s="56"/>
    </row>
    <row r="3" spans="1:33" ht="15" customHeight="1" x14ac:dyDescent="0.2">
      <c r="A3" s="59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72" t="s">
        <v>51</v>
      </c>
      <c r="AD3" s="73"/>
      <c r="AE3" s="74"/>
      <c r="AF3" s="55"/>
      <c r="AG3" s="56"/>
    </row>
    <row r="4" spans="1:33" ht="15" x14ac:dyDescent="0.2">
      <c r="A4" s="59"/>
      <c r="B4" s="68"/>
      <c r="C4" s="69"/>
      <c r="D4" s="67"/>
      <c r="E4" s="67"/>
      <c r="F4" s="67"/>
      <c r="G4" s="67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5" t="s">
        <v>29</v>
      </c>
      <c r="AD4" s="75"/>
      <c r="AE4" s="75"/>
      <c r="AG4" s="56"/>
    </row>
    <row r="5" spans="1:33" ht="15" x14ac:dyDescent="0.2">
      <c r="A5" s="60" t="s">
        <v>27</v>
      </c>
      <c r="B5" s="60"/>
      <c r="C5" s="60"/>
      <c r="D5" s="62">
        <v>45028</v>
      </c>
      <c r="E5" s="62"/>
      <c r="F5" s="62"/>
      <c r="G5" s="62"/>
      <c r="H5" s="40"/>
      <c r="I5" s="40"/>
      <c r="J5" s="40"/>
      <c r="K5" s="40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0"/>
      <c r="AB5" s="2"/>
      <c r="AC5" s="2"/>
      <c r="AD5" s="2"/>
      <c r="AE5" s="3"/>
    </row>
    <row r="6" spans="1:33" ht="15" x14ac:dyDescent="0.2">
      <c r="A6" s="61" t="s">
        <v>28</v>
      </c>
      <c r="B6" s="61"/>
      <c r="C6" s="61"/>
      <c r="D6" s="63">
        <v>45016</v>
      </c>
      <c r="E6" s="63"/>
      <c r="F6" s="63"/>
      <c r="G6" s="64"/>
      <c r="H6" s="40"/>
      <c r="I6" s="40"/>
      <c r="J6" s="40"/>
      <c r="K6" s="40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0"/>
      <c r="AB6" s="2"/>
      <c r="AC6" s="2"/>
      <c r="AD6" s="4"/>
      <c r="AE6" s="5"/>
    </row>
    <row r="7" spans="1:33" ht="15" x14ac:dyDescent="0.2">
      <c r="A7" s="6"/>
      <c r="B7" s="65" t="s">
        <v>9</v>
      </c>
      <c r="C7" s="65"/>
      <c r="D7" s="65"/>
      <c r="E7" s="65"/>
      <c r="F7" s="65"/>
      <c r="G7" s="65" t="s">
        <v>10</v>
      </c>
      <c r="H7" s="65"/>
      <c r="I7" s="65"/>
      <c r="J7" s="65"/>
      <c r="K7" s="65"/>
      <c r="L7" s="65" t="s">
        <v>23</v>
      </c>
      <c r="M7" s="65"/>
      <c r="N7" s="65"/>
      <c r="O7" s="65" t="s">
        <v>21</v>
      </c>
      <c r="P7" s="65"/>
      <c r="Q7" s="65"/>
      <c r="R7" s="65"/>
      <c r="S7" s="65"/>
      <c r="T7" s="65"/>
      <c r="U7" s="65"/>
      <c r="V7" s="70" t="s">
        <v>44</v>
      </c>
      <c r="W7" s="70"/>
      <c r="X7" s="70"/>
      <c r="Y7" s="70"/>
      <c r="Z7" s="70"/>
      <c r="AA7" s="70"/>
      <c r="AB7" s="71" t="s">
        <v>16</v>
      </c>
      <c r="AC7" s="71" t="s">
        <v>24</v>
      </c>
      <c r="AD7" s="71" t="s">
        <v>22</v>
      </c>
      <c r="AE7" s="71"/>
    </row>
    <row r="8" spans="1:33" ht="45" x14ac:dyDescent="0.2">
      <c r="A8" s="19" t="s">
        <v>26</v>
      </c>
      <c r="B8" s="18" t="s">
        <v>0</v>
      </c>
      <c r="C8" s="19" t="s">
        <v>5</v>
      </c>
      <c r="D8" s="19" t="s">
        <v>1</v>
      </c>
      <c r="E8" s="19" t="s">
        <v>6</v>
      </c>
      <c r="F8" s="18" t="s">
        <v>17</v>
      </c>
      <c r="G8" s="18" t="s">
        <v>14</v>
      </c>
      <c r="H8" s="18" t="s">
        <v>2</v>
      </c>
      <c r="I8" s="18" t="s">
        <v>15</v>
      </c>
      <c r="J8" s="18" t="s">
        <v>19</v>
      </c>
      <c r="K8" s="18" t="s">
        <v>20</v>
      </c>
      <c r="L8" s="18" t="s">
        <v>3</v>
      </c>
      <c r="M8" s="18" t="s">
        <v>4</v>
      </c>
      <c r="N8" s="57" t="s">
        <v>48</v>
      </c>
      <c r="O8" s="19" t="s">
        <v>8</v>
      </c>
      <c r="P8" s="18" t="s">
        <v>31</v>
      </c>
      <c r="Q8" s="18" t="s">
        <v>7</v>
      </c>
      <c r="R8" s="18" t="s">
        <v>25</v>
      </c>
      <c r="S8" s="18" t="s">
        <v>30</v>
      </c>
      <c r="T8" s="18" t="s">
        <v>11</v>
      </c>
      <c r="U8" s="18" t="s">
        <v>18</v>
      </c>
      <c r="V8" s="18" t="s">
        <v>31</v>
      </c>
      <c r="W8" s="18" t="s">
        <v>7</v>
      </c>
      <c r="X8" s="18" t="s">
        <v>25</v>
      </c>
      <c r="Y8" s="18" t="s">
        <v>30</v>
      </c>
      <c r="Z8" s="18" t="s">
        <v>11</v>
      </c>
      <c r="AA8" s="51" t="s">
        <v>45</v>
      </c>
      <c r="AB8" s="71"/>
      <c r="AC8" s="71"/>
      <c r="AD8" s="18" t="s">
        <v>12</v>
      </c>
      <c r="AE8" s="18" t="s">
        <v>13</v>
      </c>
    </row>
    <row r="9" spans="1:33" ht="87" customHeight="1" x14ac:dyDescent="0.2">
      <c r="A9" s="10">
        <v>36</v>
      </c>
      <c r="B9" s="36" t="s">
        <v>33</v>
      </c>
      <c r="C9" s="44" t="s">
        <v>43</v>
      </c>
      <c r="D9" s="44" t="s">
        <v>40</v>
      </c>
      <c r="E9" s="39" t="s">
        <v>34</v>
      </c>
      <c r="F9" s="21" t="s">
        <v>35</v>
      </c>
      <c r="G9" s="48" t="s">
        <v>42</v>
      </c>
      <c r="H9" s="22" t="s">
        <v>42</v>
      </c>
      <c r="I9" s="22"/>
      <c r="J9" s="23">
        <v>44562</v>
      </c>
      <c r="K9" s="23">
        <v>44926</v>
      </c>
      <c r="L9" s="24">
        <v>24</v>
      </c>
      <c r="M9" s="34">
        <v>24</v>
      </c>
      <c r="N9" s="58">
        <f>IFERROR(IF(M9/L9&gt;100%,100%,M9/L9),"-")</f>
        <v>1</v>
      </c>
      <c r="O9" s="46" t="s">
        <v>46</v>
      </c>
      <c r="P9" s="42"/>
      <c r="Q9" s="42"/>
      <c r="R9" s="42"/>
      <c r="S9" s="45">
        <v>704753190</v>
      </c>
      <c r="T9" s="28"/>
      <c r="U9" s="38">
        <f>SUM(P9:T9)</f>
        <v>704753190</v>
      </c>
      <c r="V9" s="29"/>
      <c r="W9" s="30"/>
      <c r="X9" s="31"/>
      <c r="Y9" s="42">
        <v>327870000</v>
      </c>
      <c r="Z9" s="32"/>
      <c r="AA9" s="52">
        <f>SUM(V9:Z9)</f>
        <v>327870000</v>
      </c>
      <c r="AB9" s="25">
        <f>IFERROR(AA9/U9,"-")</f>
        <v>0.46522669872554956</v>
      </c>
      <c r="AC9" s="37"/>
      <c r="AD9" s="41" t="s">
        <v>36</v>
      </c>
      <c r="AE9" s="26" t="s">
        <v>39</v>
      </c>
    </row>
    <row r="10" spans="1:33" ht="95.25" customHeight="1" x14ac:dyDescent="0.2">
      <c r="A10" s="19">
        <v>37</v>
      </c>
      <c r="B10" s="36" t="s">
        <v>33</v>
      </c>
      <c r="C10" s="44" t="s">
        <v>43</v>
      </c>
      <c r="D10" s="44" t="s">
        <v>40</v>
      </c>
      <c r="E10" s="39" t="s">
        <v>37</v>
      </c>
      <c r="F10" s="20" t="s">
        <v>38</v>
      </c>
      <c r="G10" s="49" t="s">
        <v>42</v>
      </c>
      <c r="H10" s="1" t="s">
        <v>42</v>
      </c>
      <c r="I10" s="22"/>
      <c r="J10" s="23">
        <v>44562</v>
      </c>
      <c r="K10" s="23">
        <v>44926</v>
      </c>
      <c r="L10" s="24">
        <v>3</v>
      </c>
      <c r="M10" s="35">
        <v>3</v>
      </c>
      <c r="N10" s="58">
        <f t="shared" ref="N10" si="0">IFERROR(IF(M10/L10&gt;100%,100%,M10/L10),"-")</f>
        <v>1</v>
      </c>
      <c r="O10" s="47" t="s">
        <v>47</v>
      </c>
      <c r="P10" s="43"/>
      <c r="Q10" s="43"/>
      <c r="R10" s="43"/>
      <c r="S10" s="45">
        <v>140475541</v>
      </c>
      <c r="T10" s="33"/>
      <c r="U10" s="38">
        <f>SUM(P10:T10)</f>
        <v>140475541</v>
      </c>
      <c r="V10" s="29"/>
      <c r="W10" s="30"/>
      <c r="X10" s="31"/>
      <c r="Y10" s="43">
        <v>79530085</v>
      </c>
      <c r="Z10" s="32"/>
      <c r="AA10" s="52">
        <f>SUM(V10:Z10)</f>
        <v>79530085</v>
      </c>
      <c r="AB10" s="25">
        <f>IFERROR(AA10/U10,"-")</f>
        <v>0.56614898532407143</v>
      </c>
      <c r="AC10" s="27"/>
      <c r="AD10" s="41" t="s">
        <v>36</v>
      </c>
      <c r="AE10" s="26" t="s">
        <v>39</v>
      </c>
    </row>
    <row r="11" spans="1:33" ht="15" x14ac:dyDescent="0.2">
      <c r="A11" s="11">
        <f>SUM(--(FREQUENCY(A9:A10,A9:A10)&gt;0))</f>
        <v>2</v>
      </c>
      <c r="B11" s="13"/>
      <c r="C11" s="14"/>
      <c r="D11" s="14"/>
      <c r="E11" s="14"/>
      <c r="F11" s="14"/>
      <c r="G11" s="14"/>
      <c r="H11" s="14"/>
      <c r="I11" s="14"/>
      <c r="J11" s="14"/>
      <c r="K11" s="15"/>
      <c r="L11" s="16"/>
      <c r="M11" s="12" t="s">
        <v>49</v>
      </c>
      <c r="N11" s="16">
        <v>1</v>
      </c>
      <c r="O11" s="7"/>
      <c r="P11" s="17">
        <f>SUBTOTAL(9,P9:P10)</f>
        <v>0</v>
      </c>
      <c r="Q11" s="17">
        <f t="shared" ref="Q11:T11" si="1">SUBTOTAL(9,Q9:Q10)</f>
        <v>0</v>
      </c>
      <c r="R11" s="17">
        <f t="shared" si="1"/>
        <v>0</v>
      </c>
      <c r="S11" s="17">
        <f t="shared" si="1"/>
        <v>845228731</v>
      </c>
      <c r="T11" s="17">
        <f t="shared" si="1"/>
        <v>0</v>
      </c>
      <c r="U11" s="8">
        <f>SUBTOTAL(9,U9:U10)</f>
        <v>845228731</v>
      </c>
      <c r="V11" s="17">
        <f>SUBTOTAL(9,V9:V10)</f>
        <v>0</v>
      </c>
      <c r="W11" s="17">
        <f t="shared" ref="W11" si="2">SUBTOTAL(9,W9:W10)</f>
        <v>0</v>
      </c>
      <c r="X11" s="17">
        <f t="shared" ref="X11" si="3">SUBTOTAL(9,X9:X10)</f>
        <v>0</v>
      </c>
      <c r="Y11" s="17">
        <f t="shared" ref="Y11" si="4">SUBTOTAL(9,Y9:Y10)</f>
        <v>407400085</v>
      </c>
      <c r="Z11" s="17">
        <f t="shared" ref="Z11" si="5">SUBTOTAL(9,Z9:Z10)</f>
        <v>0</v>
      </c>
      <c r="AA11" s="53">
        <f>SUBTOTAL(9,AA9:AA10)</f>
        <v>407400085</v>
      </c>
      <c r="AB11" s="9">
        <f>IFERROR(AA11/U11,"-")</f>
        <v>0.48199980674816884</v>
      </c>
      <c r="AC11" s="8">
        <f>SUM(AC9:AC10)</f>
        <v>0</v>
      </c>
      <c r="AD11" s="7"/>
      <c r="AE11" s="7"/>
    </row>
    <row r="12" spans="1:33" x14ac:dyDescent="0.2"/>
    <row r="13" spans="1:33" x14ac:dyDescent="0.2"/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AB7:AB8"/>
    <mergeCell ref="V7:AA7"/>
    <mergeCell ref="A1:A4"/>
    <mergeCell ref="A5:C5"/>
    <mergeCell ref="A6:C6"/>
    <mergeCell ref="D5:G5"/>
    <mergeCell ref="D6:G6"/>
  </mergeCells>
  <conditionalFormatting sqref="N9:N10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19" scale="65" fitToWidth="0" orientation="landscape" r:id="rId1"/>
  <colBreaks count="2" manualBreakCount="2">
    <brk id="14" max="10" man="1"/>
    <brk id="25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2023</vt:lpstr>
      <vt:lpstr>'PA 2023'!Área_de_impresión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2023-04-12T14:21:40Z</cp:lastPrinted>
  <dcterms:created xsi:type="dcterms:W3CDTF">2008-07-08T21:30:46Z</dcterms:created>
  <dcterms:modified xsi:type="dcterms:W3CDTF">2023-06-08T18:30:01Z</dcterms:modified>
</cp:coreProperties>
</file>