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0 - Seguimiento al PDM\02 - Febrero\Revisados\Publicar\"/>
    </mc:Choice>
  </mc:AlternateContent>
  <xr:revisionPtr revIDLastSave="0" documentId="13_ncr:1_{93EDE711-3AB6-49EC-B479-8293BD3DE43A}" xr6:coauthVersionLast="47" xr6:coauthVersionMax="47" xr10:uidLastSave="{00000000-0000-0000-0000-000000000000}"/>
  <bookViews>
    <workbookView xWindow="-120" yWindow="-120" windowWidth="29040" windowHeight="15720" xr2:uid="{3C477AA0-F915-4769-A136-0D66854F65D7}"/>
  </bookViews>
  <sheets>
    <sheet name="PA 2023" sheetId="2" r:id="rId1"/>
  </sheets>
  <definedNames>
    <definedName name="_xlnm._FilterDatabase" localSheetId="0" hidden="1">'PA 2023'!$A$8:$AE$21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2" l="1"/>
  <c r="N20" i="2"/>
  <c r="N19" i="2"/>
  <c r="N18" i="2"/>
  <c r="N16" i="2"/>
  <c r="N14" i="2"/>
  <c r="N13" i="2"/>
  <c r="N12" i="2"/>
  <c r="N11" i="2"/>
  <c r="N10" i="2"/>
  <c r="N9" i="2"/>
  <c r="AB22" i="2"/>
  <c r="AB21" i="2"/>
  <c r="AB20" i="2"/>
  <c r="AB19" i="2"/>
  <c r="AB18" i="2"/>
  <c r="AB16" i="2"/>
  <c r="AB14" i="2"/>
  <c r="AB13" i="2"/>
  <c r="AB12" i="2"/>
  <c r="AB11" i="2"/>
  <c r="AB10" i="2"/>
  <c r="AB9" i="2"/>
  <c r="U9" i="2"/>
  <c r="U10" i="2"/>
  <c r="U11" i="2"/>
  <c r="U12" i="2"/>
  <c r="U13" i="2"/>
  <c r="U14" i="2"/>
  <c r="U16" i="2"/>
  <c r="U18" i="2"/>
  <c r="U19" i="2"/>
  <c r="U20" i="2"/>
  <c r="U21" i="2"/>
  <c r="U22" i="2"/>
  <c r="AA21" i="2"/>
  <c r="AA9" i="2"/>
  <c r="AA18" i="2"/>
  <c r="AA19" i="2"/>
  <c r="AA20" i="2"/>
  <c r="AA10" i="2"/>
  <c r="AA11" i="2"/>
  <c r="AA12" i="2"/>
  <c r="AA13" i="2"/>
  <c r="AA16" i="2"/>
  <c r="AA14" i="2"/>
  <c r="AA22" i="2"/>
  <c r="A22" i="2" a="1"/>
  <c r="A22" i="2"/>
  <c r="AC22" i="2"/>
  <c r="Z22" i="2"/>
  <c r="Y22" i="2"/>
  <c r="X22" i="2"/>
  <c r="W22" i="2"/>
  <c r="T22" i="2"/>
  <c r="R22" i="2"/>
  <c r="Q22" i="2"/>
  <c r="S22" i="2"/>
  <c r="V22" i="2"/>
  <c r="P2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<sst xmlns="http://schemas.openxmlformats.org/spreadsheetml/2006/main" count="171" uniqueCount="96">
  <si>
    <t xml:space="preserve"> PLAN DE ACCIÓN - PLAN DE DESARROLLO MUNICIPAL
INSTITUTO MUNICIPAL DE EMPLEO Y FOMENTO EMPRESARIAL DE BUCARAMANGA - IMEBU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</si>
  <si>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</si>
  <si>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</si>
  <si>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</si>
  <si>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</si>
  <si>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</si>
  <si>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</si>
  <si>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</si>
  <si>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</si>
  <si>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COMPROMETIDOS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</si>
  <si>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</si>
  <si>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</si>
  <si>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</si>
  <si>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</si>
  <si>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</si>
  <si>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</si>
  <si>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</si>
  <si>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</si>
  <si>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</si>
  <si>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BPIN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</si>
  <si>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</si>
  <si>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</si>
  <si>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</si>
  <si>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</si>
  <si>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</si>
  <si>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</si>
  <si>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</si>
  <si>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</si>
  <si>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</si>
  <si>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</si>
  <si>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</si>
  <si>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</si>
  <si>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</si>
  <si>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COMPROMETIDO</t>
  </si>
  <si>
    <t>Dependencia</t>
  </si>
  <si>
    <t>Responsable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</si>
  <si>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</si>
  <si>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</si>
  <si>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</si>
  <si>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</si>
  <si>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Número de empresas, emprendimientos y/o unidades productivas fortalecidas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</si>
  <si>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FORTALECIMIENTO DEL COWORKING COMO ESTRATEGIA PARA EL EMPRENDIMIENTO, INNOVACIÓN, DINAMIZACIÓN Y ACELERACIÓN EMPRESARIAL EN EL MUNICIPIO DE BUCARAMANGA</t>
  </si>
  <si>
    <t>Asesorar técnicamente a emprendedores y/o empresarios en etapa de aceleración en programas de formación  empresarial.
Realizar adecuaciones en espacio para prestación  de servicios de consultoria a emprendedores y/o empresarios  en etapa de aceleración  y Coworking.</t>
  </si>
  <si>
    <t>2.3.2.02.02.007.01
2.3.2.02.02.009.05</t>
  </si>
  <si>
    <t>IMEBU</t>
  </si>
  <si>
    <t>Luis Gonzalo Gómez Guerrero</t>
  </si>
  <si>
    <t>Centros De Desarrollo Empresarial</t>
  </si>
  <si>
    <t>Implementar 1 programa de desarrollo empresarial y de empleabilidad para las micro y pequeñas empresas (incluyendo unidades productivas).</t>
  </si>
  <si>
    <t>Número de programas de desarrollo empresariales y de empleabilidad implementados para las micro y pequeñas empresas (incluyendo unidades productivas).</t>
  </si>
  <si>
    <t>FORTALECIMIENTO DEL CENTRO DE DESARROLLO EMPRESARIAL Y DE EMPLEABILIDAD EN EL MUNICIPIO DE BUCARAMANGA</t>
  </si>
  <si>
    <t>Asesorar a emprendedores y empresarios en programas de formación empresarial (Modelo de Negocios y diseño Planes de Mejora).
Implementar Estrategia comunitaria para el emprendimiento y el desarrollo empresarial.
Formulación de la estrategia de reactivación y sostenimiento de la economía.
Brindar acompañamiento a los proyectos productivos de la población victima.</t>
  </si>
  <si>
    <t xml:space="preserve">
2.3.2.02.02.007.02</t>
  </si>
  <si>
    <t>Desarrollar el modelo CDE virtual para que amplíen la cobertura en la ciudad.</t>
  </si>
  <si>
    <t>Porcentaje de avance en el desarrollo del modelo CDE virtual para que amplíen la cobertura en la ciudad.</t>
  </si>
  <si>
    <t>Asesorar a emprendedores y empresarios en programas de formación empresarial (Modelo de Negocios y diseño Planes de Mejora).
Implementar Estrategia comunitaria para el emprendimiento y el desarrollo empresarial.
Formulación de la estrategia de reactivación y sostenimiento de la economía.</t>
  </si>
  <si>
    <t>2.3.2.02.02.009.03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</si>
  <si>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</si>
  <si>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 xml:space="preserve">Número de emprendedores formados a través de un programa de formación teórica, empresarial y/o artesanal con enfoque diferencial para emprendimientos artísticos, culturales, creativos, negocios verdes, microempresarios y/o unidades productivas urbanas y rurales. </t>
  </si>
  <si>
    <t>2.3.2.02.02.006.01
2.3.2.02.02.007.02
2.3.2.02.02.009.03</t>
  </si>
  <si>
    <t>Implementar en 4.000 mipymes planes estratégicos orientados a innovar y/o incorporación tecnológica en áreas empresariales estratégicas con apoyo de Universidades y actores económicos clave.</t>
  </si>
  <si>
    <t xml:space="preserve">Número de mipymes con planes estratégicos implementados orientados a innovar y/o incorporación tecnológica en áreas empresariales estratégicas con apoyo de Universidades y actores económicos clave. </t>
  </si>
  <si>
    <t>Identificar habilidades y destrezas de emprendedores, empresarios y ciudadanos para orientarlos hacia el emprendimiento o la empleabilidad.</t>
  </si>
  <si>
    <t xml:space="preserve">
2.3.2.02.02.007.02
2.3.2.02.02.009.03</t>
  </si>
  <si>
    <t>Banca Ciudadana</t>
  </si>
  <si>
    <t>Intervenir a 4.000 empresas y/o emprendimientos mediante apalancamiento financiero orientado a realizar inversión en innovación y/o tecnología en la zona rural y urbana con enfoque diferencial.</t>
  </si>
  <si>
    <t>Número de empresas y/o emprendimientos intervenidos mediante apalancamiento financiero orientado a realizar inversión en innovación y/o tecnología  en la zona rural y urbana con enfoque diferencial.</t>
  </si>
  <si>
    <t>APOYO DEL FONDO DE FOMENTO Y CRÉDITO DE APOYO DEL IMEBU, PROGRAMA BANCA CIUDADANA EN EL MUNICIPIO DE BUCARAMANGA</t>
  </si>
  <si>
    <t>Otorgar créditos para el emprendimiento y/o fortalecimiento financiero de empresas orientados a capital de trabajo, nómina y/o activos fijos.
Realizar acompañamiento técnico y visitas pos crédito a los emprendimientos y/o empresas apoyadas.</t>
  </si>
  <si>
    <t>2.3.2.02.02.009.01
2.3.2.02.02.009.02</t>
  </si>
  <si>
    <t>APOYO A LAS LÍNEAS DE CRÉDITO CONDONABLE Y NO CONDONABLE DEL FONDO DE FOMENTO Y CRÉDITO DEL IMEBU PROGRAMA BANCA CIUDADANA EN EL MUNICIPIO DE BUCARAMANGA</t>
  </si>
  <si>
    <t>Otorgar créditos no condonables para el fortalecimiento financiero de empresas y/o emprendimientos
Otorgar créditos condonables para el fortalecimiento financiero de proyectos productivos, empresas y/o emprendimientos de población vulnerable</t>
  </si>
  <si>
    <t>Otorgar 6.000 créditos a emprendimientos y mipymes de orientados a capital de trabajo o destinos de inversión diferente a innovación y/o tecnología en zonas urbanas y rurales.</t>
  </si>
  <si>
    <t>Número de créditos otorgados a emprendimientos y mipymes de orientados a capital de trabajo o destinos de inversión diferente a innovación y/o tecnología en zonas urbanas y rurales.</t>
  </si>
  <si>
    <t>Empleabilidad, Empleo Y Trabajo Decente</t>
  </si>
  <si>
    <t>Empleo Y Empleabilidad</t>
  </si>
  <si>
    <t>Registrar 5.000 hojas de vida para facilitar el proceso de inserción en el mercado laboral identificando habilidades, destrezas  y que competencias  para el trabajo.</t>
  </si>
  <si>
    <t>Número de hojas de vida registradas para facilitar el proceso de inserción en el mercado laboral identificando habilidades, destrezas  y que competencias  para el trabajo.</t>
  </si>
  <si>
    <t>FORTALECIMIENTO DE LA OFICINA DE FOMENTO A LA EMPLEABILIDAD, EL EMPLEO Y EL TRABAJO DECENTE EN EL MUNICIPIO DE BUCARAMANGA</t>
  </si>
  <si>
    <t>Brindar formación en competencias personales y/o técnicas para el trabajo
Realizar intermediación laboral entre oferentes de trabajo y buscadores de empleo.
Ofrecer acompañamiento a las empresas en la estructuración y selección de perfiles adecuados a sus requerimientos.
Formular la política pública de empleo y trabajo decente de la ciudad.
Garantizar la operatividad y continuidad del programa de empleo y la oficina de empleabilidad del Instituto Municipal de Empleo y fomento empresarial - IMEBU.</t>
  </si>
  <si>
    <t>2.3.2.02.02.009.04 </t>
  </si>
  <si>
    <t>Formar 3.000  jóvenes y adultos en competencias  personales y/o  técnicas para el trabajo con el fin de facilitar su inserción en el mercado laboral.</t>
  </si>
  <si>
    <t>Número de jóvenes y adultos formados en competencias  personales y/o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</si>
  <si>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</si>
  <si>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>Número de empresas acompañadas en el fomento de una cultura del empleo y trabajo decente para capturar  vacantes que permitan realizar la intermediación laboral.</t>
  </si>
  <si>
    <t>BUCARAMANGA TERRITORIO LIBRE DE CORRUPCIÓN: INSTITUCIONES SÓLIDAS Y CONFIABLES</t>
  </si>
  <si>
    <t>Administración Pública Moderna E Innovadora</t>
  </si>
  <si>
    <t>Gobierno Fortalecido Para Ser Y Hacer</t>
  </si>
  <si>
    <t>Mantener en funcionamiento el 100% de los programas del Instituto Municipal del Empleo.</t>
  </si>
  <si>
    <t>Porcentaje de los programas de Instituto Municipal del Empleo mantenidos en funcionamiento.</t>
  </si>
  <si>
    <t>FORTALECIMIENTO DE LOS PROCESOS DEL INSTITUTO MUNICIPAL DE EMPLEO Y FOMENTO EMPRESARIAL DEL MUNICIPIO DE BUCARAMANGA</t>
  </si>
  <si>
    <t>Apoyar los procesos administrativos, juridicos y de control interno del IMEBU.
Realizar acompañamiento, seguimiento y control de los programas y proyectos misionales del IMEBU.</t>
  </si>
  <si>
    <t>2.3.2.02.02.009.06 </t>
  </si>
  <si>
    <t>TOTALES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</si>
  <si>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</si>
  <si>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</si>
  <si>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t>AVANCE FÍSICO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</si>
</sst>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6" formatCode="&quot;$&quot;\ #,##0"/>
    <numFmt numFmtId="167" formatCode="_-&quot;$&quot;\ * #,##0_-;\-&quot;$&quot;\ * #,##0_-;_-&quot;$&quot;\ * &quot;-&quot;??_-;_-@_-"/>
    <numFmt numFmtId="168" formatCode="_-&quot;$&quot;* #,##0_-;\-&quot;$&quot;* #,##0_-;_-&quot;$&quot;* &quot;-&quot;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4" fillId="0" borderId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11">
    <xf numFmtId="0" fontId="0" fillId="0" borderId="0" xfId="0"/>
    <xf numFmtId="0" fontId="4" fillId="0" borderId="0" xfId="4"/>
    <xf numFmtId="14" fontId="4" fillId="2" borderId="0" xfId="4" applyNumberFormat="1" applyFill="1" applyAlignment="1">
      <alignment vertical="top"/>
    </xf>
    <xf numFmtId="0" fontId="4" fillId="2" borderId="0" xfId="4" applyFill="1" applyAlignment="1">
      <alignment vertical="top"/>
    </xf>
    <xf numFmtId="0" fontId="4" fillId="2" borderId="0" xfId="4" applyFill="1" applyAlignment="1">
      <alignment horizontal="right" vertical="top"/>
    </xf>
    <xf numFmtId="42" fontId="3" fillId="2" borderId="0" xfId="5" applyFont="1" applyFill="1" applyBorder="1" applyAlignment="1">
      <alignment vertical="top"/>
    </xf>
    <xf numFmtId="0" fontId="4" fillId="2" borderId="0" xfId="4" applyFill="1" applyAlignment="1">
      <alignment horizontal="center" vertical="top"/>
    </xf>
    <xf numFmtId="0" fontId="3" fillId="2" borderId="0" xfId="4" applyFont="1" applyFill="1" applyAlignment="1">
      <alignment vertical="top"/>
    </xf>
    <xf numFmtId="0" fontId="4" fillId="2" borderId="6" xfId="4" applyFill="1" applyBorder="1" applyAlignment="1">
      <alignment vertical="top"/>
    </xf>
    <xf numFmtId="14" fontId="5" fillId="2" borderId="0" xfId="4" applyNumberFormat="1" applyFont="1" applyFill="1" applyAlignment="1">
      <alignment vertical="top"/>
    </xf>
    <xf numFmtId="0" fontId="4" fillId="2" borderId="0" xfId="4" applyFill="1"/>
    <xf numFmtId="0" fontId="4" fillId="2" borderId="6" xfId="4" applyFill="1" applyBorder="1"/>
    <xf numFmtId="0" fontId="2" fillId="3" borderId="4" xfId="4" applyFont="1" applyFill="1" applyBorder="1" applyAlignment="1">
      <alignment horizontal="center" vertical="center"/>
    </xf>
    <xf numFmtId="0" fontId="2" fillId="3" borderId="4" xfId="4" applyFont="1" applyFill="1" applyBorder="1" applyAlignment="1">
      <alignment horizontal="center" vertical="center" wrapText="1"/>
    </xf>
    <xf numFmtId="0" fontId="4" fillId="0" borderId="4" xfId="4" applyBorder="1" applyAlignment="1">
      <alignment vertical="center" wrapText="1"/>
    </xf>
    <xf numFmtId="0" fontId="4" fillId="0" borderId="4" xfId="4" applyBorder="1" applyAlignment="1">
      <alignment horizontal="justify" vertical="center" wrapText="1"/>
    </xf>
    <xf numFmtId="0" fontId="3" fillId="0" borderId="4" xfId="4" applyFont="1" applyBorder="1" applyAlignment="1">
      <alignment horizontal="justify" vertical="center" wrapText="1"/>
    </xf>
    <xf numFmtId="0" fontId="2" fillId="3" borderId="4" xfId="4" applyFont="1" applyFill="1" applyBorder="1" applyAlignment="1">
      <alignment horizontal="justify" vertical="center" wrapText="1"/>
    </xf>
    <xf numFmtId="0" fontId="6" fillId="0" borderId="4" xfId="4" applyFont="1" applyBorder="1" applyAlignment="1">
      <alignment horizontal="justify" vertical="center" wrapText="1"/>
    </xf>
    <xf numFmtId="164" fontId="4" fillId="0" borderId="4" xfId="4" applyNumberFormat="1" applyBorder="1" applyAlignment="1">
      <alignment horizontal="center" vertical="center" wrapText="1"/>
    </xf>
    <xf numFmtId="3" fontId="3" fillId="0" borderId="4" xfId="4" applyNumberFormat="1" applyFont="1" applyBorder="1" applyAlignment="1">
      <alignment horizontal="center" vertical="center" wrapText="1"/>
    </xf>
    <xf numFmtId="3" fontId="4" fillId="3" borderId="4" xfId="4" applyNumberFormat="1" applyFill="1" applyBorder="1" applyAlignment="1">
      <alignment horizontal="center" vertical="center" wrapText="1"/>
    </xf>
    <xf numFmtId="166" fontId="3" fillId="0" borderId="4" xfId="4" applyNumberFormat="1" applyFont="1" applyBorder="1" applyAlignment="1">
      <alignment horizontal="right" vertical="center" wrapText="1"/>
    </xf>
    <xf numFmtId="0" fontId="4" fillId="0" borderId="0" xfId="4" applyAlignment="1">
      <alignment horizontal="center"/>
    </xf>
    <xf numFmtId="0" fontId="5" fillId="0" borderId="4" xfId="4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 wrapText="1"/>
    </xf>
    <xf numFmtId="164" fontId="3" fillId="0" borderId="4" xfId="4" applyNumberFormat="1" applyFont="1" applyBorder="1" applyAlignment="1">
      <alignment horizontal="justify" vertical="center" wrapText="1"/>
    </xf>
    <xf numFmtId="164" fontId="4" fillId="0" borderId="4" xfId="4" applyNumberFormat="1" applyBorder="1" applyAlignment="1">
      <alignment horizontal="justify" vertical="center" wrapText="1"/>
    </xf>
    <xf numFmtId="166" fontId="3" fillId="0" borderId="4" xfId="4" applyNumberFormat="1" applyFont="1" applyBorder="1" applyAlignment="1">
      <alignment horizontal="center" vertical="center" wrapText="1"/>
    </xf>
    <xf numFmtId="9" fontId="3" fillId="0" borderId="4" xfId="4" applyNumberFormat="1" applyFont="1" applyBorder="1" applyAlignment="1">
      <alignment horizontal="center" vertical="center" wrapText="1"/>
    </xf>
    <xf numFmtId="9" fontId="4" fillId="3" borderId="4" xfId="4" applyNumberFormat="1" applyFill="1" applyBorder="1" applyAlignment="1">
      <alignment horizontal="center" vertical="center" wrapText="1"/>
    </xf>
    <xf numFmtId="3" fontId="3" fillId="0" borderId="10" xfId="4" applyNumberFormat="1" applyFont="1" applyBorder="1" applyAlignment="1">
      <alignment horizontal="center" vertical="center" wrapText="1"/>
    </xf>
    <xf numFmtId="3" fontId="4" fillId="3" borderId="10" xfId="4" applyNumberFormat="1" applyFill="1" applyBorder="1" applyAlignment="1">
      <alignment horizontal="center" vertical="center" wrapText="1"/>
    </xf>
    <xf numFmtId="166" fontId="3" fillId="0" borderId="10" xfId="4" applyNumberFormat="1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/>
    </xf>
    <xf numFmtId="3" fontId="6" fillId="0" borderId="4" xfId="4" applyNumberFormat="1" applyFont="1" applyBorder="1" applyAlignment="1">
      <alignment horizontal="center" vertical="center" wrapText="1"/>
    </xf>
    <xf numFmtId="9" fontId="6" fillId="0" borderId="4" xfId="4" applyNumberFormat="1" applyFont="1" applyBorder="1" applyAlignment="1">
      <alignment horizontal="center" vertical="center" wrapText="1"/>
    </xf>
    <xf numFmtId="0" fontId="3" fillId="3" borderId="7" xfId="4" applyFont="1" applyFill="1" applyBorder="1" applyAlignment="1">
      <alignment horizontal="justify"/>
    </xf>
    <xf numFmtId="0" fontId="3" fillId="3" borderId="8" xfId="4" applyFont="1" applyFill="1" applyBorder="1"/>
    <xf numFmtId="9" fontId="2" fillId="3" borderId="8" xfId="4" applyNumberFormat="1" applyFont="1" applyFill="1" applyBorder="1" applyAlignment="1">
      <alignment horizontal="center" vertical="center"/>
    </xf>
    <xf numFmtId="9" fontId="2" fillId="3" borderId="9" xfId="4" applyNumberFormat="1" applyFont="1" applyFill="1" applyBorder="1" applyAlignment="1">
      <alignment horizontal="center" vertical="center"/>
    </xf>
    <xf numFmtId="0" fontId="2" fillId="3" borderId="9" xfId="4" applyFont="1" applyFill="1" applyBorder="1" applyAlignment="1">
      <alignment vertical="center"/>
    </xf>
    <xf numFmtId="0" fontId="3" fillId="3" borderId="4" xfId="4" applyFont="1" applyFill="1" applyBorder="1" applyAlignment="1">
      <alignment vertical="center"/>
    </xf>
    <xf numFmtId="167" fontId="3" fillId="3" borderId="4" xfId="3" applyNumberFormat="1" applyFont="1" applyFill="1" applyBorder="1" applyAlignment="1">
      <alignment horizontal="right" vertical="center"/>
    </xf>
    <xf numFmtId="167" fontId="3" fillId="3" borderId="4" xfId="3" applyNumberFormat="1" applyFont="1" applyFill="1" applyBorder="1" applyAlignment="1">
      <alignment vertical="center"/>
    </xf>
    <xf numFmtId="167" fontId="2" fillId="3" borderId="4" xfId="3" applyNumberFormat="1" applyFont="1" applyFill="1" applyBorder="1" applyAlignment="1">
      <alignment vertical="center"/>
    </xf>
    <xf numFmtId="0" fontId="4" fillId="0" borderId="0" xfId="4" applyAlignment="1">
      <alignment horizontal="right"/>
    </xf>
    <xf numFmtId="166" fontId="4" fillId="0" borderId="0" xfId="4" applyNumberFormat="1"/>
    <xf numFmtId="0" fontId="3" fillId="0" borderId="0" xfId="4" applyFont="1"/>
    <xf numFmtId="9" fontId="2" fillId="3" borderId="4" xfId="0" applyNumberFormat="1" applyFont="1" applyFill="1" applyBorder="1" applyAlignment="1">
      <alignment horizontal="center" vertical="center"/>
    </xf>
    <xf numFmtId="0" fontId="2" fillId="3" borderId="10" xfId="4" applyFont="1" applyFill="1" applyBorder="1" applyAlignment="1">
      <alignment horizontal="center" vertical="center"/>
    </xf>
    <xf numFmtId="0" fontId="2" fillId="3" borderId="7" xfId="4" applyFont="1" applyFill="1" applyBorder="1" applyAlignment="1">
      <alignment horizontal="center" vertical="center"/>
    </xf>
    <xf numFmtId="0" fontId="2" fillId="3" borderId="4" xfId="4" applyFont="1" applyFill="1" applyBorder="1" applyAlignment="1">
      <alignment horizontal="center" vertical="center"/>
    </xf>
    <xf numFmtId="0" fontId="4" fillId="0" borderId="10" xfId="4" applyBorder="1" applyAlignment="1">
      <alignment vertical="center" wrapText="1"/>
    </xf>
    <xf numFmtId="0" fontId="3" fillId="0" borderId="10" xfId="4" applyFont="1" applyBorder="1" applyAlignment="1">
      <alignment vertical="center" wrapText="1"/>
    </xf>
    <xf numFmtId="0" fontId="4" fillId="3" borderId="4" xfId="4" applyFill="1" applyBorder="1" applyAlignment="1">
      <alignment horizontal="center" vertical="center"/>
    </xf>
    <xf numFmtId="0" fontId="2" fillId="3" borderId="10" xfId="4" applyFont="1" applyFill="1" applyBorder="1" applyAlignment="1">
      <alignment horizontal="justify" vertical="center" wrapText="1"/>
    </xf>
    <xf numFmtId="0" fontId="6" fillId="0" borderId="10" xfId="4" applyFont="1" applyBorder="1" applyAlignment="1">
      <alignment horizontal="justify" vertical="center" wrapText="1"/>
    </xf>
    <xf numFmtId="166" fontId="3" fillId="0" borderId="4" xfId="4" applyNumberFormat="1" applyFont="1" applyBorder="1" applyAlignment="1">
      <alignment horizontal="right" vertical="center" wrapText="1" indent="1"/>
    </xf>
    <xf numFmtId="166" fontId="3" fillId="0" borderId="4" xfId="3" applyNumberFormat="1" applyFont="1" applyFill="1" applyBorder="1" applyAlignment="1">
      <alignment horizontal="right" vertical="center" wrapText="1" indent="1"/>
    </xf>
    <xf numFmtId="166" fontId="7" fillId="0" borderId="4" xfId="4" applyNumberFormat="1" applyFont="1" applyBorder="1" applyAlignment="1">
      <alignment horizontal="right" vertical="center" wrapText="1" indent="1"/>
    </xf>
    <xf numFmtId="166" fontId="4" fillId="0" borderId="4" xfId="4" applyNumberFormat="1" applyBorder="1" applyAlignment="1">
      <alignment horizontal="right" indent="1"/>
    </xf>
    <xf numFmtId="166" fontId="2" fillId="3" borderId="4" xfId="3" applyNumberFormat="1" applyFont="1" applyFill="1" applyBorder="1" applyAlignment="1">
      <alignment horizontal="right" vertical="center" wrapText="1" indent="1"/>
    </xf>
    <xf numFmtId="166" fontId="4" fillId="0" borderId="0" xfId="4" applyNumberFormat="1" applyAlignment="1">
      <alignment horizontal="right" indent="1"/>
    </xf>
    <xf numFmtId="1" fontId="4" fillId="0" borderId="4" xfId="4" applyNumberFormat="1" applyFill="1" applyBorder="1" applyAlignment="1">
      <alignment horizontal="right" vertical="center"/>
    </xf>
    <xf numFmtId="1" fontId="4" fillId="0" borderId="4" xfId="4" applyNumberFormat="1" applyFill="1" applyBorder="1" applyAlignment="1">
      <alignment horizontal="right" vertical="center" wrapText="1"/>
    </xf>
    <xf numFmtId="1" fontId="3" fillId="0" borderId="4" xfId="4" applyNumberFormat="1" applyFont="1" applyFill="1" applyBorder="1" applyAlignment="1">
      <alignment horizontal="right" vertical="center" wrapText="1"/>
    </xf>
    <xf numFmtId="1" fontId="3" fillId="0" borderId="4" xfId="4" applyNumberFormat="1" applyFont="1" applyFill="1" applyBorder="1" applyAlignment="1">
      <alignment horizontal="right" vertical="center"/>
    </xf>
    <xf numFmtId="0" fontId="5" fillId="0" borderId="4" xfId="4" applyFont="1" applyBorder="1" applyAlignment="1">
      <alignment horizontal="left" vertical="center"/>
    </xf>
    <xf numFmtId="14" fontId="4" fillId="0" borderId="4" xfId="4" applyNumberFormat="1" applyBorder="1" applyAlignment="1">
      <alignment horizontal="center" vertical="top"/>
    </xf>
    <xf numFmtId="2" fontId="2" fillId="0" borderId="1" xfId="1" applyNumberFormat="1" applyFont="1" applyBorder="1" applyAlignment="1">
      <alignment horizontal="center" vertical="center" wrapText="1"/>
    </xf>
    <xf numFmtId="2" fontId="2" fillId="0" borderId="2" xfId="1" applyNumberFormat="1" applyFont="1" applyBorder="1" applyAlignment="1">
      <alignment horizontal="center" vertical="center" wrapText="1"/>
    </xf>
    <xf numFmtId="2" fontId="2" fillId="0" borderId="3" xfId="1" applyNumberFormat="1" applyFont="1" applyBorder="1" applyAlignment="1">
      <alignment horizontal="center" vertical="center" wrapText="1"/>
    </xf>
    <xf numFmtId="2" fontId="2" fillId="0" borderId="5" xfId="1" applyNumberFormat="1" applyFont="1" applyBorder="1" applyAlignment="1">
      <alignment horizontal="center" vertical="center" wrapText="1"/>
    </xf>
    <xf numFmtId="2" fontId="2" fillId="0" borderId="0" xfId="1" applyNumberFormat="1" applyFont="1" applyAlignment="1">
      <alignment horizontal="center" vertical="center" wrapText="1"/>
    </xf>
    <xf numFmtId="2" fontId="2" fillId="0" borderId="6" xfId="1" applyNumberFormat="1" applyFont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left" vertical="center" wrapText="1"/>
    </xf>
    <xf numFmtId="2" fontId="2" fillId="0" borderId="7" xfId="2" applyNumberFormat="1" applyFont="1" applyBorder="1" applyAlignment="1">
      <alignment horizontal="left" vertical="center" wrapText="1"/>
    </xf>
    <xf numFmtId="2" fontId="2" fillId="0" borderId="8" xfId="2" applyNumberFormat="1" applyFont="1" applyBorder="1" applyAlignment="1">
      <alignment horizontal="left" vertical="center" wrapText="1"/>
    </xf>
    <xf numFmtId="2" fontId="2" fillId="0" borderId="9" xfId="2" applyNumberFormat="1" applyFont="1" applyBorder="1" applyAlignment="1">
      <alignment horizontal="left" vertical="center" wrapText="1"/>
    </xf>
    <xf numFmtId="2" fontId="2" fillId="0" borderId="4" xfId="2" applyNumberFormat="1" applyFont="1" applyBorder="1" applyAlignment="1">
      <alignment horizontal="left" vertical="center" wrapText="1"/>
    </xf>
    <xf numFmtId="0" fontId="2" fillId="3" borderId="7" xfId="4" applyFont="1" applyFill="1" applyBorder="1" applyAlignment="1">
      <alignment horizontal="center" vertical="center" wrapText="1"/>
    </xf>
    <xf numFmtId="0" fontId="2" fillId="3" borderId="9" xfId="4" applyFont="1" applyFill="1" applyBorder="1" applyAlignment="1">
      <alignment horizontal="center" vertical="center" wrapText="1"/>
    </xf>
    <xf numFmtId="0" fontId="5" fillId="0" borderId="10" xfId="4" applyFont="1" applyBorder="1" applyAlignment="1">
      <alignment horizontal="left" vertical="center"/>
    </xf>
    <xf numFmtId="14" fontId="5" fillId="0" borderId="4" xfId="4" applyNumberFormat="1" applyFont="1" applyBorder="1" applyAlignment="1">
      <alignment horizontal="center" vertical="top"/>
    </xf>
    <xf numFmtId="14" fontId="5" fillId="0" borderId="10" xfId="4" applyNumberFormat="1" applyFont="1" applyBorder="1" applyAlignment="1">
      <alignment horizontal="center" vertical="top"/>
    </xf>
    <xf numFmtId="0" fontId="2" fillId="3" borderId="4" xfId="4" applyFont="1" applyFill="1" applyBorder="1" applyAlignment="1">
      <alignment horizontal="center" vertical="center"/>
    </xf>
    <xf numFmtId="0" fontId="2" fillId="3" borderId="7" xfId="4" applyFont="1" applyFill="1" applyBorder="1" applyAlignment="1">
      <alignment horizontal="center" vertical="center"/>
    </xf>
    <xf numFmtId="0" fontId="2" fillId="3" borderId="8" xfId="4" applyFont="1" applyFill="1" applyBorder="1" applyAlignment="1">
      <alignment horizontal="center" vertical="center"/>
    </xf>
    <xf numFmtId="0" fontId="2" fillId="3" borderId="9" xfId="4" applyFont="1" applyFill="1" applyBorder="1" applyAlignment="1">
      <alignment horizontal="center" vertical="center"/>
    </xf>
    <xf numFmtId="0" fontId="2" fillId="3" borderId="10" xfId="4" applyFont="1" applyFill="1" applyBorder="1" applyAlignment="1">
      <alignment horizontal="center" vertical="center" wrapText="1"/>
    </xf>
    <xf numFmtId="0" fontId="2" fillId="3" borderId="11" xfId="4" applyFont="1" applyFill="1" applyBorder="1" applyAlignment="1">
      <alignment horizontal="center" vertical="center" wrapText="1"/>
    </xf>
    <xf numFmtId="0" fontId="3" fillId="0" borderId="10" xfId="4" applyFont="1" applyBorder="1" applyAlignment="1">
      <alignment horizontal="center" vertical="center" wrapText="1"/>
    </xf>
    <xf numFmtId="0" fontId="3" fillId="0" borderId="11" xfId="4" applyFont="1" applyBorder="1" applyAlignment="1">
      <alignment horizontal="center" vertical="center" wrapText="1"/>
    </xf>
    <xf numFmtId="3" fontId="3" fillId="0" borderId="10" xfId="4" applyNumberFormat="1" applyFont="1" applyBorder="1" applyAlignment="1">
      <alignment horizontal="center" vertical="center" wrapText="1"/>
    </xf>
    <xf numFmtId="3" fontId="3" fillId="0" borderId="11" xfId="4" applyNumberFormat="1" applyFont="1" applyBorder="1" applyAlignment="1">
      <alignment horizontal="center" vertical="center" wrapText="1"/>
    </xf>
    <xf numFmtId="3" fontId="4" fillId="3" borderId="10" xfId="4" applyNumberFormat="1" applyFill="1" applyBorder="1" applyAlignment="1">
      <alignment horizontal="center" vertical="center" wrapText="1"/>
    </xf>
    <xf numFmtId="3" fontId="4" fillId="3" borderId="11" xfId="4" applyNumberFormat="1" applyFill="1" applyBorder="1" applyAlignment="1">
      <alignment horizontal="center" vertical="center" wrapText="1"/>
    </xf>
    <xf numFmtId="166" fontId="2" fillId="3" borderId="10" xfId="3" applyNumberFormat="1" applyFont="1" applyFill="1" applyBorder="1" applyAlignment="1">
      <alignment horizontal="right" vertical="center" wrapText="1" indent="1"/>
    </xf>
    <xf numFmtId="166" fontId="2" fillId="3" borderId="11" xfId="3" applyNumberFormat="1" applyFont="1" applyFill="1" applyBorder="1" applyAlignment="1">
      <alignment horizontal="right" vertical="center" wrapText="1" indent="1"/>
    </xf>
    <xf numFmtId="166" fontId="3" fillId="0" borderId="10" xfId="4" applyNumberFormat="1" applyFont="1" applyBorder="1" applyAlignment="1">
      <alignment horizontal="center" vertical="center" wrapText="1"/>
    </xf>
    <xf numFmtId="166" fontId="3" fillId="0" borderId="11" xfId="4" applyNumberFormat="1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9" fontId="3" fillId="0" borderId="4" xfId="7" applyFont="1" applyFill="1" applyBorder="1" applyAlignment="1" applyProtection="1">
      <alignment horizontal="center" vertical="center" wrapText="1"/>
    </xf>
    <xf numFmtId="9" fontId="3" fillId="0" borderId="10" xfId="7" applyFont="1" applyFill="1" applyBorder="1" applyAlignment="1" applyProtection="1">
      <alignment horizontal="center" vertical="center" wrapText="1"/>
    </xf>
    <xf numFmtId="9" fontId="3" fillId="0" borderId="11" xfId="7" applyFont="1" applyFill="1" applyBorder="1" applyAlignment="1" applyProtection="1">
      <alignment horizontal="center" vertical="center" wrapText="1"/>
    </xf>
    <xf numFmtId="9" fontId="2" fillId="3" borderId="4" xfId="7" applyFont="1" applyFill="1" applyBorder="1" applyAlignment="1" applyProtection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9" fontId="3" fillId="0" borderId="10" xfId="0" applyNumberFormat="1" applyFont="1" applyBorder="1" applyAlignment="1">
      <alignment horizontal="center" vertical="center" wrapText="1"/>
    </xf>
    <xf numFmtId="9" fontId="3" fillId="0" borderId="11" xfId="0" applyNumberFormat="1" applyFont="1" applyBorder="1" applyAlignment="1">
      <alignment horizontal="center" vertical="center" wrapText="1"/>
    </xf>
  </cellXfs>
  <cellStyles count="10">
    <cellStyle name="Hipervínculo 2" xfId="9" xr:uid="{2B293CB4-4EAD-4255-8471-C0DA8350D9B8}"/>
    <cellStyle name="Millares 2" xfId="6" xr:uid="{13460067-E1B1-44F0-B307-A5F25B68EE44}"/>
    <cellStyle name="Moneda [0] 2" xfId="5" xr:uid="{E57F5D63-0E39-4B6F-BB3B-11E67024E275}"/>
    <cellStyle name="Moneda [0] 2 2" xfId="8" xr:uid="{EE5D6197-C8E7-447E-9BFA-0F13521D70BF}"/>
    <cellStyle name="Moneda 3" xfId="3" xr:uid="{5A873643-4A2A-4D10-8FB4-46BEB8B910ED}"/>
    <cellStyle name="Normal" xfId="0" builtinId="0"/>
    <cellStyle name="Normal 2" xfId="1" xr:uid="{6FA0A8E5-50C2-4D2F-BE61-B789D5869D17}"/>
    <cellStyle name="Normal 2 2" xfId="2" xr:uid="{72ACA09B-5FDC-4CFE-B0AA-6C1269C99259}"/>
    <cellStyle name="Normal 3" xfId="4" xr:uid="{2445AC03-8345-4CB1-AC75-0F409FED34B6}"/>
    <cellStyle name="Porcentaje 2" xfId="7" xr:uid="{F0981344-8F91-4851-B1B7-FBAF05D408B2}"/>
  </cellStyles>
  <dxfs count="12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332507</xdr:colOff>
      <xdr:row>0</xdr:row>
      <xdr:rowOff>23586</xdr:rowOff>
    </xdr:from>
    <xdr:to>
      <xdr:col>1</xdr:col>
      <xdr:colOff>463068</xdr:colOff>
      <xdr:row>3</xdr:row>
      <xdr:rowOff>107124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A15A639E-B4BC-4E2F-939E-15A184E7A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507" y="23586"/>
          <a:ext cx="635386" cy="655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96AF5-5FCA-47DE-B374-7A9CAFFD2FAF}">
  <dimension ref="A1:AT31"/>
  <sheetViews>
    <sheetView showGridLines="0" tabSelected="1" zoomScale="60" zoomScaleNormal="60" workbookViewId="0">
      <selection activeCell="O10" sqref="O10"/>
    </sheetView>
  </sheetViews>
  <sheetFormatPr baseColWidth="10" defaultColWidth="0" defaultRowHeight="14.25" zeroHeight="1" x14ac:dyDescent="0.2"/>
  <cols>
    <col min="1" max="1" width="7.5703125" style="23" customWidth="1"/>
    <col min="2" max="2" width="30" style="1" customWidth="1"/>
    <col min="3" max="4" width="22.5703125" style="1" customWidth="1"/>
    <col min="5" max="5" width="61.5703125" style="1" customWidth="1"/>
    <col min="6" max="6" width="50" style="1" customWidth="1"/>
    <col min="7" max="7" width="19.140625" style="1" customWidth="1"/>
    <col min="8" max="8" width="49.85546875" style="1" customWidth="1"/>
    <col min="9" max="9" width="68.5703125" style="1" customWidth="1"/>
    <col min="10" max="10" width="16.85546875" style="1" customWidth="1"/>
    <col min="11" max="11" width="18.28515625" style="1" customWidth="1"/>
    <col min="12" max="12" width="17.28515625" style="1" customWidth="1"/>
    <col min="13" max="13" width="17" style="1" customWidth="1"/>
    <col min="14" max="14" width="12.85546875" style="1" customWidth="1"/>
    <col min="15" max="15" width="22.140625" style="1" customWidth="1"/>
    <col min="16" max="16" width="23.85546875" style="46" customWidth="1"/>
    <col min="17" max="18" width="17.140625" style="1" customWidth="1"/>
    <col min="19" max="19" width="26.85546875" style="48" customWidth="1"/>
    <col min="20" max="20" width="15.5703125" style="1" customWidth="1"/>
    <col min="21" max="21" width="28.5703125" style="23" customWidth="1"/>
    <col min="22" max="22" width="18.7109375" style="23" bestFit="1" customWidth="1"/>
    <col min="23" max="26" width="17.140625" style="23" customWidth="1"/>
    <col min="27" max="27" width="30.7109375" style="1" customWidth="1"/>
    <col min="28" max="28" width="18.28515625" style="1" customWidth="1"/>
    <col min="29" max="29" width="22.5703125" style="48" customWidth="1"/>
    <col min="30" max="31" width="20" style="1" customWidth="1"/>
    <col min="32" max="33" width="12.85546875" style="1" customWidth="1"/>
    <col min="34" max="46" width="0" style="1" hidden="1"/>
    <col min="47" max="16384" width="12.85546875" style="1" hidden="1"/>
  </cols>
  <sheetData>
    <row r="1" spans="1:31" ht="15" customHeight="1" x14ac:dyDescent="0.2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2"/>
      <c r="AC1" s="76" t="s">
        <v>1</v>
      </c>
      <c r="AD1" s="76"/>
      <c r="AE1" s="76"/>
    </row>
    <row r="2" spans="1:31" ht="15" x14ac:dyDescent="0.2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5"/>
      <c r="AC2" s="77" t="s">
        <v>93</v>
      </c>
      <c r="AD2" s="78"/>
      <c r="AE2" s="79"/>
    </row>
    <row r="3" spans="1:31" ht="15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5"/>
      <c r="AC3" s="77" t="s">
        <v>94</v>
      </c>
      <c r="AD3" s="78"/>
      <c r="AE3" s="79"/>
    </row>
    <row r="4" spans="1:31" ht="15" x14ac:dyDescent="0.2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5"/>
      <c r="AC4" s="80" t="s">
        <v>2</v>
      </c>
      <c r="AD4" s="80"/>
      <c r="AE4" s="80"/>
    </row>
    <row r="5" spans="1:31" ht="15" x14ac:dyDescent="0.2">
      <c r="A5" s="68" t="s">
        <v>3</v>
      </c>
      <c r="B5" s="68"/>
      <c r="C5" s="68"/>
      <c r="D5" s="69">
        <v>44992</v>
      </c>
      <c r="E5" s="69"/>
      <c r="F5" s="69"/>
      <c r="G5" s="69"/>
      <c r="H5" s="2"/>
      <c r="I5" s="2"/>
      <c r="J5" s="2"/>
      <c r="K5" s="2"/>
      <c r="L5" s="2"/>
      <c r="M5" s="3"/>
      <c r="N5" s="3"/>
      <c r="O5" s="3"/>
      <c r="P5" s="4"/>
      <c r="Q5" s="3"/>
      <c r="R5" s="3"/>
      <c r="S5" s="5"/>
      <c r="T5" s="3"/>
      <c r="U5" s="6"/>
      <c r="V5" s="6"/>
      <c r="W5" s="6"/>
      <c r="X5" s="6"/>
      <c r="Y5" s="6"/>
      <c r="Z5" s="6"/>
      <c r="AA5" s="3"/>
      <c r="AB5" s="3"/>
      <c r="AC5" s="7"/>
      <c r="AD5" s="3"/>
      <c r="AE5" s="8"/>
    </row>
    <row r="6" spans="1:31" ht="15" x14ac:dyDescent="0.2">
      <c r="A6" s="83" t="s">
        <v>4</v>
      </c>
      <c r="B6" s="83"/>
      <c r="C6" s="83"/>
      <c r="D6" s="84">
        <v>44985</v>
      </c>
      <c r="E6" s="84"/>
      <c r="F6" s="84"/>
      <c r="G6" s="85"/>
      <c r="H6" s="9"/>
      <c r="I6" s="9"/>
      <c r="J6" s="9"/>
      <c r="K6" s="9"/>
      <c r="L6" s="9"/>
      <c r="M6" s="3"/>
      <c r="N6" s="3"/>
      <c r="O6" s="3"/>
      <c r="P6" s="4"/>
      <c r="Q6" s="3"/>
      <c r="R6" s="3"/>
      <c r="S6" s="7"/>
      <c r="T6" s="3"/>
      <c r="U6" s="6"/>
      <c r="V6" s="6"/>
      <c r="W6" s="6"/>
      <c r="X6" s="6"/>
      <c r="Y6" s="6"/>
      <c r="Z6" s="6"/>
      <c r="AA6" s="3"/>
      <c r="AB6" s="3"/>
      <c r="AC6" s="7"/>
      <c r="AD6" s="10"/>
      <c r="AE6" s="11"/>
    </row>
    <row r="7" spans="1:31" ht="15" customHeight="1" x14ac:dyDescent="0.2">
      <c r="A7" s="55"/>
      <c r="B7" s="86" t="s">
        <v>5</v>
      </c>
      <c r="C7" s="86"/>
      <c r="D7" s="86"/>
      <c r="E7" s="86"/>
      <c r="F7" s="86"/>
      <c r="G7" s="86" t="s">
        <v>6</v>
      </c>
      <c r="H7" s="86"/>
      <c r="I7" s="86"/>
      <c r="J7" s="86"/>
      <c r="K7" s="86"/>
      <c r="L7" s="86" t="s">
        <v>7</v>
      </c>
      <c r="M7" s="86"/>
      <c r="N7" s="86"/>
      <c r="O7" s="86" t="s">
        <v>8</v>
      </c>
      <c r="P7" s="86"/>
      <c r="Q7" s="86"/>
      <c r="R7" s="86"/>
      <c r="S7" s="86"/>
      <c r="T7" s="86"/>
      <c r="U7" s="86"/>
      <c r="V7" s="87" t="s">
        <v>9</v>
      </c>
      <c r="W7" s="88"/>
      <c r="X7" s="88"/>
      <c r="Y7" s="88"/>
      <c r="Z7" s="88"/>
      <c r="AA7" s="89"/>
      <c r="AB7" s="90" t="s">
        <v>10</v>
      </c>
      <c r="AC7" s="90" t="s">
        <v>11</v>
      </c>
      <c r="AD7" s="81" t="s">
        <v>12</v>
      </c>
      <c r="AE7" s="82"/>
    </row>
    <row r="8" spans="1:31" ht="45" x14ac:dyDescent="0.2">
      <c r="A8" s="52" t="s">
        <v>13</v>
      </c>
      <c r="B8" s="13" t="s">
        <v>14</v>
      </c>
      <c r="C8" s="12" t="s">
        <v>15</v>
      </c>
      <c r="D8" s="12" t="s">
        <v>16</v>
      </c>
      <c r="E8" s="12" t="s">
        <v>17</v>
      </c>
      <c r="F8" s="13" t="s">
        <v>18</v>
      </c>
      <c r="G8" s="13" t="s">
        <v>19</v>
      </c>
      <c r="H8" s="13" t="s">
        <v>20</v>
      </c>
      <c r="I8" s="13" t="s">
        <v>21</v>
      </c>
      <c r="J8" s="13" t="s">
        <v>22</v>
      </c>
      <c r="K8" s="13" t="s">
        <v>23</v>
      </c>
      <c r="L8" s="13" t="s">
        <v>24</v>
      </c>
      <c r="M8" s="13" t="s">
        <v>25</v>
      </c>
      <c r="N8" s="13" t="s">
        <v>95</v>
      </c>
      <c r="O8" s="12" t="s">
        <v>26</v>
      </c>
      <c r="P8" s="13" t="s">
        <v>27</v>
      </c>
      <c r="Q8" s="13" t="s">
        <v>28</v>
      </c>
      <c r="R8" s="13" t="s">
        <v>29</v>
      </c>
      <c r="S8" s="13" t="s">
        <v>30</v>
      </c>
      <c r="T8" s="13" t="s">
        <v>31</v>
      </c>
      <c r="U8" s="13" t="s">
        <v>32</v>
      </c>
      <c r="V8" s="13" t="s">
        <v>27</v>
      </c>
      <c r="W8" s="13" t="s">
        <v>28</v>
      </c>
      <c r="X8" s="13" t="s">
        <v>29</v>
      </c>
      <c r="Y8" s="13" t="s">
        <v>30</v>
      </c>
      <c r="Z8" s="13" t="s">
        <v>31</v>
      </c>
      <c r="AA8" s="13" t="s">
        <v>33</v>
      </c>
      <c r="AB8" s="91"/>
      <c r="AC8" s="91"/>
      <c r="AD8" s="13" t="s">
        <v>34</v>
      </c>
      <c r="AE8" s="13" t="s">
        <v>35</v>
      </c>
    </row>
    <row r="9" spans="1:31" ht="133.5" customHeight="1" x14ac:dyDescent="0.2">
      <c r="A9" s="52">
        <v>180</v>
      </c>
      <c r="B9" s="14" t="s">
        <v>36</v>
      </c>
      <c r="C9" s="15" t="s">
        <v>37</v>
      </c>
      <c r="D9" s="16" t="s">
        <v>38</v>
      </c>
      <c r="E9" s="17" t="s">
        <v>39</v>
      </c>
      <c r="F9" s="18" t="s">
        <v>40</v>
      </c>
      <c r="G9" s="64">
        <v>2020680010157</v>
      </c>
      <c r="H9" s="15" t="s">
        <v>41</v>
      </c>
      <c r="I9" s="15" t="s">
        <v>42</v>
      </c>
      <c r="J9" s="19">
        <v>44939</v>
      </c>
      <c r="K9" s="19">
        <v>45291</v>
      </c>
      <c r="L9" s="20">
        <v>3100</v>
      </c>
      <c r="M9" s="21">
        <v>87</v>
      </c>
      <c r="N9" s="108">
        <f>IFERROR(IF(M9/L9&gt;100%,100%,M9/L9),"-")</f>
        <v>2.8064516129032258E-2</v>
      </c>
      <c r="O9" s="19" t="s">
        <v>43</v>
      </c>
      <c r="P9" s="58">
        <v>695900000</v>
      </c>
      <c r="Q9" s="59"/>
      <c r="R9" s="60"/>
      <c r="S9" s="58"/>
      <c r="T9" s="61"/>
      <c r="U9" s="62">
        <f>SUM(P9:T9)</f>
        <v>695900000</v>
      </c>
      <c r="V9" s="58">
        <v>563825000</v>
      </c>
      <c r="W9" s="63"/>
      <c r="X9" s="58"/>
      <c r="Y9" s="58"/>
      <c r="Z9" s="58"/>
      <c r="AA9" s="62">
        <f>SUM(V9:Z9)</f>
        <v>563825000</v>
      </c>
      <c r="AB9" s="104">
        <f>IFERROR(AA9/U9,"-")</f>
        <v>0.81020980025865785</v>
      </c>
      <c r="AC9" s="22"/>
      <c r="AD9" s="24" t="s">
        <v>44</v>
      </c>
      <c r="AE9" s="25" t="s">
        <v>45</v>
      </c>
    </row>
    <row r="10" spans="1:31" ht="128.25" x14ac:dyDescent="0.2">
      <c r="A10" s="52">
        <v>182</v>
      </c>
      <c r="B10" s="14" t="s">
        <v>36</v>
      </c>
      <c r="C10" s="15" t="s">
        <v>37</v>
      </c>
      <c r="D10" s="16" t="s">
        <v>46</v>
      </c>
      <c r="E10" s="17" t="s">
        <v>47</v>
      </c>
      <c r="F10" s="18" t="s">
        <v>48</v>
      </c>
      <c r="G10" s="65">
        <v>2020680010074</v>
      </c>
      <c r="H10" s="26" t="s">
        <v>49</v>
      </c>
      <c r="I10" s="27" t="s">
        <v>50</v>
      </c>
      <c r="J10" s="19">
        <v>44944</v>
      </c>
      <c r="K10" s="19">
        <v>45291</v>
      </c>
      <c r="L10" s="20">
        <v>1</v>
      </c>
      <c r="M10" s="21">
        <v>1</v>
      </c>
      <c r="N10" s="108">
        <f t="shared" ref="N10:N21" si="0">IFERROR(IF(M10/L10&gt;100%,100%,M10/L10),"-")</f>
        <v>1</v>
      </c>
      <c r="O10" s="19" t="s">
        <v>51</v>
      </c>
      <c r="P10" s="58">
        <v>640447981.4919883</v>
      </c>
      <c r="Q10" s="59"/>
      <c r="R10" s="60"/>
      <c r="S10" s="58"/>
      <c r="T10" s="61"/>
      <c r="U10" s="62">
        <f>SUM(P10:T10)</f>
        <v>640447981.4919883</v>
      </c>
      <c r="V10" s="58">
        <v>499013636</v>
      </c>
      <c r="W10" s="58"/>
      <c r="X10" s="58"/>
      <c r="Y10" s="58"/>
      <c r="Z10" s="58"/>
      <c r="AA10" s="62">
        <f t="shared" ref="AA10:AA13" si="1">SUM(V10:Z10)</f>
        <v>499013636</v>
      </c>
      <c r="AB10" s="104">
        <f t="shared" ref="AB10:AB22" si="2">IFERROR(AA10/U10,"-")</f>
        <v>0.77916341439237158</v>
      </c>
      <c r="AC10" s="28"/>
      <c r="AD10" s="24" t="s">
        <v>44</v>
      </c>
      <c r="AE10" s="25" t="s">
        <v>45</v>
      </c>
    </row>
    <row r="11" spans="1:31" ht="99.75" x14ac:dyDescent="0.2">
      <c r="A11" s="52">
        <v>183</v>
      </c>
      <c r="B11" s="14" t="s">
        <v>36</v>
      </c>
      <c r="C11" s="15" t="s">
        <v>37</v>
      </c>
      <c r="D11" s="16" t="s">
        <v>46</v>
      </c>
      <c r="E11" s="17" t="s">
        <v>52</v>
      </c>
      <c r="F11" s="18" t="s">
        <v>53</v>
      </c>
      <c r="G11" s="65">
        <v>2020680010074</v>
      </c>
      <c r="H11" s="26" t="s">
        <v>49</v>
      </c>
      <c r="I11" s="27" t="s">
        <v>54</v>
      </c>
      <c r="J11" s="19">
        <v>44944</v>
      </c>
      <c r="K11" s="19">
        <v>45291</v>
      </c>
      <c r="L11" s="29">
        <v>0.3</v>
      </c>
      <c r="M11" s="30">
        <v>0</v>
      </c>
      <c r="N11" s="108">
        <f t="shared" si="0"/>
        <v>0</v>
      </c>
      <c r="O11" s="19" t="s">
        <v>55</v>
      </c>
      <c r="P11" s="58">
        <v>31443981.515875276</v>
      </c>
      <c r="Q11" s="59"/>
      <c r="R11" s="60"/>
      <c r="S11" s="58"/>
      <c r="T11" s="61"/>
      <c r="U11" s="62">
        <f>SUM(P11:T11)</f>
        <v>31443981.515875276</v>
      </c>
      <c r="V11" s="58">
        <v>24500000</v>
      </c>
      <c r="W11" s="58"/>
      <c r="X11" s="58"/>
      <c r="Y11" s="58"/>
      <c r="Z11" s="58"/>
      <c r="AA11" s="62">
        <f t="shared" si="1"/>
        <v>24500000</v>
      </c>
      <c r="AB11" s="104">
        <f t="shared" si="2"/>
        <v>0.77916341439237158</v>
      </c>
      <c r="AC11" s="28"/>
      <c r="AD11" s="24" t="s">
        <v>44</v>
      </c>
      <c r="AE11" s="25" t="s">
        <v>45</v>
      </c>
    </row>
    <row r="12" spans="1:31" ht="115.15" customHeight="1" x14ac:dyDescent="0.2">
      <c r="A12" s="52">
        <v>184</v>
      </c>
      <c r="B12" s="14" t="s">
        <v>36</v>
      </c>
      <c r="C12" s="15" t="s">
        <v>37</v>
      </c>
      <c r="D12" s="16" t="s">
        <v>46</v>
      </c>
      <c r="E12" s="17" t="s">
        <v>56</v>
      </c>
      <c r="F12" s="18" t="s">
        <v>57</v>
      </c>
      <c r="G12" s="65">
        <v>2020680010074</v>
      </c>
      <c r="H12" s="26" t="s">
        <v>49</v>
      </c>
      <c r="I12" s="27" t="s">
        <v>54</v>
      </c>
      <c r="J12" s="19">
        <v>44944</v>
      </c>
      <c r="K12" s="19">
        <v>45291</v>
      </c>
      <c r="L12" s="31">
        <v>0</v>
      </c>
      <c r="M12" s="32">
        <v>170</v>
      </c>
      <c r="N12" s="108" t="str">
        <f t="shared" si="0"/>
        <v>-</v>
      </c>
      <c r="O12" s="19" t="s">
        <v>58</v>
      </c>
      <c r="P12" s="58">
        <v>815381585.25506365</v>
      </c>
      <c r="Q12" s="59"/>
      <c r="R12" s="60"/>
      <c r="S12" s="58"/>
      <c r="T12" s="61"/>
      <c r="U12" s="62">
        <f>SUM(P12:T12)</f>
        <v>815381585.25506365</v>
      </c>
      <c r="V12" s="58">
        <v>505071750</v>
      </c>
      <c r="W12" s="58"/>
      <c r="X12" s="58"/>
      <c r="Y12" s="58"/>
      <c r="Z12" s="58"/>
      <c r="AA12" s="62">
        <f t="shared" si="1"/>
        <v>505071750</v>
      </c>
      <c r="AB12" s="104">
        <f t="shared" si="2"/>
        <v>0.61942991984790274</v>
      </c>
      <c r="AC12" s="33"/>
      <c r="AD12" s="34" t="s">
        <v>44</v>
      </c>
      <c r="AE12" s="25" t="s">
        <v>45</v>
      </c>
    </row>
    <row r="13" spans="1:31" ht="105" customHeight="1" x14ac:dyDescent="0.2">
      <c r="A13" s="52">
        <v>185</v>
      </c>
      <c r="B13" s="14" t="s">
        <v>36</v>
      </c>
      <c r="C13" s="15" t="s">
        <v>37</v>
      </c>
      <c r="D13" s="16" t="s">
        <v>46</v>
      </c>
      <c r="E13" s="17" t="s">
        <v>59</v>
      </c>
      <c r="F13" s="18" t="s">
        <v>60</v>
      </c>
      <c r="G13" s="65">
        <v>2020680010074</v>
      </c>
      <c r="H13" s="26" t="s">
        <v>49</v>
      </c>
      <c r="I13" s="27" t="s">
        <v>61</v>
      </c>
      <c r="J13" s="19">
        <v>44944</v>
      </c>
      <c r="K13" s="19">
        <v>45291</v>
      </c>
      <c r="L13" s="31">
        <v>2400</v>
      </c>
      <c r="M13" s="32">
        <v>0</v>
      </c>
      <c r="N13" s="108">
        <f t="shared" si="0"/>
        <v>0</v>
      </c>
      <c r="O13" s="19" t="s">
        <v>62</v>
      </c>
      <c r="P13" s="58">
        <v>167158451.73707268</v>
      </c>
      <c r="Q13" s="59"/>
      <c r="R13" s="59"/>
      <c r="S13" s="58"/>
      <c r="T13" s="61"/>
      <c r="U13" s="62">
        <f>SUM(P13:T13)</f>
        <v>167158451.73707268</v>
      </c>
      <c r="V13" s="58"/>
      <c r="W13" s="58"/>
      <c r="X13" s="58"/>
      <c r="Y13" s="58"/>
      <c r="Z13" s="58"/>
      <c r="AA13" s="62">
        <f t="shared" si="1"/>
        <v>0</v>
      </c>
      <c r="AB13" s="104">
        <f t="shared" si="2"/>
        <v>0</v>
      </c>
      <c r="AC13" s="33"/>
      <c r="AD13" s="34" t="s">
        <v>44</v>
      </c>
      <c r="AE13" s="25" t="s">
        <v>45</v>
      </c>
    </row>
    <row r="14" spans="1:31" ht="106.15" customHeight="1" x14ac:dyDescent="0.2">
      <c r="A14" s="50">
        <v>186</v>
      </c>
      <c r="B14" s="53" t="s">
        <v>36</v>
      </c>
      <c r="C14" s="53" t="s">
        <v>37</v>
      </c>
      <c r="D14" s="54" t="s">
        <v>63</v>
      </c>
      <c r="E14" s="56" t="s">
        <v>64</v>
      </c>
      <c r="F14" s="57" t="s">
        <v>65</v>
      </c>
      <c r="G14" s="65">
        <v>2020680010084</v>
      </c>
      <c r="H14" s="16" t="s">
        <v>66</v>
      </c>
      <c r="I14" s="27" t="s">
        <v>67</v>
      </c>
      <c r="J14" s="19">
        <v>44939</v>
      </c>
      <c r="K14" s="19">
        <v>45291</v>
      </c>
      <c r="L14" s="94">
        <v>2569</v>
      </c>
      <c r="M14" s="96">
        <v>152</v>
      </c>
      <c r="N14" s="109">
        <f t="shared" si="0"/>
        <v>5.9166991047100041E-2</v>
      </c>
      <c r="O14" s="19" t="s">
        <v>68</v>
      </c>
      <c r="P14" s="58">
        <v>3000000</v>
      </c>
      <c r="Q14" s="59"/>
      <c r="R14" s="60"/>
      <c r="S14" s="58">
        <v>2000000</v>
      </c>
      <c r="T14" s="61"/>
      <c r="U14" s="98">
        <f>SUM(P14:T15)</f>
        <v>617180000</v>
      </c>
      <c r="V14" s="58"/>
      <c r="W14" s="58"/>
      <c r="X14" s="58"/>
      <c r="Y14" s="58"/>
      <c r="Z14" s="58"/>
      <c r="AA14" s="98">
        <f>SUM(V14:Z15)</f>
        <v>85900000</v>
      </c>
      <c r="AB14" s="105">
        <f t="shared" si="2"/>
        <v>0.13918143815418516</v>
      </c>
      <c r="AC14" s="100"/>
      <c r="AD14" s="102" t="s">
        <v>44</v>
      </c>
      <c r="AE14" s="92" t="s">
        <v>45</v>
      </c>
    </row>
    <row r="15" spans="1:31" ht="106.15" customHeight="1" x14ac:dyDescent="0.2">
      <c r="A15" s="50">
        <v>186</v>
      </c>
      <c r="B15" s="53" t="s">
        <v>36</v>
      </c>
      <c r="C15" s="53" t="s">
        <v>37</v>
      </c>
      <c r="D15" s="54" t="s">
        <v>63</v>
      </c>
      <c r="E15" s="56" t="s">
        <v>64</v>
      </c>
      <c r="F15" s="57" t="s">
        <v>65</v>
      </c>
      <c r="G15" s="66">
        <v>2022680010037</v>
      </c>
      <c r="H15" s="16" t="s">
        <v>69</v>
      </c>
      <c r="I15" s="27" t="s">
        <v>70</v>
      </c>
      <c r="J15" s="19">
        <v>44949</v>
      </c>
      <c r="K15" s="19">
        <v>45291</v>
      </c>
      <c r="L15" s="95"/>
      <c r="M15" s="97"/>
      <c r="N15" s="110"/>
      <c r="O15" s="19" t="s">
        <v>68</v>
      </c>
      <c r="P15" s="58">
        <v>612180000</v>
      </c>
      <c r="Q15" s="59"/>
      <c r="R15" s="60"/>
      <c r="S15" s="58"/>
      <c r="T15" s="61"/>
      <c r="U15" s="99"/>
      <c r="V15" s="58">
        <v>85900000</v>
      </c>
      <c r="W15" s="58"/>
      <c r="X15" s="58"/>
      <c r="Y15" s="58"/>
      <c r="Z15" s="58"/>
      <c r="AA15" s="99"/>
      <c r="AB15" s="106"/>
      <c r="AC15" s="101"/>
      <c r="AD15" s="103"/>
      <c r="AE15" s="93"/>
    </row>
    <row r="16" spans="1:31" ht="91.15" customHeight="1" x14ac:dyDescent="0.2">
      <c r="A16" s="50">
        <v>187</v>
      </c>
      <c r="B16" s="53" t="s">
        <v>36</v>
      </c>
      <c r="C16" s="53" t="s">
        <v>37</v>
      </c>
      <c r="D16" s="54" t="s">
        <v>63</v>
      </c>
      <c r="E16" s="56" t="s">
        <v>71</v>
      </c>
      <c r="F16" s="57" t="s">
        <v>72</v>
      </c>
      <c r="G16" s="66">
        <v>2022680010037</v>
      </c>
      <c r="H16" s="16" t="s">
        <v>69</v>
      </c>
      <c r="I16" s="27" t="s">
        <v>70</v>
      </c>
      <c r="J16" s="19">
        <v>44949</v>
      </c>
      <c r="K16" s="19">
        <v>45291</v>
      </c>
      <c r="L16" s="94">
        <v>1263</v>
      </c>
      <c r="M16" s="96">
        <v>220</v>
      </c>
      <c r="N16" s="109">
        <f t="shared" si="0"/>
        <v>0.17418844022169439</v>
      </c>
      <c r="O16" s="19" t="s">
        <v>68</v>
      </c>
      <c r="P16" s="58">
        <v>612180000</v>
      </c>
      <c r="Q16" s="59"/>
      <c r="R16" s="60"/>
      <c r="S16" s="58"/>
      <c r="T16" s="61"/>
      <c r="U16" s="98">
        <f>SUM(P16:T17)</f>
        <v>617180000</v>
      </c>
      <c r="V16" s="58">
        <v>85900000</v>
      </c>
      <c r="W16" s="58"/>
      <c r="X16" s="58"/>
      <c r="Y16" s="58"/>
      <c r="Z16" s="58"/>
      <c r="AA16" s="98">
        <f>SUM(V16:Z17)</f>
        <v>85900000</v>
      </c>
      <c r="AB16" s="105">
        <f t="shared" si="2"/>
        <v>0.13918143815418516</v>
      </c>
      <c r="AC16" s="100"/>
      <c r="AD16" s="102" t="s">
        <v>44</v>
      </c>
      <c r="AE16" s="92" t="s">
        <v>45</v>
      </c>
    </row>
    <row r="17" spans="1:31" ht="91.15" customHeight="1" x14ac:dyDescent="0.2">
      <c r="A17" s="50">
        <v>187</v>
      </c>
      <c r="B17" s="53" t="s">
        <v>36</v>
      </c>
      <c r="C17" s="53" t="s">
        <v>37</v>
      </c>
      <c r="D17" s="54" t="s">
        <v>63</v>
      </c>
      <c r="E17" s="56" t="s">
        <v>71</v>
      </c>
      <c r="F17" s="57" t="s">
        <v>72</v>
      </c>
      <c r="G17" s="66">
        <v>2020680010084</v>
      </c>
      <c r="H17" s="16" t="s">
        <v>66</v>
      </c>
      <c r="I17" s="27" t="s">
        <v>67</v>
      </c>
      <c r="J17" s="19">
        <v>44939</v>
      </c>
      <c r="K17" s="19">
        <v>45291</v>
      </c>
      <c r="L17" s="95"/>
      <c r="M17" s="97"/>
      <c r="N17" s="110"/>
      <c r="O17" s="19" t="s">
        <v>68</v>
      </c>
      <c r="P17" s="58">
        <v>3000000</v>
      </c>
      <c r="Q17" s="59"/>
      <c r="R17" s="60"/>
      <c r="S17" s="58">
        <v>2000000</v>
      </c>
      <c r="T17" s="61"/>
      <c r="U17" s="99"/>
      <c r="V17" s="58"/>
      <c r="W17" s="58"/>
      <c r="X17" s="58"/>
      <c r="Y17" s="58"/>
      <c r="Z17" s="58"/>
      <c r="AA17" s="99"/>
      <c r="AB17" s="106"/>
      <c r="AC17" s="101"/>
      <c r="AD17" s="103"/>
      <c r="AE17" s="93"/>
    </row>
    <row r="18" spans="1:31" ht="136.9" customHeight="1" x14ac:dyDescent="0.2">
      <c r="A18" s="52">
        <v>188</v>
      </c>
      <c r="B18" s="14" t="s">
        <v>36</v>
      </c>
      <c r="C18" s="15" t="s">
        <v>73</v>
      </c>
      <c r="D18" s="16" t="s">
        <v>74</v>
      </c>
      <c r="E18" s="17" t="s">
        <v>75</v>
      </c>
      <c r="F18" s="18" t="s">
        <v>76</v>
      </c>
      <c r="G18" s="67">
        <v>2022680010086</v>
      </c>
      <c r="H18" s="26" t="s">
        <v>77</v>
      </c>
      <c r="I18" s="15" t="s">
        <v>78</v>
      </c>
      <c r="J18" s="19">
        <v>44942</v>
      </c>
      <c r="K18" s="19">
        <v>45291</v>
      </c>
      <c r="L18" s="20">
        <v>0</v>
      </c>
      <c r="M18" s="21">
        <v>551</v>
      </c>
      <c r="N18" s="108" t="str">
        <f t="shared" si="0"/>
        <v>-</v>
      </c>
      <c r="O18" s="19" t="s">
        <v>79</v>
      </c>
      <c r="P18" s="58">
        <v>79590000</v>
      </c>
      <c r="Q18" s="59"/>
      <c r="R18" s="60"/>
      <c r="S18" s="59"/>
      <c r="T18" s="61"/>
      <c r="U18" s="62">
        <f>SUM(P18:T18)</f>
        <v>79590000</v>
      </c>
      <c r="V18" s="58">
        <v>73203333.333333328</v>
      </c>
      <c r="W18" s="58"/>
      <c r="X18" s="58"/>
      <c r="Y18" s="58"/>
      <c r="Z18" s="58"/>
      <c r="AA18" s="62">
        <f>SUM(V18:Z18)</f>
        <v>73203333.333333328</v>
      </c>
      <c r="AB18" s="104">
        <f t="shared" si="2"/>
        <v>0.91975541315910703</v>
      </c>
      <c r="AC18" s="28"/>
      <c r="AD18" s="24" t="s">
        <v>44</v>
      </c>
      <c r="AE18" s="25" t="s">
        <v>45</v>
      </c>
    </row>
    <row r="19" spans="1:31" ht="128.44999999999999" customHeight="1" x14ac:dyDescent="0.2">
      <c r="A19" s="52">
        <v>189</v>
      </c>
      <c r="B19" s="14" t="s">
        <v>36</v>
      </c>
      <c r="C19" s="15" t="s">
        <v>73</v>
      </c>
      <c r="D19" s="16" t="s">
        <v>74</v>
      </c>
      <c r="E19" s="17" t="s">
        <v>80</v>
      </c>
      <c r="F19" s="18" t="s">
        <v>81</v>
      </c>
      <c r="G19" s="67">
        <v>2022680010086</v>
      </c>
      <c r="H19" s="26" t="s">
        <v>77</v>
      </c>
      <c r="I19" s="15" t="s">
        <v>78</v>
      </c>
      <c r="J19" s="19">
        <v>44942</v>
      </c>
      <c r="K19" s="19">
        <v>45291</v>
      </c>
      <c r="L19" s="35">
        <v>0</v>
      </c>
      <c r="M19" s="21">
        <v>481</v>
      </c>
      <c r="N19" s="108" t="str">
        <f t="shared" si="0"/>
        <v>-</v>
      </c>
      <c r="O19" s="19" t="s">
        <v>79</v>
      </c>
      <c r="P19" s="58">
        <v>79590000</v>
      </c>
      <c r="Q19" s="59"/>
      <c r="R19" s="60"/>
      <c r="S19" s="59"/>
      <c r="T19" s="61"/>
      <c r="U19" s="62">
        <f>SUM(P19:T19)</f>
        <v>79590000</v>
      </c>
      <c r="V19" s="58">
        <v>73203333.333333328</v>
      </c>
      <c r="W19" s="58"/>
      <c r="X19" s="58"/>
      <c r="Y19" s="58"/>
      <c r="Z19" s="58"/>
      <c r="AA19" s="62">
        <f>SUM(V19:Z19)</f>
        <v>73203333.333333328</v>
      </c>
      <c r="AB19" s="104">
        <f t="shared" si="2"/>
        <v>0.91975541315910703</v>
      </c>
      <c r="AC19" s="28"/>
      <c r="AD19" s="24" t="s">
        <v>44</v>
      </c>
      <c r="AE19" s="25" t="s">
        <v>45</v>
      </c>
    </row>
    <row r="20" spans="1:31" ht="141.6" customHeight="1" x14ac:dyDescent="0.2">
      <c r="A20" s="52">
        <v>190</v>
      </c>
      <c r="B20" s="14" t="s">
        <v>36</v>
      </c>
      <c r="C20" s="15" t="s">
        <v>73</v>
      </c>
      <c r="D20" s="16" t="s">
        <v>74</v>
      </c>
      <c r="E20" s="17" t="s">
        <v>82</v>
      </c>
      <c r="F20" s="18" t="s">
        <v>83</v>
      </c>
      <c r="G20" s="67">
        <v>2022680010086</v>
      </c>
      <c r="H20" s="26" t="s">
        <v>77</v>
      </c>
      <c r="I20" s="15" t="s">
        <v>78</v>
      </c>
      <c r="J20" s="19">
        <v>44942</v>
      </c>
      <c r="K20" s="19">
        <v>45291</v>
      </c>
      <c r="L20" s="35">
        <v>0</v>
      </c>
      <c r="M20" s="21">
        <v>28</v>
      </c>
      <c r="N20" s="108" t="str">
        <f t="shared" si="0"/>
        <v>-</v>
      </c>
      <c r="O20" s="19" t="s">
        <v>79</v>
      </c>
      <c r="P20" s="58">
        <v>79590000</v>
      </c>
      <c r="Q20" s="59"/>
      <c r="R20" s="60"/>
      <c r="S20" s="59"/>
      <c r="T20" s="61"/>
      <c r="U20" s="62">
        <f>SUM(P20:T20)</f>
        <v>79590000</v>
      </c>
      <c r="V20" s="58">
        <v>73203333.333333328</v>
      </c>
      <c r="W20" s="58"/>
      <c r="X20" s="58"/>
      <c r="Y20" s="58"/>
      <c r="Z20" s="58"/>
      <c r="AA20" s="62">
        <f>SUM(V20:Z20)</f>
        <v>73203333.333333328</v>
      </c>
      <c r="AB20" s="104">
        <f t="shared" si="2"/>
        <v>0.91975541315910703</v>
      </c>
      <c r="AC20" s="28"/>
      <c r="AD20" s="24" t="s">
        <v>44</v>
      </c>
      <c r="AE20" s="25" t="s">
        <v>45</v>
      </c>
    </row>
    <row r="21" spans="1:31" ht="93" customHeight="1" x14ac:dyDescent="0.2">
      <c r="A21" s="52">
        <v>302</v>
      </c>
      <c r="B21" s="14" t="s">
        <v>84</v>
      </c>
      <c r="C21" s="15" t="s">
        <v>85</v>
      </c>
      <c r="D21" s="16" t="s">
        <v>86</v>
      </c>
      <c r="E21" s="17" t="s">
        <v>87</v>
      </c>
      <c r="F21" s="18" t="s">
        <v>88</v>
      </c>
      <c r="G21" s="64">
        <v>2021680010176</v>
      </c>
      <c r="H21" s="16" t="s">
        <v>89</v>
      </c>
      <c r="I21" s="15" t="s">
        <v>90</v>
      </c>
      <c r="J21" s="19">
        <v>44936</v>
      </c>
      <c r="K21" s="19">
        <v>45291</v>
      </c>
      <c r="L21" s="36">
        <v>1</v>
      </c>
      <c r="M21" s="30">
        <v>1</v>
      </c>
      <c r="N21" s="108">
        <f t="shared" si="0"/>
        <v>1</v>
      </c>
      <c r="O21" s="19" t="s">
        <v>91</v>
      </c>
      <c r="P21" s="59">
        <v>541456051</v>
      </c>
      <c r="Q21" s="59"/>
      <c r="R21" s="60"/>
      <c r="S21" s="59"/>
      <c r="T21" s="61"/>
      <c r="U21" s="62">
        <f>SUM(P21:T21)</f>
        <v>541456051</v>
      </c>
      <c r="V21" s="58">
        <v>529263602</v>
      </c>
      <c r="W21" s="58"/>
      <c r="X21" s="58"/>
      <c r="Y21" s="58"/>
      <c r="Z21" s="58"/>
      <c r="AA21" s="62">
        <f>SUM(V21:Z21)</f>
        <v>529263602</v>
      </c>
      <c r="AB21" s="104">
        <f t="shared" si="2"/>
        <v>0.97748210777683231</v>
      </c>
      <c r="AC21" s="28"/>
      <c r="AD21" s="24" t="s">
        <v>44</v>
      </c>
      <c r="AE21" s="25" t="s">
        <v>45</v>
      </c>
    </row>
    <row r="22" spans="1:31" ht="15" x14ac:dyDescent="0.2">
      <c r="A22" s="51" cm="1">
        <f t="array" ref="A22">SUM(--(FREQUENCY(A9:A21,A9:A21)&gt;0))</f>
        <v>11</v>
      </c>
      <c r="B22" s="37"/>
      <c r="C22" s="38"/>
      <c r="D22" s="38"/>
      <c r="E22" s="38"/>
      <c r="F22" s="38"/>
      <c r="G22" s="38"/>
      <c r="H22" s="38"/>
      <c r="I22" s="38"/>
      <c r="J22" s="38"/>
      <c r="K22" s="39"/>
      <c r="L22" s="40"/>
      <c r="M22" s="41" t="s">
        <v>92</v>
      </c>
      <c r="N22" s="49">
        <v>0.57966466081926826</v>
      </c>
      <c r="O22" s="42"/>
      <c r="P22" s="43">
        <f t="shared" ref="P22:T22" si="3">SUM(P9:P21)</f>
        <v>4360918051</v>
      </c>
      <c r="Q22" s="44">
        <f t="shared" si="3"/>
        <v>0</v>
      </c>
      <c r="R22" s="44">
        <f t="shared" si="3"/>
        <v>0</v>
      </c>
      <c r="S22" s="44">
        <f t="shared" si="3"/>
        <v>4000000</v>
      </c>
      <c r="T22" s="44">
        <f t="shared" si="3"/>
        <v>0</v>
      </c>
      <c r="U22" s="45">
        <f>SUBTOTAL(9,U9:U21)</f>
        <v>4364918051</v>
      </c>
      <c r="V22" s="43">
        <f>SUBTOTAL(9,V9:V21)</f>
        <v>2513083988</v>
      </c>
      <c r="W22" s="43">
        <f t="shared" ref="W22:Z22" si="4">SUBTOTAL(9,W9:W21)</f>
        <v>0</v>
      </c>
      <c r="X22" s="43">
        <f t="shared" si="4"/>
        <v>0</v>
      </c>
      <c r="Y22" s="43">
        <f t="shared" si="4"/>
        <v>0</v>
      </c>
      <c r="Z22" s="43">
        <f t="shared" si="4"/>
        <v>0</v>
      </c>
      <c r="AA22" s="45">
        <f>SUBTOTAL(9,AA9:AA21)</f>
        <v>2513083988</v>
      </c>
      <c r="AB22" s="107">
        <f t="shared" si="2"/>
        <v>0.57574597246430637</v>
      </c>
      <c r="AC22" s="43">
        <f>SUBTOTAL(9,AC9:AC21)</f>
        <v>0</v>
      </c>
      <c r="AD22" s="42"/>
      <c r="AE22" s="42"/>
    </row>
    <row r="23" spans="1:31" x14ac:dyDescent="0.2"/>
    <row r="24" spans="1:31" x14ac:dyDescent="0.2"/>
    <row r="25" spans="1:31" x14ac:dyDescent="0.2"/>
    <row r="31" spans="1:31" hidden="1" x14ac:dyDescent="0.2">
      <c r="R31" s="47"/>
    </row>
  </sheetData>
  <mergeCells count="35">
    <mergeCell ref="AE16:AE17"/>
    <mergeCell ref="L16:L17"/>
    <mergeCell ref="M16:M17"/>
    <mergeCell ref="N16:N17"/>
    <mergeCell ref="U16:U17"/>
    <mergeCell ref="AA16:AA17"/>
    <mergeCell ref="AB16:AB17"/>
    <mergeCell ref="AC16:AC17"/>
    <mergeCell ref="AD16:AD17"/>
    <mergeCell ref="AE14:AE15"/>
    <mergeCell ref="L14:L15"/>
    <mergeCell ref="M14:M15"/>
    <mergeCell ref="N14:N15"/>
    <mergeCell ref="U14:U15"/>
    <mergeCell ref="AA14:AA15"/>
    <mergeCell ref="AB14:AB15"/>
    <mergeCell ref="AC14:AC15"/>
    <mergeCell ref="AD14:AD15"/>
    <mergeCell ref="AD7:AE7"/>
    <mergeCell ref="A6:C6"/>
    <mergeCell ref="D6:G6"/>
    <mergeCell ref="B7:F7"/>
    <mergeCell ref="G7:K7"/>
    <mergeCell ref="L7:N7"/>
    <mergeCell ref="O7:U7"/>
    <mergeCell ref="V7:AA7"/>
    <mergeCell ref="AB7:AB8"/>
    <mergeCell ref="AC7:AC8"/>
    <mergeCell ref="A5:C5"/>
    <mergeCell ref="D5:G5"/>
    <mergeCell ref="A1:AB4"/>
    <mergeCell ref="AC1:AE1"/>
    <mergeCell ref="AC2:AE2"/>
    <mergeCell ref="AC3:AE3"/>
    <mergeCell ref="AC4:AE4"/>
  </mergeCells>
  <conditionalFormatting sqref="N9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N10:N14 N16 N18:N21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Yurany Uriza</dc:creator>
  <cp:lastModifiedBy>PC</cp:lastModifiedBy>
  <dcterms:created xsi:type="dcterms:W3CDTF">2023-03-10T19:38:46Z</dcterms:created>
  <dcterms:modified xsi:type="dcterms:W3CDTF">2023-04-24T13:59:43Z</dcterms:modified>
</cp:coreProperties>
</file>