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21FAAF11-9191-49CB-9933-4E128847E3CF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3" sheetId="1" r:id="rId1"/>
  </sheets>
  <definedNames>
    <definedName name="_xlnm._FilterDatabase" localSheetId="0" hidden="1">'PA 2023'!$A$8:$AF$14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 l="1"/>
  <c r="N9" i="1"/>
  <c r="AB15" i="1"/>
  <c r="AB10" i="1"/>
  <c r="N10" i="1"/>
  <c r="A15" i="1" a="1"/>
  <c r="A15" i="1"/>
  <c r="U10" i="1"/>
  <c r="U9" i="1"/>
  <c r="U15" i="1"/>
  <c r="V15" i="1"/>
  <c r="AA10" i="1"/>
  <c r="AA9" i="1"/>
  <c r="AA15" i="1"/>
  <c r="P15" i="1"/>
  <c r="Z15" i="1"/>
  <c r="Y15" i="1"/>
  <c r="X15" i="1"/>
  <c r="W15" i="1"/>
  <c r="T15" i="1"/>
  <c r="S15" i="1"/>
  <c r="R15" i="1"/>
  <c r="Q15" i="1"/>
  <c r="AC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<sst xmlns="http://schemas.openxmlformats.org/spreadsheetml/2006/main" count="91" uniqueCount="61">
  <si>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</si>
  <si>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</si>
  <si>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</si>
  <si>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</si>
  <si>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</si>
  <si>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</si>
  <si>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</si>
  <si>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</si>
  <si>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</si>
  <si>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</si>
  <si>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</si>
  <si>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</si>
  <si>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</si>
  <si>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</si>
  <si>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</si>
  <si>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</si>
  <si>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</si>
  <si>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</si>
  <si>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</si>
  <si>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</si>
  <si>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</si>
  <si>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</si>
  <si>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</si>
  <si>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</si>
  <si>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</si>
  <si>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</si>
  <si>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</si>
  <si>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</si>
  <si>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</si>
  <si>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</si>
  <si>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</si>
  <si>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</si>
  <si>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</si>
  <si>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</si>
  <si>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</si>
  <si>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</si>
  <si>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</si>
  <si>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</si>
  <si>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</si>
  <si>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</si>
  <si>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Yelitza Oliveros Ramírez</t>
  </si>
  <si>
    <t>FORTALECIMIENTO DE LA ESTRUCTURA ADMINISTRATIVA DE BOMBEROS DE BUCARAMANGA</t>
  </si>
  <si>
    <t>2.3.2.01.01.005.02.03 $407.000.000
2.3.2.01.01.003.05.03 $  18.000.000</t>
  </si>
  <si>
    <t>2.3.2.02.02.009 $150.0000.000</t>
  </si>
  <si>
    <t>2.3.2.02.02.009 $250.0000.000</t>
  </si>
  <si>
    <t>2.3.2.01.01.003.02.08 $50.000.000
2.3.2.01.01.003.03.02 $50.000.000</t>
  </si>
  <si>
    <t>2.3.2.02.02.006 $  40.000.000
2.3.2.02.02.008 $360.000.000</t>
  </si>
  <si>
    <t>2.3.2.02.02.005 $110.000.000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</si>
  <si>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</si>
  <si>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</si>
  <si>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</si>
  <si>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</si>
  <si>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</si>
  <si>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ADECUACIÓN DE ESTACIONES DE BOMBEROS E INSTALACION DE SISTEMA CONTRAINCENDIOS EN EL MUNICIPIO DE BUCARAMANGA</t>
  </si>
  <si>
    <t>FORTALECIMIENTO TECNOLOGICO DE LOS SISTEMAS DE INFORMACION Y TELECOMUNICACIONES DE BOMBEROS DE BUCARAMANGA</t>
  </si>
  <si>
    <t>CAPACITACIÓN Y SENSIBILIZACIÓN EN PREVENCIÓN ORIENTADA A BOMBERITOS Y BRIGADISTAS EN LAS DIFERENTES COMUNAS DE MUNICIPIO DE BUCARAMANGA</t>
  </si>
  <si>
    <t>RECURSOS COMPROMETIDOS</t>
  </si>
  <si>
    <t>TOTAL COMPROMETIDO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</si>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</sst>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4" fillId="0" borderId="0" xfId="2" applyProtection="1">
      <protection locked="0"/>
    </xf>
    <xf numFmtId="0" fontId="4" fillId="2" borderId="0" xfId="2" applyFill="1" applyAlignment="1" applyProtection="1">
      <alignment vertical="top"/>
      <protection locked="0"/>
    </xf>
    <xf numFmtId="0" fontId="4" fillId="2" borderId="3" xfId="2" applyFill="1" applyBorder="1" applyAlignment="1" applyProtection="1">
      <alignment vertical="top"/>
      <protection locked="0"/>
    </xf>
    <xf numFmtId="0" fontId="4" fillId="2" borderId="0" xfId="2" applyFill="1" applyAlignment="1" applyProtection="1">
      <alignment horizontal="center" vertical="center"/>
      <protection locked="0"/>
    </xf>
    <xf numFmtId="0" fontId="4" fillId="2" borderId="3" xfId="2" applyFill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 vertical="center"/>
      <protection locked="0"/>
    </xf>
    <xf numFmtId="0" fontId="4" fillId="0" borderId="0" xfId="2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0" fontId="10" fillId="3" borderId="2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4" fillId="2" borderId="1" xfId="1" applyFont="1" applyFill="1" applyBorder="1" applyAlignment="1" applyProtection="1">
      <alignment horizontal="justify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 wrapTex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horizontal="justify" vertical="center" wrapText="1"/>
      <protection locked="0"/>
    </xf>
    <xf numFmtId="165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5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4" fillId="0" borderId="1" xfId="2" applyBorder="1" applyAlignment="1" applyProtection="1">
      <alignment horizontal="right"/>
      <protection locked="0"/>
    </xf>
    <xf numFmtId="165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164" fontId="4" fillId="0" borderId="1" xfId="1" applyNumberFormat="1" applyFont="1" applyBorder="1" applyAlignment="1" applyProtection="1">
      <alignment horizontal="justify" vertical="center" wrapText="1"/>
      <protection locked="0"/>
    </xf>
    <xf numFmtId="0" fontId="3" fillId="0" borderId="1" xfId="1" applyFont="1" applyBorder="1" applyAlignment="1" applyProtection="1">
      <alignment horizontal="right" vertical="center" wrapText="1"/>
      <protection locked="0"/>
    </xf>
    <xf numFmtId="0" fontId="2" fillId="3" borderId="7" xfId="2" applyFont="1" applyFill="1" applyBorder="1" applyAlignment="1" applyProtection="1">
      <alignment horizontal="justify"/>
      <protection locked="0"/>
    </xf>
    <xf numFmtId="0" fontId="2" fillId="3" borderId="8" xfId="2" applyFont="1" applyFill="1" applyBorder="1" applyProtection="1">
      <protection locked="0"/>
    </xf>
    <xf numFmtId="9" fontId="3" fillId="3" borderId="8" xfId="2" applyNumberFormat="1" applyFont="1" applyFill="1" applyBorder="1" applyAlignment="1" applyProtection="1">
      <alignment horizontal="center" vertical="center"/>
      <protection locked="0"/>
    </xf>
    <xf numFmtId="9" fontId="3" fillId="3" borderId="4" xfId="2" applyNumberFormat="1" applyFont="1" applyFill="1" applyBorder="1" applyAlignment="1" applyProtection="1">
      <alignment horizontal="center" vertical="center"/>
      <protection locked="0"/>
    </xf>
    <xf numFmtId="0" fontId="2" fillId="3" borderId="1" xfId="2" applyFont="1" applyFill="1" applyBorder="1" applyAlignment="1" applyProtection="1">
      <alignment vertical="center"/>
      <protection locked="0"/>
    </xf>
    <xf numFmtId="0" fontId="8" fillId="0" borderId="0" xfId="2" applyFont="1" applyProtection="1">
      <protection locked="0"/>
    </xf>
    <xf numFmtId="166" fontId="4" fillId="0" borderId="0" xfId="2" applyNumberFormat="1" applyProtection="1">
      <protection locked="0"/>
    </xf>
    <xf numFmtId="0" fontId="3" fillId="3" borderId="7" xfId="2" applyFont="1" applyFill="1" applyBorder="1" applyAlignment="1">
      <alignment horizontal="center" vertical="center"/>
    </xf>
    <xf numFmtId="9" fontId="3" fillId="3" borderId="1" xfId="2" applyNumberFormat="1" applyFont="1" applyFill="1" applyBorder="1" applyAlignment="1">
      <alignment horizontal="center" vertical="center"/>
    </xf>
    <xf numFmtId="5" fontId="3" fillId="3" borderId="1" xfId="3" applyNumberFormat="1" applyFont="1" applyFill="1" applyBorder="1" applyAlignment="1" applyProtection="1">
      <alignment horizontal="right" vertical="center" wrapText="1"/>
    </xf>
    <xf numFmtId="166" fontId="3" fillId="3" borderId="1" xfId="3" applyNumberFormat="1" applyFont="1" applyFill="1" applyBorder="1" applyAlignment="1" applyProtection="1">
      <alignment vertical="center"/>
    </xf>
    <xf numFmtId="166" fontId="2" fillId="3" borderId="1" xfId="3" applyNumberFormat="1" applyFont="1" applyFill="1" applyBorder="1" applyAlignment="1" applyProtection="1">
      <alignment vertical="center"/>
    </xf>
    <xf numFmtId="9" fontId="3" fillId="3" borderId="1" xfId="4" applyFont="1" applyFill="1" applyBorder="1" applyAlignment="1" applyProtection="1">
      <alignment horizontal="center" vertical="center" wrapText="1"/>
    </xf>
    <xf numFmtId="9" fontId="2" fillId="0" borderId="1" xfId="4" applyFont="1" applyFill="1" applyBorder="1" applyAlignment="1" applyProtection="1">
      <alignment horizontal="center" vertical="center" wrapText="1"/>
    </xf>
    <xf numFmtId="0" fontId="4" fillId="4" borderId="1" xfId="2" applyFill="1" applyBorder="1" applyAlignment="1" applyProtection="1">
      <alignment vertical="center"/>
      <protection locked="0"/>
    </xf>
    <xf numFmtId="0" fontId="3" fillId="3" borderId="7" xfId="2" applyFont="1" applyFill="1" applyBorder="1" applyAlignment="1" applyProtection="1">
      <alignment horizontal="center" vertical="center"/>
      <protection locked="0"/>
    </xf>
    <xf numFmtId="167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 wrapText="1"/>
      <protection locked="0"/>
    </xf>
    <xf numFmtId="2" fontId="3" fillId="0" borderId="0" xfId="1" applyNumberFormat="1" applyFont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top"/>
      <protection locked="0"/>
    </xf>
    <xf numFmtId="3" fontId="6" fillId="0" borderId="2" xfId="1" applyNumberFormat="1" applyFont="1" applyBorder="1" applyAlignment="1" applyProtection="1">
      <alignment horizontal="center" vertical="center" wrapText="1"/>
      <protection locked="0"/>
    </xf>
    <xf numFmtId="3" fontId="6" fillId="0" borderId="5" xfId="1" applyNumberFormat="1" applyFont="1" applyBorder="1" applyAlignment="1" applyProtection="1">
      <alignment horizontal="center" vertical="center" wrapText="1"/>
      <protection locked="0"/>
    </xf>
    <xf numFmtId="3" fontId="6" fillId="0" borderId="6" xfId="1" applyNumberFormat="1" applyFont="1" applyBorder="1" applyAlignment="1" applyProtection="1">
      <alignment horizontal="center" vertical="center" wrapText="1"/>
      <protection locked="0"/>
    </xf>
    <xf numFmtId="167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167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167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2" xfId="1" applyNumberFormat="1" applyFont="1" applyBorder="1" applyAlignment="1" applyProtection="1">
      <alignment horizontal="center" vertical="center"/>
      <protection hidden="1"/>
    </xf>
    <xf numFmtId="9" fontId="4" fillId="0" borderId="5" xfId="1" applyNumberFormat="1" applyFont="1" applyBorder="1" applyAlignment="1" applyProtection="1">
      <alignment horizontal="center" vertical="center"/>
      <protection hidden="1"/>
    </xf>
    <xf numFmtId="9" fontId="4" fillId="0" borderId="6" xfId="1" applyNumberFormat="1" applyFont="1" applyBorder="1" applyAlignment="1" applyProtection="1">
      <alignment horizontal="center" vertical="center"/>
      <protection hidden="1"/>
    </xf>
    <xf numFmtId="5" fontId="3" fillId="3" borderId="2" xfId="3" applyNumberFormat="1" applyFont="1" applyFill="1" applyBorder="1" applyAlignment="1" applyProtection="1">
      <alignment horizontal="right" vertical="center" wrapText="1"/>
    </xf>
    <xf numFmtId="5" fontId="3" fillId="3" borderId="5" xfId="3" applyNumberFormat="1" applyFont="1" applyFill="1" applyBorder="1" applyAlignment="1" applyProtection="1">
      <alignment horizontal="right" vertical="center" wrapText="1"/>
    </xf>
    <xf numFmtId="5" fontId="3" fillId="3" borderId="6" xfId="3" applyNumberFormat="1" applyFont="1" applyFill="1" applyBorder="1" applyAlignment="1" applyProtection="1">
      <alignment horizontal="right" vertical="center" wrapText="1"/>
    </xf>
    <xf numFmtId="9" fontId="2" fillId="0" borderId="2" xfId="4" applyFont="1" applyFill="1" applyBorder="1" applyAlignment="1" applyProtection="1">
      <alignment horizontal="center" vertical="center" wrapText="1"/>
    </xf>
    <xf numFmtId="9" fontId="2" fillId="0" borderId="5" xfId="4" applyFont="1" applyFill="1" applyBorder="1" applyAlignment="1" applyProtection="1">
      <alignment horizontal="center" vertical="center" wrapText="1"/>
    </xf>
    <xf numFmtId="9" fontId="2" fillId="0" borderId="6" xfId="4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165" fontId="2" fillId="0" borderId="2" xfId="4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165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left" vertical="center" wrapText="1"/>
      <protection locked="0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8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14" fontId="4" fillId="0" borderId="1" xfId="2" applyNumberFormat="1" applyBorder="1" applyAlignment="1" applyProtection="1">
      <alignment horizontal="center" vertical="top"/>
      <protection locked="0"/>
    </xf>
  </cellXfs>
  <cellStyles count="6">
    <cellStyle name="Moneda 3" xfId="3" xr:uid="{00000000-0005-0000-0000-000002000000}"/>
    <cellStyle name="Normal" xfId="0" builtinId="0"/>
    <cellStyle name="Normal 13" xfId="5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223650</xdr:colOff>
      <xdr:row>0</xdr:row>
      <xdr:rowOff>31750</xdr:rowOff>
    </xdr:from>
    <xdr:to>
      <xdr:col>1</xdr:col>
      <xdr:colOff>333210</xdr:colOff>
      <xdr:row>3</xdr:row>
      <xdr:rowOff>124813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50" y="31750"/>
          <a:ext cx="617560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showGridLines="0" tabSelected="1" topLeftCell="T1" zoomScale="70" zoomScaleNormal="70" workbookViewId="0">
      <selection activeCell="AB9" sqref="AB9"/>
    </sheetView>
  </sheetViews>
  <sheetFormatPr baseColWidth="10" defaultColWidth="0" defaultRowHeight="15" zeroHeight="1" x14ac:dyDescent="0.25"/>
  <cols>
    <col min="1" max="1" width="7.7109375" customWidth="1"/>
    <col min="2" max="2" width="22.5703125" customWidth="1"/>
    <col min="3" max="3" width="25.28515625" customWidth="1"/>
    <col min="4" max="4" width="22.140625" customWidth="1"/>
    <col min="5" max="6" width="44" customWidth="1"/>
    <col min="7" max="7" width="19.28515625" customWidth="1"/>
    <col min="8" max="8" width="55.42578125" customWidth="1"/>
    <col min="9" max="9" width="42.7109375" customWidth="1"/>
    <col min="10" max="10" width="15.28515625" customWidth="1"/>
    <col min="11" max="11" width="15.7109375" customWidth="1"/>
    <col min="12" max="13" width="17" customWidth="1"/>
    <col min="14" max="14" width="14.7109375" customWidth="1"/>
    <col min="15" max="15" width="35.42578125" customWidth="1"/>
    <col min="16" max="18" width="19.28515625" customWidth="1"/>
    <col min="19" max="19" width="23.140625" customWidth="1"/>
    <col min="20" max="20" width="22.28515625" customWidth="1"/>
    <col min="21" max="21" width="23.85546875" customWidth="1"/>
    <col min="22" max="24" width="19.28515625" customWidth="1"/>
    <col min="25" max="25" width="21.42578125" customWidth="1"/>
    <col min="26" max="26" width="19.28515625" customWidth="1"/>
    <col min="27" max="27" width="25.5703125" customWidth="1"/>
    <col min="28" max="28" width="16.85546875" customWidth="1"/>
    <col min="29" max="29" width="24.5703125" customWidth="1"/>
    <col min="30" max="30" width="18.7109375" customWidth="1"/>
    <col min="31" max="31" width="17.5703125" customWidth="1"/>
    <col min="32" max="32" width="12.85546875" customWidth="1"/>
    <col min="33" max="16384" width="12.85546875" hidden="1"/>
  </cols>
  <sheetData>
    <row r="1" spans="1:31" s="1" customFormat="1" x14ac:dyDescent="0.2">
      <c r="A1" s="48"/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78" t="s">
        <v>50</v>
      </c>
      <c r="AD1" s="78"/>
      <c r="AE1" s="78"/>
    </row>
    <row r="2" spans="1:31" s="1" customForma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79" t="s">
        <v>59</v>
      </c>
      <c r="AD2" s="80"/>
      <c r="AE2" s="81"/>
    </row>
    <row r="3" spans="1:31" s="1" customFormat="1" ht="15" customHeight="1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79" t="s">
        <v>60</v>
      </c>
      <c r="AD3" s="80"/>
      <c r="AE3" s="81"/>
    </row>
    <row r="4" spans="1:31" s="1" customForma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78" t="s">
        <v>0</v>
      </c>
      <c r="AD4" s="78"/>
      <c r="AE4" s="78"/>
    </row>
    <row r="5" spans="1:31" s="1" customFormat="1" x14ac:dyDescent="0.2">
      <c r="A5" s="50" t="s">
        <v>1</v>
      </c>
      <c r="B5" s="50"/>
      <c r="C5" s="50"/>
      <c r="D5" s="82">
        <v>44992</v>
      </c>
      <c r="E5" s="82"/>
      <c r="F5" s="82"/>
      <c r="G5" s="8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s="6" customFormat="1" ht="15.6" customHeight="1" x14ac:dyDescent="0.25">
      <c r="A6" s="50" t="s">
        <v>2</v>
      </c>
      <c r="B6" s="50"/>
      <c r="C6" s="50"/>
      <c r="D6" s="53">
        <v>44985</v>
      </c>
      <c r="E6" s="53"/>
      <c r="F6" s="53"/>
      <c r="G6" s="53"/>
      <c r="H6" s="2"/>
      <c r="I6" s="2"/>
      <c r="J6" s="2"/>
      <c r="K6" s="2"/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1:31" s="7" customFormat="1" x14ac:dyDescent="0.25">
      <c r="A7" s="43"/>
      <c r="B7" s="51" t="s">
        <v>3</v>
      </c>
      <c r="C7" s="51"/>
      <c r="D7" s="51"/>
      <c r="E7" s="51"/>
      <c r="F7" s="51"/>
      <c r="G7" s="51" t="s">
        <v>4</v>
      </c>
      <c r="H7" s="51"/>
      <c r="I7" s="51"/>
      <c r="J7" s="51"/>
      <c r="K7" s="51"/>
      <c r="L7" s="51" t="s">
        <v>5</v>
      </c>
      <c r="M7" s="51"/>
      <c r="N7" s="51"/>
      <c r="O7" s="51" t="s">
        <v>6</v>
      </c>
      <c r="P7" s="51"/>
      <c r="Q7" s="51"/>
      <c r="R7" s="51"/>
      <c r="S7" s="51"/>
      <c r="T7" s="51"/>
      <c r="U7" s="51"/>
      <c r="V7" s="51" t="s">
        <v>56</v>
      </c>
      <c r="W7" s="51"/>
      <c r="X7" s="51"/>
      <c r="Y7" s="51"/>
      <c r="Z7" s="51"/>
      <c r="AA7" s="51"/>
      <c r="AB7" s="52" t="s">
        <v>7</v>
      </c>
      <c r="AC7" s="52" t="s">
        <v>8</v>
      </c>
      <c r="AD7" s="52" t="s">
        <v>9</v>
      </c>
      <c r="AE7" s="52"/>
    </row>
    <row r="8" spans="1:31" s="1" customFormat="1" ht="45" x14ac:dyDescent="0.2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9" t="s">
        <v>15</v>
      </c>
      <c r="G8" s="9" t="s">
        <v>52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58</v>
      </c>
      <c r="O8" s="8" t="s">
        <v>22</v>
      </c>
      <c r="P8" s="9" t="s">
        <v>23</v>
      </c>
      <c r="Q8" s="9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23</v>
      </c>
      <c r="W8" s="9" t="s">
        <v>24</v>
      </c>
      <c r="X8" s="9" t="s">
        <v>25</v>
      </c>
      <c r="Y8" s="9" t="s">
        <v>26</v>
      </c>
      <c r="Z8" s="9" t="s">
        <v>27</v>
      </c>
      <c r="AA8" s="9" t="s">
        <v>57</v>
      </c>
      <c r="AB8" s="52"/>
      <c r="AC8" s="52"/>
      <c r="AD8" s="9" t="s">
        <v>29</v>
      </c>
      <c r="AE8" s="9" t="s">
        <v>30</v>
      </c>
    </row>
    <row r="9" spans="1:31" s="1" customFormat="1" ht="62.45" customHeight="1" x14ac:dyDescent="0.2">
      <c r="A9" s="10">
        <v>178</v>
      </c>
      <c r="B9" s="11" t="s">
        <v>32</v>
      </c>
      <c r="C9" s="11" t="s">
        <v>33</v>
      </c>
      <c r="D9" s="11" t="s">
        <v>34</v>
      </c>
      <c r="E9" s="12" t="s">
        <v>35</v>
      </c>
      <c r="F9" s="13" t="s">
        <v>37</v>
      </c>
      <c r="G9" s="46">
        <v>2022680010081</v>
      </c>
      <c r="H9" s="14" t="s">
        <v>53</v>
      </c>
      <c r="I9" s="15"/>
      <c r="J9" s="16">
        <v>44927</v>
      </c>
      <c r="K9" s="16">
        <v>45291</v>
      </c>
      <c r="L9" s="17">
        <v>4</v>
      </c>
      <c r="M9" s="45">
        <v>0.1</v>
      </c>
      <c r="N9" s="47">
        <f>IFERROR(IF(M9/L9&gt;100%,100%,M9/L9),"-")</f>
        <v>2.5000000000000001E-2</v>
      </c>
      <c r="O9" s="18" t="s">
        <v>47</v>
      </c>
      <c r="P9" s="19">
        <v>1660423169</v>
      </c>
      <c r="Q9" s="20"/>
      <c r="R9" s="20"/>
      <c r="S9" s="20"/>
      <c r="T9" s="20"/>
      <c r="U9" s="38">
        <f>SUM(P9:T9)</f>
        <v>1660423169</v>
      </c>
      <c r="V9" s="20"/>
      <c r="W9" s="21"/>
      <c r="X9" s="21"/>
      <c r="Y9" s="22"/>
      <c r="Z9" s="22"/>
      <c r="AA9" s="38">
        <f>SUM(V9:Z9)</f>
        <v>0</v>
      </c>
      <c r="AB9" s="42">
        <f>IFERROR(AA9/U9,"-")</f>
        <v>0</v>
      </c>
      <c r="AC9" s="23"/>
      <c r="AD9" s="24" t="s">
        <v>39</v>
      </c>
      <c r="AE9" s="25" t="s">
        <v>40</v>
      </c>
    </row>
    <row r="10" spans="1:31" s="1" customFormat="1" ht="60" x14ac:dyDescent="0.2">
      <c r="A10" s="8">
        <v>179</v>
      </c>
      <c r="B10" s="11" t="s">
        <v>32</v>
      </c>
      <c r="C10" s="11" t="s">
        <v>33</v>
      </c>
      <c r="D10" s="11" t="s">
        <v>34</v>
      </c>
      <c r="E10" s="12" t="s">
        <v>36</v>
      </c>
      <c r="F10" s="26" t="s">
        <v>38</v>
      </c>
      <c r="G10" s="46">
        <v>2022680010087</v>
      </c>
      <c r="H10" s="14" t="s">
        <v>54</v>
      </c>
      <c r="I10" s="15"/>
      <c r="J10" s="16">
        <v>44927</v>
      </c>
      <c r="K10" s="16">
        <v>45291</v>
      </c>
      <c r="L10" s="54">
        <v>1</v>
      </c>
      <c r="M10" s="57">
        <v>0.1</v>
      </c>
      <c r="N10" s="60">
        <f>IFERROR(IF(M10/L10&gt;100%,100%,M10/L10),"-")</f>
        <v>0.1</v>
      </c>
      <c r="O10" s="18" t="s">
        <v>42</v>
      </c>
      <c r="P10" s="19">
        <v>205000000</v>
      </c>
      <c r="Q10" s="20"/>
      <c r="R10" s="20"/>
      <c r="S10" s="20"/>
      <c r="T10" s="20"/>
      <c r="U10" s="63">
        <f>SUM(P10:T14)</f>
        <v>2562280653</v>
      </c>
      <c r="V10" s="20">
        <v>47500000</v>
      </c>
      <c r="W10" s="21"/>
      <c r="X10" s="21"/>
      <c r="Y10" s="22"/>
      <c r="Z10" s="22"/>
      <c r="AA10" s="63">
        <f>SUM(V10:Z14)</f>
        <v>266400000</v>
      </c>
      <c r="AB10" s="66">
        <f>IFERROR(AA10/U10,"-")</f>
        <v>0.10396987530936175</v>
      </c>
      <c r="AC10" s="75"/>
      <c r="AD10" s="69" t="s">
        <v>39</v>
      </c>
      <c r="AE10" s="72" t="s">
        <v>40</v>
      </c>
    </row>
    <row r="11" spans="1:31" s="1" customFormat="1" ht="60" x14ac:dyDescent="0.2">
      <c r="A11" s="8">
        <v>179</v>
      </c>
      <c r="B11" s="11" t="s">
        <v>32</v>
      </c>
      <c r="C11" s="11" t="s">
        <v>33</v>
      </c>
      <c r="D11" s="11" t="s">
        <v>34</v>
      </c>
      <c r="E11" s="12" t="s">
        <v>36</v>
      </c>
      <c r="F11" s="26" t="s">
        <v>38</v>
      </c>
      <c r="G11" s="46">
        <v>2022680010097</v>
      </c>
      <c r="H11" s="14" t="s">
        <v>55</v>
      </c>
      <c r="I11" s="27"/>
      <c r="J11" s="16">
        <v>44927</v>
      </c>
      <c r="K11" s="16">
        <v>44651</v>
      </c>
      <c r="L11" s="55"/>
      <c r="M11" s="58"/>
      <c r="N11" s="61"/>
      <c r="O11" s="18" t="s">
        <v>43</v>
      </c>
      <c r="P11" s="19">
        <v>150000000</v>
      </c>
      <c r="Q11" s="20"/>
      <c r="R11" s="20"/>
      <c r="S11" s="20"/>
      <c r="T11" s="20"/>
      <c r="U11" s="64"/>
      <c r="V11" s="20">
        <v>24000000</v>
      </c>
      <c r="W11" s="21"/>
      <c r="X11" s="21"/>
      <c r="Y11" s="22"/>
      <c r="Z11" s="22"/>
      <c r="AA11" s="64"/>
      <c r="AB11" s="67"/>
      <c r="AC11" s="76"/>
      <c r="AD11" s="70"/>
      <c r="AE11" s="73"/>
    </row>
    <row r="12" spans="1:31" s="1" customFormat="1" ht="60" x14ac:dyDescent="0.2">
      <c r="A12" s="8">
        <v>179</v>
      </c>
      <c r="B12" s="11" t="s">
        <v>32</v>
      </c>
      <c r="C12" s="11" t="s">
        <v>33</v>
      </c>
      <c r="D12" s="11" t="s">
        <v>34</v>
      </c>
      <c r="E12" s="12" t="s">
        <v>36</v>
      </c>
      <c r="F12" s="26" t="s">
        <v>38</v>
      </c>
      <c r="G12" s="46">
        <v>2022680010099</v>
      </c>
      <c r="H12" s="14" t="s">
        <v>48</v>
      </c>
      <c r="I12" s="27"/>
      <c r="J12" s="16">
        <v>44927</v>
      </c>
      <c r="K12" s="16">
        <v>45291</v>
      </c>
      <c r="L12" s="55"/>
      <c r="M12" s="58"/>
      <c r="N12" s="61"/>
      <c r="O12" s="18" t="s">
        <v>46</v>
      </c>
      <c r="P12" s="19">
        <v>593462217</v>
      </c>
      <c r="Q12" s="20"/>
      <c r="R12" s="20"/>
      <c r="S12" s="20"/>
      <c r="T12" s="20"/>
      <c r="U12" s="64"/>
      <c r="V12" s="20"/>
      <c r="W12" s="21"/>
      <c r="X12" s="21"/>
      <c r="Y12" s="22"/>
      <c r="Z12" s="22"/>
      <c r="AA12" s="64"/>
      <c r="AB12" s="67"/>
      <c r="AC12" s="76"/>
      <c r="AD12" s="70"/>
      <c r="AE12" s="73"/>
    </row>
    <row r="13" spans="1:31" s="1" customFormat="1" ht="71.45" customHeight="1" x14ac:dyDescent="0.2">
      <c r="A13" s="8">
        <v>179</v>
      </c>
      <c r="B13" s="11" t="s">
        <v>32</v>
      </c>
      <c r="C13" s="11" t="s">
        <v>33</v>
      </c>
      <c r="D13" s="11" t="s">
        <v>34</v>
      </c>
      <c r="E13" s="12" t="s">
        <v>36</v>
      </c>
      <c r="F13" s="26" t="s">
        <v>38</v>
      </c>
      <c r="G13" s="46">
        <v>2022680010079</v>
      </c>
      <c r="H13" s="14" t="s">
        <v>49</v>
      </c>
      <c r="I13" s="15"/>
      <c r="J13" s="16">
        <v>44927</v>
      </c>
      <c r="K13" s="16">
        <v>45291</v>
      </c>
      <c r="L13" s="55"/>
      <c r="M13" s="58"/>
      <c r="N13" s="61"/>
      <c r="O13" s="18" t="s">
        <v>45</v>
      </c>
      <c r="P13" s="19">
        <v>670356219</v>
      </c>
      <c r="Q13" s="20"/>
      <c r="R13" s="20"/>
      <c r="S13" s="20">
        <v>743462217</v>
      </c>
      <c r="T13" s="20"/>
      <c r="U13" s="64"/>
      <c r="V13" s="20"/>
      <c r="W13" s="21"/>
      <c r="X13" s="21"/>
      <c r="Y13" s="22"/>
      <c r="Z13" s="22"/>
      <c r="AA13" s="64"/>
      <c r="AB13" s="67"/>
      <c r="AC13" s="76"/>
      <c r="AD13" s="70"/>
      <c r="AE13" s="73"/>
    </row>
    <row r="14" spans="1:31" s="1" customFormat="1" ht="60" x14ac:dyDescent="0.2">
      <c r="A14" s="8">
        <v>179</v>
      </c>
      <c r="B14" s="11" t="s">
        <v>32</v>
      </c>
      <c r="C14" s="11" t="s">
        <v>33</v>
      </c>
      <c r="D14" s="11" t="s">
        <v>34</v>
      </c>
      <c r="E14" s="12" t="s">
        <v>36</v>
      </c>
      <c r="F14" s="26" t="s">
        <v>38</v>
      </c>
      <c r="G14" s="46">
        <v>2022680010098</v>
      </c>
      <c r="H14" s="14" t="s">
        <v>41</v>
      </c>
      <c r="I14" s="15"/>
      <c r="J14" s="16">
        <v>44927</v>
      </c>
      <c r="K14" s="16">
        <v>45291</v>
      </c>
      <c r="L14" s="56"/>
      <c r="M14" s="59"/>
      <c r="N14" s="62"/>
      <c r="O14" s="18" t="s">
        <v>44</v>
      </c>
      <c r="P14" s="19">
        <v>200000000</v>
      </c>
      <c r="Q14" s="20"/>
      <c r="R14" s="20"/>
      <c r="S14" s="20"/>
      <c r="T14" s="20"/>
      <c r="U14" s="65"/>
      <c r="V14" s="20">
        <v>194900000</v>
      </c>
      <c r="W14" s="28"/>
      <c r="X14" s="28"/>
      <c r="Y14" s="22"/>
      <c r="Z14" s="22"/>
      <c r="AA14" s="65"/>
      <c r="AB14" s="68"/>
      <c r="AC14" s="77"/>
      <c r="AD14" s="71"/>
      <c r="AE14" s="74"/>
    </row>
    <row r="15" spans="1:31" s="1" customFormat="1" x14ac:dyDescent="0.2">
      <c r="A15" s="36" cm="1">
        <f t="array" ref="A15">SUM(--(FREQUENCY(A9:A14,A9:A14)&gt;0))</f>
        <v>2</v>
      </c>
      <c r="B15" s="29"/>
      <c r="C15" s="30"/>
      <c r="D15" s="30"/>
      <c r="E15" s="30"/>
      <c r="F15" s="30"/>
      <c r="G15" s="30"/>
      <c r="H15" s="30"/>
      <c r="I15" s="30"/>
      <c r="J15" s="30"/>
      <c r="K15" s="31"/>
      <c r="L15" s="32"/>
      <c r="M15" s="44" t="s">
        <v>31</v>
      </c>
      <c r="N15" s="37">
        <v>0.1</v>
      </c>
      <c r="O15" s="33"/>
      <c r="P15" s="40">
        <f t="shared" ref="P15:AA15" si="0">SUBTOTAL(9,P9:P14)</f>
        <v>3479241605</v>
      </c>
      <c r="Q15" s="40">
        <f t="shared" si="0"/>
        <v>0</v>
      </c>
      <c r="R15" s="40">
        <f t="shared" si="0"/>
        <v>0</v>
      </c>
      <c r="S15" s="40">
        <f t="shared" si="0"/>
        <v>743462217</v>
      </c>
      <c r="T15" s="40">
        <f t="shared" si="0"/>
        <v>0</v>
      </c>
      <c r="U15" s="39">
        <f t="shared" si="0"/>
        <v>4222703822</v>
      </c>
      <c r="V15" s="40">
        <f t="shared" si="0"/>
        <v>266400000</v>
      </c>
      <c r="W15" s="40">
        <f t="shared" si="0"/>
        <v>0</v>
      </c>
      <c r="X15" s="40">
        <f t="shared" si="0"/>
        <v>0</v>
      </c>
      <c r="Y15" s="40">
        <f t="shared" si="0"/>
        <v>0</v>
      </c>
      <c r="Z15" s="40">
        <f t="shared" si="0"/>
        <v>0</v>
      </c>
      <c r="AA15" s="39">
        <f t="shared" si="0"/>
        <v>266400000</v>
      </c>
      <c r="AB15" s="41">
        <f>IFERROR(AA15/U15,"-")</f>
        <v>6.3087540881288928E-2</v>
      </c>
      <c r="AC15" s="39">
        <f>SUM(AC9:AC14)</f>
        <v>0</v>
      </c>
      <c r="AD15" s="33"/>
      <c r="AE15" s="33"/>
    </row>
    <row r="16" spans="1:31" s="1" customFormat="1" ht="14.25" x14ac:dyDescent="0.2"/>
    <row r="17" spans="6:16" s="1" customFormat="1" ht="14.25" x14ac:dyDescent="0.2"/>
    <row r="18" spans="6:16" s="1" customFormat="1" ht="14.25" x14ac:dyDescent="0.2"/>
    <row r="19" spans="6:16" s="1" customFormat="1" ht="14.25" x14ac:dyDescent="0.2">
      <c r="F19" s="34"/>
    </row>
    <row r="20" spans="6:16" s="1" customFormat="1" hidden="1" x14ac:dyDescent="0.25">
      <c r="G20"/>
      <c r="H20"/>
      <c r="I20"/>
      <c r="P20" s="35"/>
    </row>
  </sheetData>
  <sheetProtection formatCells="0" formatColumns="0" formatRows="0" insertColumns="0" insertRows="0" insertHyperlinks="0" deleteColumns="0" deleteRows="0" sort="0" autoFilter="0" pivotTables="0"/>
  <mergeCells count="27">
    <mergeCell ref="AC1:AE1"/>
    <mergeCell ref="AC2:AE2"/>
    <mergeCell ref="AC3:AE3"/>
    <mergeCell ref="AC4:AE4"/>
    <mergeCell ref="D5:G5"/>
    <mergeCell ref="L10:L14"/>
    <mergeCell ref="M10:M14"/>
    <mergeCell ref="N10:N14"/>
    <mergeCell ref="AC7:AC8"/>
    <mergeCell ref="AD7:AE7"/>
    <mergeCell ref="U10:U14"/>
    <mergeCell ref="AB10:AB14"/>
    <mergeCell ref="AD10:AD14"/>
    <mergeCell ref="AE10:AE14"/>
    <mergeCell ref="AC10:AC14"/>
    <mergeCell ref="V7:AA7"/>
    <mergeCell ref="AA10:AA14"/>
    <mergeCell ref="A1:A4"/>
    <mergeCell ref="B1:AB4"/>
    <mergeCell ref="A6:C6"/>
    <mergeCell ref="B7:F7"/>
    <mergeCell ref="G7:K7"/>
    <mergeCell ref="L7:N7"/>
    <mergeCell ref="O7:U7"/>
    <mergeCell ref="AB7:AB8"/>
    <mergeCell ref="A5:C5"/>
    <mergeCell ref="D6:G6"/>
  </mergeCells>
  <conditionalFormatting sqref="N10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2023-04-24T14:17:36Z</dcterms:modified>
  <cp:category/>
  <cp:contentStatus/>
</cp:coreProperties>
</file>