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0 - Seguimiento al PDM\"/>
    </mc:Choice>
  </mc:AlternateContent>
  <xr:revisionPtr revIDLastSave="0" documentId="13_ncr:1_{AAF4BAE9-20B2-44ED-A9BF-F83511F675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3" sheetId="1" r:id="rId1"/>
  </sheets>
  <externalReferences>
    <externalReference r:id="rId2"/>
  </externalReferences>
  <definedNames>
    <definedName name="_xlnm._FilterDatabase" localSheetId="0" hidden="1">'PA 2023'!$A$8:$BU$389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0" i="1" l="1" a="1"/>
  <c r="A390" i="1" s="1"/>
  <c r="Z89" i="1" l="1"/>
  <c r="T89" i="1"/>
  <c r="N89" i="1"/>
  <c r="Z88" i="1"/>
  <c r="T88" i="1"/>
  <c r="N88" i="1"/>
  <c r="Z32" i="1"/>
  <c r="T32" i="1"/>
  <c r="N32" i="1"/>
  <c r="Z31" i="1"/>
  <c r="T31" i="1"/>
  <c r="N31" i="1"/>
  <c r="Z30" i="1"/>
  <c r="T30" i="1"/>
  <c r="N30" i="1"/>
  <c r="Z29" i="1"/>
  <c r="T29" i="1"/>
  <c r="N29" i="1"/>
  <c r="AA89" i="1" l="1"/>
  <c r="AA32" i="1"/>
  <c r="AA88" i="1"/>
  <c r="AA29" i="1"/>
  <c r="AA30" i="1"/>
  <c r="AA31" i="1"/>
  <c r="F9" i="1" l="1"/>
  <c r="Z389" i="1"/>
  <c r="Z386" i="1"/>
  <c r="Z385" i="1"/>
  <c r="Z383" i="1"/>
  <c r="Z382" i="1"/>
  <c r="Z380" i="1"/>
  <c r="Z379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3" i="1"/>
  <c r="Z312" i="1"/>
  <c r="Z311" i="1"/>
  <c r="Z310" i="1"/>
  <c r="Z309" i="1"/>
  <c r="Z307" i="1"/>
  <c r="Z305" i="1"/>
  <c r="Z304" i="1"/>
  <c r="Z303" i="1"/>
  <c r="Z302" i="1"/>
  <c r="Z301" i="1"/>
  <c r="Z300" i="1"/>
  <c r="Z299" i="1"/>
  <c r="Z298" i="1"/>
  <c r="Z297" i="1"/>
  <c r="Z296" i="1"/>
  <c r="Z295" i="1"/>
  <c r="Z293" i="1"/>
  <c r="Z292" i="1"/>
  <c r="Z291" i="1"/>
  <c r="Z290" i="1"/>
  <c r="Z288" i="1"/>
  <c r="Z286" i="1"/>
  <c r="Z285" i="1"/>
  <c r="Z284" i="1"/>
  <c r="Z282" i="1"/>
  <c r="Z275" i="1"/>
  <c r="Z273" i="1"/>
  <c r="Z272" i="1"/>
  <c r="Z271" i="1"/>
  <c r="Z269" i="1"/>
  <c r="Z268" i="1"/>
  <c r="Z267" i="1"/>
  <c r="Z264" i="1"/>
  <c r="Z263" i="1"/>
  <c r="Z262" i="1"/>
  <c r="Z261" i="1"/>
  <c r="Z260" i="1"/>
  <c r="Z259" i="1"/>
  <c r="Z258" i="1"/>
  <c r="Z257" i="1"/>
  <c r="Z256" i="1"/>
  <c r="Z255" i="1"/>
  <c r="Z253" i="1"/>
  <c r="Z252" i="1"/>
  <c r="Z251" i="1"/>
  <c r="Z250" i="1"/>
  <c r="Z249" i="1"/>
  <c r="Z246" i="1"/>
  <c r="Z241" i="1"/>
  <c r="Z240" i="1"/>
  <c r="Z239" i="1"/>
  <c r="Z237" i="1"/>
  <c r="Z236" i="1"/>
  <c r="Z235" i="1"/>
  <c r="Z225" i="1"/>
  <c r="Z223" i="1"/>
  <c r="Z222" i="1"/>
  <c r="Z221" i="1"/>
  <c r="Z220" i="1"/>
  <c r="Z219" i="1"/>
  <c r="Z218" i="1"/>
  <c r="Z217" i="1"/>
  <c r="Z216" i="1"/>
  <c r="Z215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199" i="1"/>
  <c r="Z198" i="1"/>
  <c r="Z197" i="1"/>
  <c r="Z196" i="1"/>
  <c r="Z193" i="1"/>
  <c r="Z192" i="1"/>
  <c r="Z191" i="1"/>
  <c r="Z189" i="1"/>
  <c r="Z188" i="1"/>
  <c r="Z187" i="1"/>
  <c r="Z186" i="1"/>
  <c r="Z185" i="1"/>
  <c r="Z184" i="1"/>
  <c r="Z181" i="1"/>
  <c r="Z180" i="1"/>
  <c r="Z179" i="1"/>
  <c r="Z178" i="1"/>
  <c r="Z177" i="1"/>
  <c r="Z176" i="1"/>
  <c r="Z175" i="1"/>
  <c r="Z174" i="1"/>
  <c r="Z173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4" i="1"/>
  <c r="Z123" i="1"/>
  <c r="Z122" i="1"/>
  <c r="Z121" i="1"/>
  <c r="Z120" i="1"/>
  <c r="Z119" i="1"/>
  <c r="Z118" i="1"/>
  <c r="Z116" i="1"/>
  <c r="Z115" i="1"/>
  <c r="Z114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5" i="1"/>
  <c r="Z64" i="1"/>
  <c r="Z63" i="1"/>
  <c r="Z62" i="1"/>
  <c r="Z61" i="1"/>
  <c r="Z60" i="1"/>
  <c r="Z59" i="1"/>
  <c r="Z58" i="1"/>
  <c r="Z56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39" i="1"/>
  <c r="Z38" i="1"/>
  <c r="Z37" i="1"/>
  <c r="Z36" i="1"/>
  <c r="Z35" i="1"/>
  <c r="Z34" i="1"/>
  <c r="Z33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0" i="1"/>
  <c r="Z9" i="1"/>
  <c r="T20" i="1"/>
  <c r="T19" i="1"/>
  <c r="T18" i="1"/>
  <c r="T389" i="1"/>
  <c r="T386" i="1"/>
  <c r="T385" i="1"/>
  <c r="T383" i="1"/>
  <c r="T382" i="1"/>
  <c r="T380" i="1"/>
  <c r="T379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3" i="1"/>
  <c r="T312" i="1"/>
  <c r="T311" i="1"/>
  <c r="T310" i="1"/>
  <c r="T309" i="1"/>
  <c r="T307" i="1"/>
  <c r="T305" i="1"/>
  <c r="T304" i="1"/>
  <c r="T303" i="1"/>
  <c r="T302" i="1"/>
  <c r="T301" i="1"/>
  <c r="T300" i="1"/>
  <c r="T299" i="1"/>
  <c r="T298" i="1"/>
  <c r="T297" i="1"/>
  <c r="T296" i="1"/>
  <c r="T295" i="1"/>
  <c r="T293" i="1"/>
  <c r="T292" i="1"/>
  <c r="T291" i="1"/>
  <c r="T290" i="1"/>
  <c r="T288" i="1"/>
  <c r="T286" i="1"/>
  <c r="T285" i="1"/>
  <c r="T284" i="1"/>
  <c r="T282" i="1"/>
  <c r="T275" i="1"/>
  <c r="T273" i="1"/>
  <c r="T269" i="1"/>
  <c r="T264" i="1"/>
  <c r="N264" i="1"/>
  <c r="N225" i="1"/>
  <c r="N213" i="1"/>
  <c r="N199" i="1"/>
  <c r="N193" i="1"/>
  <c r="N189" i="1"/>
  <c r="N181" i="1"/>
  <c r="N124" i="1"/>
  <c r="N116" i="1"/>
  <c r="T39" i="1"/>
  <c r="N17" i="1"/>
  <c r="N16" i="1"/>
  <c r="N15" i="1"/>
  <c r="T10" i="1"/>
  <c r="N10" i="1"/>
  <c r="N377" i="1" l="1"/>
  <c r="N313" i="1"/>
  <c r="T253" i="1"/>
  <c r="T252" i="1"/>
  <c r="T251" i="1"/>
  <c r="T250" i="1"/>
  <c r="T249" i="1"/>
  <c r="T246" i="1"/>
  <c r="N241" i="1"/>
  <c r="T241" i="1"/>
  <c r="T240" i="1"/>
  <c r="T239" i="1"/>
  <c r="T237" i="1"/>
  <c r="T236" i="1"/>
  <c r="T235" i="1"/>
  <c r="T225" i="1"/>
  <c r="T223" i="1"/>
  <c r="T222" i="1"/>
  <c r="T221" i="1"/>
  <c r="T220" i="1"/>
  <c r="T219" i="1"/>
  <c r="T218" i="1"/>
  <c r="T217" i="1"/>
  <c r="T215" i="1"/>
  <c r="T213" i="1"/>
  <c r="T212" i="1"/>
  <c r="T210" i="1"/>
  <c r="T209" i="1"/>
  <c r="T208" i="1"/>
  <c r="T207" i="1"/>
  <c r="T206" i="1"/>
  <c r="T205" i="1"/>
  <c r="T204" i="1"/>
  <c r="T203" i="1"/>
  <c r="T202" i="1"/>
  <c r="T201" i="1"/>
  <c r="T199" i="1"/>
  <c r="T198" i="1"/>
  <c r="T197" i="1"/>
  <c r="T196" i="1"/>
  <c r="T193" i="1"/>
  <c r="T189" i="1"/>
  <c r="T181" i="1"/>
  <c r="T171" i="1"/>
  <c r="T124" i="1"/>
  <c r="T116" i="1"/>
  <c r="T112" i="1"/>
  <c r="N65" i="1"/>
  <c r="T65" i="1"/>
  <c r="T56" i="1"/>
  <c r="T54" i="1"/>
  <c r="T272" i="1"/>
  <c r="T271" i="1"/>
  <c r="T268" i="1"/>
  <c r="T267" i="1"/>
  <c r="T263" i="1"/>
  <c r="T262" i="1"/>
  <c r="T261" i="1"/>
  <c r="T260" i="1"/>
  <c r="T259" i="1"/>
  <c r="T258" i="1"/>
  <c r="T257" i="1"/>
  <c r="T256" i="1"/>
  <c r="T255" i="1"/>
  <c r="T192" i="1"/>
  <c r="T191" i="1"/>
  <c r="T188" i="1"/>
  <c r="T187" i="1"/>
  <c r="T186" i="1"/>
  <c r="T185" i="1"/>
  <c r="T184" i="1"/>
  <c r="T180" i="1"/>
  <c r="T179" i="1"/>
  <c r="T178" i="1"/>
  <c r="T177" i="1"/>
  <c r="T176" i="1"/>
  <c r="T175" i="1"/>
  <c r="T174" i="1"/>
  <c r="T173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3" i="1"/>
  <c r="T122" i="1"/>
  <c r="T121" i="1"/>
  <c r="T120" i="1"/>
  <c r="T119" i="1"/>
  <c r="T118" i="1"/>
  <c r="T115" i="1"/>
  <c r="T114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4" i="1"/>
  <c r="T63" i="1"/>
  <c r="T62" i="1"/>
  <c r="T61" i="1"/>
  <c r="T60" i="1"/>
  <c r="T59" i="1"/>
  <c r="T58" i="1"/>
  <c r="T53" i="1"/>
  <c r="T52" i="1"/>
  <c r="T51" i="1"/>
  <c r="T50" i="1"/>
  <c r="T49" i="1"/>
  <c r="T48" i="1"/>
  <c r="T47" i="1"/>
  <c r="T46" i="1"/>
  <c r="T45" i="1"/>
  <c r="T44" i="1"/>
  <c r="T43" i="1"/>
  <c r="T42" i="1"/>
  <c r="T38" i="1"/>
  <c r="T37" i="1"/>
  <c r="T36" i="1"/>
  <c r="T35" i="1"/>
  <c r="T34" i="1"/>
  <c r="T33" i="1"/>
  <c r="T28" i="1"/>
  <c r="T27" i="1"/>
  <c r="T26" i="1"/>
  <c r="T25" i="1"/>
  <c r="T24" i="1"/>
  <c r="T23" i="1"/>
  <c r="T22" i="1"/>
  <c r="T21" i="1"/>
  <c r="T17" i="1"/>
  <c r="T16" i="1"/>
  <c r="T15" i="1"/>
  <c r="T9" i="1"/>
  <c r="P390" i="1"/>
  <c r="Q390" i="1"/>
  <c r="R390" i="1"/>
  <c r="S390" i="1"/>
  <c r="O390" i="1"/>
  <c r="N39" i="1"/>
  <c r="O216" i="1"/>
  <c r="T216" i="1" s="1"/>
  <c r="O211" i="1"/>
  <c r="T211" i="1" s="1"/>
  <c r="T390" i="1" l="1"/>
  <c r="AA386" i="1"/>
  <c r="AA385" i="1"/>
  <c r="AA383" i="1"/>
  <c r="AA382" i="1"/>
  <c r="AA380" i="1"/>
  <c r="AA379" i="1"/>
  <c r="AA377" i="1"/>
  <c r="AA376" i="1"/>
  <c r="AA375" i="1"/>
  <c r="AA374" i="1"/>
  <c r="AA373" i="1"/>
  <c r="AA371" i="1"/>
  <c r="AA370" i="1"/>
  <c r="AA369" i="1"/>
  <c r="AA368" i="1"/>
  <c r="AA367" i="1"/>
  <c r="AA366" i="1"/>
  <c r="AA363" i="1"/>
  <c r="AA362" i="1"/>
  <c r="AA361" i="1"/>
  <c r="AA359" i="1"/>
  <c r="AA358" i="1"/>
  <c r="AA357" i="1"/>
  <c r="AA355" i="1"/>
  <c r="AA354" i="1"/>
  <c r="AA353" i="1"/>
  <c r="AA352" i="1"/>
  <c r="AA351" i="1"/>
  <c r="AA350" i="1"/>
  <c r="AA349" i="1"/>
  <c r="AA348" i="1"/>
  <c r="AA347" i="1"/>
  <c r="AA345" i="1"/>
  <c r="AA344" i="1"/>
  <c r="AA343" i="1"/>
  <c r="AA342" i="1"/>
  <c r="AA341" i="1"/>
  <c r="AA339" i="1"/>
  <c r="AA338" i="1"/>
  <c r="AA337" i="1"/>
  <c r="AA336" i="1"/>
  <c r="AA335" i="1"/>
  <c r="AA334" i="1"/>
  <c r="AA332" i="1"/>
  <c r="AA331" i="1"/>
  <c r="AA330" i="1"/>
  <c r="AA329" i="1"/>
  <c r="AA328" i="1"/>
  <c r="AA327" i="1"/>
  <c r="AA326" i="1"/>
  <c r="AA323" i="1"/>
  <c r="AA322" i="1"/>
  <c r="AA321" i="1"/>
  <c r="AA320" i="1"/>
  <c r="AA319" i="1"/>
  <c r="AA318" i="1"/>
  <c r="AA317" i="1"/>
  <c r="AA315" i="1"/>
  <c r="AA313" i="1"/>
  <c r="AA312" i="1"/>
  <c r="AA311" i="1"/>
  <c r="AA310" i="1"/>
  <c r="AA309" i="1"/>
  <c r="AA307" i="1"/>
  <c r="AA305" i="1"/>
  <c r="AA304" i="1"/>
  <c r="AA303" i="1"/>
  <c r="AA302" i="1"/>
  <c r="AA301" i="1"/>
  <c r="AA300" i="1"/>
  <c r="AA299" i="1"/>
  <c r="AA298" i="1"/>
  <c r="AA297" i="1"/>
  <c r="AA296" i="1"/>
  <c r="AA295" i="1"/>
  <c r="AA293" i="1"/>
  <c r="AA291" i="1"/>
  <c r="AA290" i="1"/>
  <c r="AA288" i="1"/>
  <c r="AA286" i="1"/>
  <c r="AA282" i="1"/>
  <c r="AA275" i="1"/>
  <c r="AA273" i="1"/>
  <c r="AA272" i="1"/>
  <c r="AA271" i="1"/>
  <c r="AA268" i="1"/>
  <c r="AA267" i="1"/>
  <c r="AA264" i="1"/>
  <c r="AA263" i="1"/>
  <c r="AA262" i="1"/>
  <c r="AA259" i="1"/>
  <c r="AA258" i="1"/>
  <c r="AA257" i="1"/>
  <c r="AA256" i="1"/>
  <c r="AA255" i="1"/>
  <c r="AA252" i="1"/>
  <c r="AA251" i="1"/>
  <c r="AA250" i="1"/>
  <c r="AA249" i="1"/>
  <c r="AA246" i="1"/>
  <c r="AA241" i="1"/>
  <c r="AA240" i="1"/>
  <c r="AA239" i="1"/>
  <c r="AA237" i="1"/>
  <c r="AA236" i="1"/>
  <c r="AA235" i="1"/>
  <c r="AA225" i="1"/>
  <c r="AA223" i="1"/>
  <c r="AA222" i="1"/>
  <c r="AA220" i="1"/>
  <c r="AA219" i="1"/>
  <c r="AA218" i="1"/>
  <c r="AA217" i="1"/>
  <c r="AA216" i="1"/>
  <c r="AA215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199" i="1"/>
  <c r="AA198" i="1"/>
  <c r="AA193" i="1"/>
  <c r="AA192" i="1"/>
  <c r="AA191" i="1"/>
  <c r="AA188" i="1"/>
  <c r="AA187" i="1"/>
  <c r="AA186" i="1"/>
  <c r="AA185" i="1"/>
  <c r="AA184" i="1"/>
  <c r="AA179" i="1"/>
  <c r="AA178" i="1"/>
  <c r="AA177" i="1"/>
  <c r="AA176" i="1"/>
  <c r="AA175" i="1"/>
  <c r="AA174" i="1"/>
  <c r="AA173" i="1"/>
  <c r="AA171" i="1"/>
  <c r="AA170" i="1"/>
  <c r="AA169" i="1"/>
  <c r="AA168" i="1"/>
  <c r="AA167" i="1"/>
  <c r="AA166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8" i="1"/>
  <c r="AA147" i="1"/>
  <c r="AA146" i="1"/>
  <c r="AA145" i="1"/>
  <c r="AA144" i="1"/>
  <c r="AA143" i="1"/>
  <c r="AA142" i="1"/>
  <c r="AA139" i="1"/>
  <c r="AA138" i="1"/>
  <c r="AA137" i="1"/>
  <c r="AA136" i="1"/>
  <c r="AA135" i="1"/>
  <c r="AA134" i="1"/>
  <c r="AA132" i="1"/>
  <c r="AA131" i="1"/>
  <c r="AA130" i="1"/>
  <c r="AA129" i="1"/>
  <c r="AA128" i="1"/>
  <c r="AA127" i="1"/>
  <c r="AA126" i="1"/>
  <c r="AA124" i="1"/>
  <c r="AA123" i="1"/>
  <c r="AA122" i="1"/>
  <c r="AA121" i="1"/>
  <c r="AA120" i="1"/>
  <c r="AA119" i="1"/>
  <c r="AA118" i="1"/>
  <c r="AA116" i="1"/>
  <c r="AA115" i="1"/>
  <c r="AA114" i="1"/>
  <c r="AA112" i="1"/>
  <c r="AA111" i="1"/>
  <c r="AA110" i="1"/>
  <c r="AA108" i="1"/>
  <c r="AA107" i="1"/>
  <c r="AA106" i="1"/>
  <c r="AA105" i="1"/>
  <c r="AA104" i="1"/>
  <c r="AA103" i="1"/>
  <c r="AA102" i="1"/>
  <c r="AA100" i="1"/>
  <c r="AA99" i="1"/>
  <c r="AA98" i="1"/>
  <c r="AA97" i="1"/>
  <c r="AA96" i="1"/>
  <c r="AA95" i="1"/>
  <c r="AA94" i="1"/>
  <c r="AA92" i="1"/>
  <c r="AA91" i="1"/>
  <c r="AA90" i="1"/>
  <c r="AA87" i="1"/>
  <c r="AA86" i="1"/>
  <c r="AA85" i="1"/>
  <c r="AA84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5" i="1"/>
  <c r="AA64" i="1"/>
  <c r="AA63" i="1"/>
  <c r="AA62" i="1"/>
  <c r="AA61" i="1"/>
  <c r="AA60" i="1"/>
  <c r="AA58" i="1"/>
  <c r="AA56" i="1"/>
  <c r="AA54" i="1"/>
  <c r="AA53" i="1"/>
  <c r="AA52" i="1"/>
  <c r="AA50" i="1"/>
  <c r="AA49" i="1"/>
  <c r="AA48" i="1"/>
  <c r="AA47" i="1"/>
  <c r="AA46" i="1"/>
  <c r="AA45" i="1"/>
  <c r="AA44" i="1"/>
  <c r="AA43" i="1"/>
  <c r="AA42" i="1"/>
  <c r="AA39" i="1"/>
  <c r="AA38" i="1"/>
  <c r="AA37" i="1"/>
  <c r="AA36" i="1"/>
  <c r="AA35" i="1"/>
  <c r="AA34" i="1"/>
  <c r="AA33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0" i="1"/>
  <c r="AA51" i="1"/>
  <c r="AA59" i="1"/>
  <c r="AA67" i="1"/>
  <c r="AA83" i="1"/>
  <c r="AA93" i="1"/>
  <c r="AA101" i="1"/>
  <c r="AA109" i="1"/>
  <c r="AA133" i="1"/>
  <c r="AA140" i="1"/>
  <c r="AA141" i="1"/>
  <c r="AA149" i="1"/>
  <c r="AA164" i="1"/>
  <c r="AA165" i="1"/>
  <c r="AA180" i="1"/>
  <c r="AA181" i="1"/>
  <c r="AA189" i="1"/>
  <c r="AA196" i="1"/>
  <c r="AA197" i="1"/>
  <c r="AA213" i="1"/>
  <c r="AA221" i="1"/>
  <c r="AA253" i="1"/>
  <c r="AA260" i="1"/>
  <c r="AA261" i="1"/>
  <c r="AA269" i="1"/>
  <c r="AA284" i="1"/>
  <c r="AA285" i="1"/>
  <c r="AA292" i="1"/>
  <c r="AA316" i="1"/>
  <c r="AA324" i="1"/>
  <c r="AA325" i="1"/>
  <c r="AA333" i="1"/>
  <c r="AA340" i="1"/>
  <c r="AA356" i="1"/>
  <c r="AA364" i="1"/>
  <c r="AA365" i="1"/>
  <c r="AA372" i="1"/>
  <c r="AA389" i="1"/>
  <c r="N389" i="1"/>
  <c r="N386" i="1"/>
  <c r="N385" i="1"/>
  <c r="N383" i="1"/>
  <c r="N382" i="1"/>
  <c r="N380" i="1"/>
  <c r="N379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2" i="1"/>
  <c r="N311" i="1"/>
  <c r="N310" i="1"/>
  <c r="N309" i="1"/>
  <c r="N307" i="1"/>
  <c r="N305" i="1"/>
  <c r="N304" i="1"/>
  <c r="N303" i="1"/>
  <c r="N302" i="1"/>
  <c r="N301" i="1"/>
  <c r="N300" i="1"/>
  <c r="N299" i="1"/>
  <c r="N298" i="1"/>
  <c r="N297" i="1"/>
  <c r="N296" i="1"/>
  <c r="N295" i="1"/>
  <c r="N293" i="1"/>
  <c r="N292" i="1"/>
  <c r="N291" i="1"/>
  <c r="N290" i="1"/>
  <c r="N288" i="1"/>
  <c r="N286" i="1"/>
  <c r="N285" i="1"/>
  <c r="N284" i="1"/>
  <c r="N282" i="1"/>
  <c r="N275" i="1"/>
  <c r="N273" i="1"/>
  <c r="N272" i="1"/>
  <c r="N271" i="1"/>
  <c r="N269" i="1"/>
  <c r="N268" i="1"/>
  <c r="N267" i="1"/>
  <c r="N263" i="1"/>
  <c r="N262" i="1"/>
  <c r="N261" i="1"/>
  <c r="N260" i="1"/>
  <c r="N259" i="1"/>
  <c r="N258" i="1"/>
  <c r="N257" i="1"/>
  <c r="N256" i="1"/>
  <c r="N255" i="1"/>
  <c r="N253" i="1"/>
  <c r="N252" i="1"/>
  <c r="N251" i="1"/>
  <c r="N250" i="1"/>
  <c r="N249" i="1"/>
  <c r="N246" i="1"/>
  <c r="N240" i="1"/>
  <c r="N239" i="1"/>
  <c r="N237" i="1"/>
  <c r="N236" i="1"/>
  <c r="N235" i="1"/>
  <c r="N223" i="1"/>
  <c r="N222" i="1"/>
  <c r="N221" i="1"/>
  <c r="N220" i="1"/>
  <c r="N219" i="1"/>
  <c r="N218" i="1"/>
  <c r="N217" i="1"/>
  <c r="N216" i="1"/>
  <c r="N215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198" i="1"/>
  <c r="N197" i="1"/>
  <c r="N196" i="1"/>
  <c r="N192" i="1"/>
  <c r="N191" i="1"/>
  <c r="N188" i="1"/>
  <c r="N187" i="1"/>
  <c r="N186" i="1"/>
  <c r="N185" i="1"/>
  <c r="N184" i="1"/>
  <c r="N180" i="1"/>
  <c r="N179" i="1"/>
  <c r="N178" i="1"/>
  <c r="N177" i="1"/>
  <c r="N176" i="1"/>
  <c r="N175" i="1"/>
  <c r="N174" i="1"/>
  <c r="N173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3" i="1"/>
  <c r="N122" i="1"/>
  <c r="N121" i="1"/>
  <c r="N120" i="1"/>
  <c r="N119" i="1"/>
  <c r="N118" i="1"/>
  <c r="N115" i="1"/>
  <c r="N114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4" i="1"/>
  <c r="N63" i="1"/>
  <c r="N62" i="1"/>
  <c r="N61" i="1"/>
  <c r="N60" i="1"/>
  <c r="N59" i="1"/>
  <c r="N58" i="1"/>
  <c r="N56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38" i="1"/>
  <c r="N37" i="1"/>
  <c r="N36" i="1"/>
  <c r="N35" i="1"/>
  <c r="N34" i="1"/>
  <c r="N33" i="1"/>
  <c r="N28" i="1"/>
  <c r="N27" i="1"/>
  <c r="N26" i="1"/>
  <c r="N25" i="1"/>
  <c r="N24" i="1"/>
  <c r="N23" i="1"/>
  <c r="N22" i="1"/>
  <c r="N21" i="1"/>
  <c r="N20" i="1"/>
  <c r="N19" i="1"/>
  <c r="N18" i="1"/>
  <c r="N9" i="1"/>
  <c r="N390" i="1" l="1"/>
  <c r="U390" i="1"/>
  <c r="V390" i="1"/>
  <c r="W390" i="1"/>
  <c r="X390" i="1"/>
  <c r="Y390" i="1"/>
  <c r="Z390" i="1" l="1"/>
  <c r="AA390" i="1" s="1"/>
  <c r="AA9" i="1" l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<sst xmlns="http://schemas.openxmlformats.org/spreadsheetml/2006/main" count="2975" uniqueCount="1011">
  <si>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</si>
  <si>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</si>
  <si>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</si>
  <si>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</si>
  <si>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</si>
  <si>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</si>
  <si>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</si>
  <si>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</si>
  <si>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</si>
  <si>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</si>
  <si>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</si>
  <si>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</si>
  <si>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</si>
  <si>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</si>
  <si>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</si>
  <si>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</si>
  <si>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</si>
  <si>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</si>
  <si>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</si>
  <si>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</si>
  <si>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</si>
  <si>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</si>
  <si>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</si>
  <si>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</si>
  <si>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</si>
  <si>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</si>
  <si>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</si>
  <si>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</si>
  <si>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</si>
  <si>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</si>
  <si>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</si>
  <si>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</si>
  <si>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</si>
  <si>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</si>
  <si>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</si>
  <si>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</si>
  <si>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INVISBU</t>
  </si>
  <si>
    <t>Entregar 500 soluciones de vivienda con obras complementarias.</t>
  </si>
  <si>
    <t xml:space="preserve">Mejoramientos De Vivienda Y Entorno Barrial   </t>
  </si>
  <si>
    <t>Realizar 560 mejoramientos de vivienda en la zona urbana y rural.</t>
  </si>
  <si>
    <t xml:space="preserve">Acompañamiento Social Habitacional </t>
  </si>
  <si>
    <t>Atender y acompañar a 13.500 familias en temas relacionas con vivienda de interés social.</t>
  </si>
  <si>
    <t>BUCARAMANGA CIUDAD VITAL: LA VIDA ES SAGRADA</t>
  </si>
  <si>
    <t>Bucaramanga, Territorio Ordenado</t>
  </si>
  <si>
    <t>Planeando Construimos Ciudad Y Territorio</t>
  </si>
  <si>
    <t>Formular 1 Operación Urbana Estratégica - OUE.</t>
  </si>
  <si>
    <t>BUCARAMANGA SOSTENIBLE: UNA REGIÓN CON FUTURO</t>
  </si>
  <si>
    <t>Bucaramanga Gestiona El Riesgo De Desastre Y Se Adapta Al Proceso De Cambio Climático</t>
  </si>
  <si>
    <t>Manejo Del Riesgo Y Adaptación Al Cambio Climático</t>
  </si>
  <si>
    <t>Mantener las 4 estaciones de bomberos.</t>
  </si>
  <si>
    <t>Formular e implementar 1 estrategia de fortalecimiento de la capacidad operativa de Bomberos.</t>
  </si>
  <si>
    <t>Bomberos</t>
  </si>
  <si>
    <t>Yelitza Oliveros Ramírez</t>
  </si>
  <si>
    <t>FORTALECIMIENTO DE LA ESTRUCTURA ADMINISTRATIVA DE BOMBEROS DE BUCARAMANGA</t>
  </si>
  <si>
    <t>CAPACITACIÓN DEL PERSONAL OPERATIVO Y ADMINISTRATIVO EN CUMPLIMIENTO AL PIC DE BOMBEROS DE  BUCARAMANGA</t>
  </si>
  <si>
    <t>ADQUISICIÓN DE EQUIPOS ESPECIALIZADOS PARA EL ÁREA OPERATIVA, PREVENCIÓN Y GESTIÓN DEL CUERPO OFICIAL DE BOMBEROS DE   BUCARAMANGA</t>
  </si>
  <si>
    <r>
      <t xml:space="preserve">Código:  </t>
    </r>
    <r>
      <rPr>
        <sz val="11"/>
        <rFont val="Arial"/>
        <family val="2"/>
      </rPr>
      <t>F-DPM-1210-238,37-030</t>
    </r>
  </si>
  <si>
    <t>Código BPIN</t>
  </si>
  <si>
    <t>Espacio Público Vital</t>
  </si>
  <si>
    <t>Espacio Público Transformador</t>
  </si>
  <si>
    <t>Sanear, titular y/o incorporar 450 bienes inmuebles a favor del Municipio.</t>
  </si>
  <si>
    <t>DADEP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</si>
  <si>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</si>
  <si>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</si>
  <si>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Bucaramanga Segura</t>
  </si>
  <si>
    <t>Educación En Seguridad Vial Y Movilidad Sostenible</t>
  </si>
  <si>
    <t>Mantener 3 programas de educación en seguridad vial y movilidad sostenible en el municipio.</t>
  </si>
  <si>
    <t>IMPLEMENTACIÓN Y PROMOCIÓN DE PROGRAMAS DE EDUCACIÓN EN SEGURIDAD VIAL, MOVILIDAD SOSTENIBLE Y USO DE LA BICICLETA EN EL MUNICIPIO DE BUCARAMANGA</t>
  </si>
  <si>
    <t>Dir. Tránsito</t>
  </si>
  <si>
    <t>Formular e implementar 1 programa de educación, promoción y valoración del uso de medios de transporte sostenible y del uso de la bicicleta.</t>
  </si>
  <si>
    <t>Fortalecimiento Institucional Para El Control Del Tránsito Y La Seguridad Vial</t>
  </si>
  <si>
    <t>Formular e implementar la estrategia de control y regulación del tránsito vehicular y peatonal, de la Seguridad vial y del transporte Informal.</t>
  </si>
  <si>
    <t>FORTALECIMIENTO DE LA ESTRATEGIA DE CONTROL DEL TRÁNSITO VEHICULAR, PEATONAL Y DE LA SEGURIDAD VIAL EN EL MUNICIPIO DE BUCARAMANGA</t>
  </si>
  <si>
    <t>Realizar 45.000 revisiones técnico mecánica y de emisiones contaminantes.</t>
  </si>
  <si>
    <t>FORTALECIMIENTO DE LA GESTIÓN OPERATIVA PARA LA EFICIENTE PRESTACIÓN DE SERVICIOS DEL CENTRO DE DIAGNÓSTICO AUTOMOTOR DE LA DIRECCIÓN DE TRÁNSITO DE BUCARAMANGA</t>
  </si>
  <si>
    <t>Modernización Del Sistema De Semaforización Y Señalización Vial</t>
  </si>
  <si>
    <t>Mantener las 174 intersecciones semaforizadas en el municipio.</t>
  </si>
  <si>
    <t>MANTENIMIENTO DEL SISTEMA DE SEMAFORIZACIÓN DEL MUNICIPIO DE BUCARAMANGA</t>
  </si>
  <si>
    <t>Diseñar el Sistema Inteligente de Gestión de Tráfico - SIGT.</t>
  </si>
  <si>
    <t>Mantener el 100% de la señalización vial horizontal, vertical y elevada del inventario.</t>
  </si>
  <si>
    <t>FORMULACIÓN Y EJECUCIÓN DEL PLAN INTEGRAL DE SEÑALIZACIÓN VIAL DEL MUNICIPIO DE BUCARAMANGA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</si>
  <si>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</si>
  <si>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</si>
  <si>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</si>
  <si>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t>BUCARAMANGA TERRITORIO LIBRE DE CORRUPCIÓN: INSTITUCIONES SÓLIDAS Y CONFIABLES</t>
  </si>
  <si>
    <t>Administración Pública Moderna E Innovadora</t>
  </si>
  <si>
    <t>Gobierno Fortalecido Para Ser Y Hacer</t>
  </si>
  <si>
    <t>Fortalecer y mantener 1 estrategia de fortalecimiento institucional de la Dirección de Tránsito de Bucaramanga.</t>
  </si>
  <si>
    <t>Bucaramanga Una Eco-Ciudad</t>
  </si>
  <si>
    <t>Manejo Integral De Residuos Sólidos, Impacto Positivo En La Calidad De Vida</t>
  </si>
  <si>
    <t>N/A</t>
  </si>
  <si>
    <t>Vida Cultural Y Bienestar Creativo Sostenible</t>
  </si>
  <si>
    <t>Mantener la Escuela Municipal de Artes y Oficios en el Municipio.</t>
  </si>
  <si>
    <t>FORMACION EN ARTES Y OFICIOS PARA EL DESARROLLO SOCIAL, ARTISTICO Y CREATIVO DE LOS CIUDADANOS DE BUCARAMANGA</t>
  </si>
  <si>
    <t>IMCT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</si>
  <si>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</si>
  <si>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</si>
  <si>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Realizar 4 iniciativas de cultura ciudadana.</t>
  </si>
  <si>
    <t>DESARROLLO DE ESTRATEGIAS DE CULTURA CIUDADANA EN EL MUNICIPIO DE BUCARAMANGA</t>
  </si>
  <si>
    <t>Desarrollar 4 proyectos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</si>
  <si>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</si>
  <si>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Mantener 1 red municipal de bibliotecas que incorpore a la Biblioteca Pública Gabriel Turbay.</t>
  </si>
  <si>
    <t>FORTALECIMIENTO DE LOS PROCESOS Y PROGRAMAS QUE DESARROLLA LA BIBLIOTECA PÚBLICA GABRIEL TURBAY Y SU RED DE BIBLIOTECAS PARA LA PRESTACIÓN DEL SERVICIO EN LA CIUDAD DE BUCARAMANGA</t>
  </si>
  <si>
    <t>Realizar 200 talleres de lectura, escritura y oralidad con niñas, niños y adolescentes en concordancia con el  plan nacional de lectura, escritura y la política nacional de lectura y bibliotecas.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</si>
  <si>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</si>
  <si>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APOYO A  LOS PROGRAMAS  DE CONCERTACIÓN CULTURAL EN LA CIUDAD DE BUCARAMANGA</t>
  </si>
  <si>
    <t>IMPLEMENTACIÓN DE LOS BENEFICIOS ECONÓMICOS PERIÓDICOS - BEPS PARA GARANTIZAR LA VEJEZ DE LOS GESTORES Y CREADORES CULTURALES DE LA CIUDAD DE BUCARAMANGA</t>
  </si>
  <si>
    <t>Implementar y mantener 1 centro de acceso a la información, observación y aceleración para fomento del desarrollo artístico, creativo y de gestión cultural.</t>
  </si>
  <si>
    <t>FORTALECIMIENTO DEL CENTRO DE ACCESO A LA INFORMACIÓN (IAC) DEL IMCT DE BUCARAMANGA</t>
  </si>
  <si>
    <t>Realizar 3 iniciativas de innovación artística, cultural y creativa que contribuyan a fortalecer las cadenas de valor productivo de las artes.</t>
  </si>
  <si>
    <t>Mantener 1 plataforma digital de comunicación y difusión artística y cultural.</t>
  </si>
  <si>
    <t>Mantener en funcionamiento la Emisora Cultural Luis Carlos Galán Sarmiento - La Cultural 100.7.</t>
  </si>
  <si>
    <t>DESARROLLO DE LA PROGRAMACIÓN Y DIVULGACIÓN DE LAS COMUNICACIONES EN LA EMISORA LUIS CARLOS GALÁN SARMIENTO DE LA CIUDAD DE BUCARAMANGA</t>
  </si>
  <si>
    <t>Realizar 3 acciones de fortalecimiento al Consejo Municipal de Cultura y de Turismo.</t>
  </si>
  <si>
    <t>FORTALECIMIENTO DEL CONSEJO MUNICIPAL DE CULTURA DE BUCARAMANGA</t>
  </si>
  <si>
    <t>Formular e implementar 1 Plan Decenal de Cultura y Turismo.</t>
  </si>
  <si>
    <t>FORMULACIÓN E IMPLEMENTACIÓN DEL PLAN DECENAL DE CULTURA Y TURISMO DE BUCARAMANGA</t>
  </si>
  <si>
    <t>Realizar 2 iniciativas artísticas y culturales enmarcadas en el Plan Integral Zonal.</t>
  </si>
  <si>
    <t>Patrimonio Cultural: Circuitos Culturales Y Creativos Para Todos</t>
  </si>
  <si>
    <t>Adquirir 1 Bien de Interés Cultural Patrimonial.</t>
  </si>
  <si>
    <t>Realizar 14 acciones de restauración, conservación, recuperación, mantenimiento, apropiación, promoción y/o difusión del patrimonio cultural material mueble e inmueble e inmaterial.</t>
  </si>
  <si>
    <t>FORTALECIMIENTO Y CONSOLIDACIÓN DE ACCIONES PARA LA CONSERVACIÓN Y SALVAGUARDA DE PATRIMONIO CULTURAL MATERIAL E INMATERIAL EN EL MUNICIPIO DE BUCARAMANGA</t>
  </si>
  <si>
    <t>Ejecutar 1 proyecto de adecuación, recuperación, modernización y/o dotación de la Biblioteca Gabriel Turbay.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</si>
  <si>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</si>
  <si>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</si>
  <si>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</si>
  <si>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</si>
  <si>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</si>
  <si>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</si>
  <si>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DIFUSIÓN Y PROMOCIÓN DE LA OFERTA TURÍSTICA DE LA CIUDAD DE BUCARAMANGA</t>
  </si>
  <si>
    <t>FORTALECIMIENTO Y POSICIONAMIENTO COMO DESTINO TURÍSTICO SOSTENIBLE Y COMPETITIVO DE LA CIUDAD DE BUCARAMANGA</t>
  </si>
  <si>
    <t>Realizar 4 eventos culturales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</si>
  <si>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</si>
  <si>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</si>
  <si>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 xml:space="preserve">Realizar 4 acciones de fortalecimiento al Bureau de Convenciones de Bucaramanga para promoción y posicionamiento de la ciudad y la región como destinos. </t>
  </si>
  <si>
    <t>Emprendimiento, Innovación, Formalización Y Dinamización Empresarial</t>
  </si>
  <si>
    <t>Emprendimiento E Innovación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</si>
  <si>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</si>
  <si>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FORTALECIMIENTO DEL COWORKING COMO ESTRATEGIA PARA EL EMPRENDIMIENTO, INNOVACIÓN, DINAMIZACIÓN Y ACELERACIÓN EMPRESARIAL EN EL MUNICIPIO DE BUCARAMANGA</t>
  </si>
  <si>
    <t>IMEBU</t>
  </si>
  <si>
    <t>Luis Gonzalo Gómez Guerrero</t>
  </si>
  <si>
    <t>Centros De Desarrollo Empresarial</t>
  </si>
  <si>
    <t>Implementar 1 programa de desarrollo empresarial y de empleabilidad para las micro y pequeñas empresas (incluyendo unidades productivas).</t>
  </si>
  <si>
    <t>FORTALECIMIENTO DEL CENTRO DE DESARROLLO EMPRESARIAL Y DE EMPLEABILIDAD EN EL MUNICIPIO DE BUCARAMANGA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</si>
  <si>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</si>
  <si>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</si>
  <si>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</si>
  <si>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>Banca Ciudadana</t>
  </si>
  <si>
    <t>Intervenir a 4.000 empresas y/o emprendimientos mediante apalancamiento financiero orientado a realizar inversión en innovación y/o tecnología en la zona rural y urbana con enfoque diferencial.</t>
  </si>
  <si>
    <t>APOYO DEL FONDO DE FOMENTO Y CRÉDITO DE APOYO DEL IMEBU, PROGRAMA BANCA CIUDADANA EN EL MUNICIPIO DE BUCARAMANGA</t>
  </si>
  <si>
    <t>Otorgar 6.000 créditos a emprendimientos y mipymes de orientados a capital de trabajo o destinos de inversión diferente a innovación y/o tecnología en zonas urbanas y rurales.</t>
  </si>
  <si>
    <t>Empleabilidad, Empleo Y Trabajo Decente</t>
  </si>
  <si>
    <t>Empleo Y Empleabilidad</t>
  </si>
  <si>
    <t>Registrar 5.000 hojas de vida para facilitar el proceso de inserción en el mercado laboral identificando habilidades, destrezas  y que competencias  para el trabajo.</t>
  </si>
  <si>
    <t>FORTALECIMIENTO DE LA OFICINA DE FOMENTO A LA EMPLEABILIDAD, EL EMPLEO Y EL TRABAJO DECENTE EN EL MUNICIPIO DE BUCARAMANGA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</si>
  <si>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</si>
  <si>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</si>
  <si>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Mantener en funcionamiento el 100% de los programas del Instituto Municipal del Empleo.</t>
  </si>
  <si>
    <t>FORTALECIMIENTO DE LOS PROCESOS DEL INSTITUTO MUNICIPAL DE EMPLEO Y FOMENTO EMPRESARIAL DEL MUNICIPIO DE BUCARAMANGA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</si>
  <si>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</si>
  <si>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</si>
  <si>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</si>
  <si>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INDERBU</t>
  </si>
  <si>
    <t>Vincular 7.000 jóvenes en los diferentes procesos democráticos de participación ciudadana.</t>
  </si>
  <si>
    <t>Implementar 6 procesos de comunicación estratégica mediante campañas de innovación para la promoción y prevención de flagelos juveniles.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</si>
  <si>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</si>
  <si>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</si>
  <si>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</si>
  <si>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FORTALECIMIENTO DE LAS ESTRATEGIAS DE HÁBITOS Y ESTILOS DE VIDA SALUDABLE EN EL MUNICIPIO DE BUCARAMANGA</t>
  </si>
  <si>
    <t>Mantener 104 grupos comunitarios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</si>
  <si>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</si>
  <si>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</si>
  <si>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</si>
  <si>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</si>
  <si>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</si>
  <si>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</si>
  <si>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Capacitar 800 personas en áreas afines a la actividad física, recreación y deporte.</t>
  </si>
  <si>
    <t>Apoyar 80 iniciativas de organismos del deporte asociado, grupos diferenciales y de comunidades generales.</t>
  </si>
  <si>
    <t>Ambientes Deportivos Y Recreativos Dignos Y Eficientes</t>
  </si>
  <si>
    <t>Realizar mantenimiento y adecuaciones menores a 105 campos y/o escenarios deportivos.</t>
  </si>
  <si>
    <t>ADMINISTRACIÓN Y MANTENIMIENTO DE LOS ESCENARIOS Y CAMPOS DEPORTIVOS EN EL MUNICIPIO DE BUCARAMANGA</t>
  </si>
  <si>
    <t>La Nueva Movilidad</t>
  </si>
  <si>
    <t>Metrolínea Evoluciona Y Estrategia Multimodal</t>
  </si>
  <si>
    <t>Formular e implementar 1 programa que permita reducir el déficit operacional del SITM.</t>
  </si>
  <si>
    <t>METROLÍNEA</t>
  </si>
  <si>
    <t>Implementar y mantener 1 herramienta digital (APP y/o web) que le permita a los usuarios del sistema realizar la planificación eficiente de los viajes.</t>
  </si>
  <si>
    <t>IMPLEMENTACIÓN Y ACTUALIZACIÓN DE UNA HERRAMIENTA DIGITAL APP QUE FACILITE A LOS USUARIOS LA PLANIFICACIÓN DE LOS VIAJES EN EL SITM METROLINEA EN EL MUNICIPIO DE BUCARAMANGA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</si>
  <si>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</si>
  <si>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Implementar 3 estrategias para el estímulo de demanda de pasajeros del sistema de transporte público (tarifas diferenciadas, tarifas dinámicas, entre otros).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</si>
  <si>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</si>
  <si>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</si>
  <si>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</si>
  <si>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FORTALECIMIENTO A LAS CAPACIDADES DE TECNOLOGÍA Y ESTÁNDARES DE CIUDAD INTELIGENTE EN EL MUNICIPIO DE BUCARAMANGA</t>
  </si>
  <si>
    <t>OATIC</t>
  </si>
  <si>
    <t>Wilfredo Gómez</t>
  </si>
  <si>
    <t>Diseñar e implementar 1 modelo de conectividad y arquitectura de datos que permita la interoperabilidad entre los sistemas de información e infraestructura tecnológica existente y proyectada.</t>
  </si>
  <si>
    <t>FORTALECIMIENTO AL PROCESO DE GESTIÓN DE LAS TIC ALINEADO A LA ESTRATEGIA DE GOBIERNO DIGITAL  PARA UNA MEJOR INTERACCIÓN CON EL CIUDADANO EN EL MUNICIPIO DE  BUCARAMANGA</t>
  </si>
  <si>
    <t>Mantener en los 8 Puntos Digital y en el Centro de Pensamiento para la Cuarta Revolución Industrial la conectividad y la infraestructura tecnológica.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</si>
  <si>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</si>
  <si>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</si>
  <si>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</si>
  <si>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</si>
  <si>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</si>
  <si>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</si>
  <si>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</si>
  <si>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FORTALECIMIENTO DEL PLAN DE COMUNICACIONES PARA LA DIFUSIÓN Y DIVULGACIÓN DE LA OFERTA INSTITUCIONAL, INICIATIVAS Y PROYECTOS ESTRATÉGICOS PARA EL MUNICIPIO DE BUCARAMANGA</t>
  </si>
  <si>
    <t>Ofc. Prensa y Comunicaciones</t>
  </si>
  <si>
    <t>Acceso A La Información Y Participación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</si>
  <si>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</si>
  <si>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</si>
  <si>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</si>
  <si>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</si>
  <si>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</si>
  <si>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</si>
  <si>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IMPLEMENTACIÓN DE ESTRATEGIAS PSICOPEDAGÓGICAS PARA LA DISMINUCIÓN DE FACTORES DE RIESGO EN NIÑOS, NIÑAS Y ADOLESCENTES EN EL MUNICIPIO DE BUCARAMANGA</t>
  </si>
  <si>
    <t>Sec. Desarrollo Social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</si>
  <si>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</si>
  <si>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Entregar 4 dotaciones a espacios para la primera infancia con enfoque de inclusión que permita el desarrollo de habilidades.</t>
  </si>
  <si>
    <t>Construir y/o adecuar 4 Centros de Desarrollo Infantil - CDI o Espacios para la Primera Infancia.</t>
  </si>
  <si>
    <t xml:space="preserve">Crece Conmigo: Una Infancia Feliz </t>
  </si>
  <si>
    <t>Formular e implementar 1 estrategia de corresponsabilidad en la garantía de derechos, la prevención de vulneración, amenaza o riesgo en el ámbito familiar, comunitario e institucional.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</si>
  <si>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</si>
  <si>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</si>
  <si>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</si>
  <si>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</si>
  <si>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</si>
  <si>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</si>
  <si>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Formular e implementar 1 ruta de atención integral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</si>
  <si>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</si>
  <si>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</si>
  <si>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</si>
  <si>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</si>
  <si>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</si>
  <si>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</si>
  <si>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</si>
  <si>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Adulto Mayor Y Digno</t>
  </si>
  <si>
    <t>Beneficiar y mantener a 11.000 personas mayores con el programa Colombia Mayor.</t>
  </si>
  <si>
    <t>IMPLEMENTACIÓN DE ACCIONES TENDIENTES A MEJORAR LAS CONDICIONES DE LOS ADULTOS MAYORES DEL MUNICIPIO DE BUCARAMANGA</t>
  </si>
  <si>
    <t>Proveer 25.000 ayudas alimentarias anuales mediante complementos nutricionales para personas mayores en condición de pobreza y vulnerabilidad mejorando su calidad de vida a través de la seguridad alimentaria.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</si>
  <si>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</si>
  <si>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</si>
  <si>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</si>
  <si>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</si>
  <si>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</si>
  <si>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e implementar 1 estrategia que promueva  las actividades psicosociales, actividades artísticas y culturales,   actividades físicas y recreación y actividades productivas en las personas mayores.</t>
  </si>
  <si>
    <t>Aceleradores De Desarrollo Social</t>
  </si>
  <si>
    <t>Formular e implementar 1 estrategia que promueva la democratización familiar apoyada en el componente de bienestar comunitario del programa Familias en Acción con impacto en barrios priorizados por NBI.</t>
  </si>
  <si>
    <t>APOYO A LA OPERATIVIDAD DEL PROGRAMA NACIONAL MÁS FAMILIAS EN ACCIÓN EN EL MUNICIPIO DE BUCARAMANGA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</si>
  <si>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</si>
  <si>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</si>
  <si>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t>Formular e implementar 1 estrategia para brindar asistencia social a la población afectada por las diferentes emergencias y particularmente COVID-19.</t>
  </si>
  <si>
    <t>Más Equidad Para Las Mujeres</t>
  </si>
  <si>
    <t>Potenciar la Escuela de Liderazgo y Participación Política de Mujeres con cobertura en zona rural y urbana.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</si>
  <si>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</si>
  <si>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mujeres, niñas y personas considerando los enfoques diferenciales y diversidad sexual.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</si>
  <si>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</si>
  <si>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</si>
  <si>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Mantener la estrategia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</si>
  <si>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</si>
  <si>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Actualizar e implementar la Política Pública de Mujer.</t>
  </si>
  <si>
    <t>Bucaramanga Hábitat Para El Cuidado Y La Corresponsabilidad</t>
  </si>
  <si>
    <t>Formular e implementar 1 política pública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</si>
  <si>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</si>
  <si>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</si>
  <si>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Atender el 100% de la solicitudes realizadas por éste grupo poblacional y sus familias con orientación psicosocial y jurídica.</t>
  </si>
  <si>
    <t>Habitantes En Situación De Calle</t>
  </si>
  <si>
    <t xml:space="preserve">Mantener la identificación, caracterización y seguimiento de la situación de cada habitante de calle atendido por la Secretaría de Desarrollo Social. </t>
  </si>
  <si>
    <t>DESARROLLO DE ACCIONES ENCAMINADAS A GENERAR ATENCIÓN INTEGRAL HACIA LA POBLACIÓN HABITANTES EN SITUACIÓN DE CALLE DEL MUNICIPIO DE BUCARAMANGA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</si>
  <si>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</si>
  <si>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</si>
  <si>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</si>
  <si>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t>Población Con Discapacidad</t>
  </si>
  <si>
    <t>Garantizar y mantener la atención integral en procesos de habilitación y rehabilitación a 250 niñas, niños y adolescentes con discapacidad del sector urbano y rural en extrema vulnerabilidad.</t>
  </si>
  <si>
    <t>APOYO A LA OPERATIVIDAD DE LOS PROGRAMAS DE ATENCIÓN INTEGRAL A LAS PERSONAS CON DISCAPACIDAD. FAMILIARES Y/O CUIDADORES DEL MUNICIPIO DE BUCARAMANGA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</si>
  <si>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</si>
  <si>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</si>
  <si>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</si>
  <si>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</si>
  <si>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Una Zona Rural Competitiva E Incluyente</t>
  </si>
  <si>
    <t>Desarrollo Del Campo</t>
  </si>
  <si>
    <t>Instalar 200 sistemas de riego por goteo en la zona rural.</t>
  </si>
  <si>
    <t>FORTALECIMIENTO DE LA PRODUCTIVIDAD Y COMPETITIVIDAD AGROPECUARIA EN EL SECTOR RURAL DEL MUNICIPIO DE BUCARAMANGA</t>
  </si>
  <si>
    <t>Mantener 2 ciclos de vacunación contra fiebre aftosa y brucelosis en vacunos según normatividad del ICA.</t>
  </si>
  <si>
    <t>PREVENCIÓN DEL CONTAGIO Y PROPAGACIÓN DE LA FIEBRE AFTOSA Y BRUCELOSIS EN LA ESPECIE BOVINA DEL MUNICIPIO DE BUCARAMANGA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</si>
  <si>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</si>
  <si>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</si>
  <si>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</si>
  <si>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</si>
  <si>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Prevención Del Delito</t>
  </si>
  <si>
    <t>Mantener la estrategia para la prevención, detección y atención de las violencias en adolescentes.</t>
  </si>
  <si>
    <t>Formular e implementar 1 estrategia que fortalezca la democracia participativa (Ley 1757 de 2015).</t>
  </si>
  <si>
    <t>Construir y/o dotar 10 salones comunales con el programa Ágoras.</t>
  </si>
  <si>
    <t>Mantener en funcionamiento el 100% de los salones comunales que hacen parte del programa Ágoras.</t>
  </si>
  <si>
    <t>Mantener el beneficio al 100% de los ediles con pago de EPS, ARL, póliza de vida y dotación.</t>
  </si>
  <si>
    <t>Mantener el 100% de los programas que desarrolla la Administración Central.</t>
  </si>
  <si>
    <t>MEJORAMIENTO DE LOS PROCESOS TRANSVERSALES PARA UNA ADMINISTRACIÓN PUBLICA MODERNA Y EFICIENTE EN LA SECRETARÍA DE DESARROLLO SOCIAL DEL MUNICIPIO BUCARAMANGA</t>
  </si>
  <si>
    <t>Educación De Calidad, Garantía De Una Ciudad De Oportunidades</t>
  </si>
  <si>
    <t>Cobertura Y Equidad De La Educación Preescolar, Básica Y Media</t>
  </si>
  <si>
    <t>Adecuar y/o dotar 10 ambientes escolares para la atención a la primera infancia (transición) con enfoque diferencial.</t>
  </si>
  <si>
    <t>Sec. Educación</t>
  </si>
  <si>
    <t>Beneficiar anualmente 32.276 estudiantes con enfoque diferencial en el programa de alimentación escolar.</t>
  </si>
  <si>
    <t xml:space="preserve">FORTALECIMIENTO DEL PROGRAMA DE ALIMENTACIÓN ESCOLAR-PAE EN EL MUNICIPIO DE BUCARAMANGA  </t>
  </si>
  <si>
    <t>Mantener al 100% de los estudiantes matriculados en los establecimientos educativos oficiales rurales con el programa de alimentación escolar.</t>
  </si>
  <si>
    <t>FORTALECIMIENTO DE LOS MODELOS EDUCATIVOS FLEXIBLES EN LAS INSTITUCIONES EDUCATIVAS OFICIALES DEL MUNICIPIO DE BUCARAMANGA</t>
  </si>
  <si>
    <t>Entregar dotación de material didáctico y/o mobiliario escolar a 35 establecimientos educativos oficiales.</t>
  </si>
  <si>
    <t>CONTRIBUCIÓN EN LA OPERATIVIDAD DE LAS INSTITUCIONES EDUCATIVAS OFICIALES CON RECURSOS DE CALIDAD GRATUIDAD EDUCATIVA EN EL MUNICIPIO BUCARAMANGA</t>
  </si>
  <si>
    <t>DOTACIÓN DE EQUIPOS, MULTIMEDIA, MATERIAL DIDÁCTICO Y/O MOBILIARIO ESCOLAR PARA LAS INSTITUCIONES EDUCATIVAS OFICIALES DEL MUNICIPIO DE BUCARAMANGA</t>
  </si>
  <si>
    <t>Mantener el 100% de los modelos lingüísticos, intérpretes de lengua de señas colombiana en la oferta Bilingüe y Bicultural  para estudiantes con discapacidad auditiva en la IE Normal Superior de Bucaramanga.</t>
  </si>
  <si>
    <t>APOYO PEDAGÓGICO EN EL PROCESO DE INCLUSIÓN DE LOS ESTUDIANTES CON DISCAPACIDAD Y/O TALENTOS EXCEPCIONALES BUCARAMANGA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</si>
  <si>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</si>
  <si>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Mantener en funcionamiento 4 ludotecas.</t>
  </si>
  <si>
    <t>FORTALECIMIENTO DE LAS LUDOTECAS PARA EL DESARROLLO INTEGRAL DE LA NIÑEZ EN EL MUNICIPIO DE BUCARAMANGA</t>
  </si>
  <si>
    <t>Mantener 2.664 cupos de transporte escolar a estudiantes de zonas de difícil acceso con enfoque diferencial.</t>
  </si>
  <si>
    <t>PRESTACIÓN DEL SERVICIO DE TRANSPORTE ESCOLAR PARA ESTUDIANTES DE LAS INSTITUCIONES EDUCATIVAS OFICIALES DE BUCARAMANGA</t>
  </si>
  <si>
    <t xml:space="preserve">Mantener 9.668 estudiantes con prestación del servicio educativo por el sistema de contratación del servicio educativo con enfoque diferencial. </t>
  </si>
  <si>
    <t>MEJORAMIENTO EN LA PRESTACIÓN DEL SERVICIO EDUCATIVO EN EL MUNICIPIO DE BUCARAMANGA</t>
  </si>
  <si>
    <t>Realizar mantenimiento a 40 establecimientos educativos oficiales.</t>
  </si>
  <si>
    <t>Realizar 25 intervenciones a colegios públicos de Bucaramanga.</t>
  </si>
  <si>
    <t>Calidad Y Fortalecimiento De La Educación Prescolar, Básica Y Media</t>
  </si>
  <si>
    <t>Mantener el apoyo a los proyectos transversales en los 47 establecimientos educativos oficiales.</t>
  </si>
  <si>
    <t>Mantener los 47 establecimientos educativos oficiales optimizados con planta de personal docente, administrativa, servicios  públicos, aseo, vigilancia y arrendamientos.</t>
  </si>
  <si>
    <t>MANTENIMIENTO DE LAS INSTITUCIONES EDUCATIVAS OFICIALES EN EL MUNICIPIO DE BUCARAMANGA</t>
  </si>
  <si>
    <t>Capacitar a 900 docentes de los establecimientos educativos oficiales en el manejo de una segunda lengua.</t>
  </si>
  <si>
    <t>FORTALECIMIENTO DE LAS HABILIDADES LINGUISTICAS EN INGLES DE DOCENTES Y ESTUDIANTES DE LAS INSTITUCIONES EDUCATIVAS OFICIALES DEL MUNICIPIO DE BUCARAMANGA</t>
  </si>
  <si>
    <t>Beneficiar anualmente con estrategias de aprendizaje en una segunda lengua a 35.000 estudiantes de los establecimientos educativos oficiales con enfoque diferencial.</t>
  </si>
  <si>
    <t>Capacitar en evaluación por competencias a 1.500 docentes de los establecimientos educativos oficiales.</t>
  </si>
  <si>
    <t>Mantener 20 sedes de establecimientos educativos rurales con acompañamiento integral para el mejoramiento de la gestón escolar.</t>
  </si>
  <si>
    <t>IMPLEMENTACIÓN DE ACCIONES DE ACOMPAÑAMIENTO INTEGRAL A LA GESTIÓN ESCOLAR DE LAS INSTITUCIONES EDUCATIVAS OFICIALES DEL SECTOR RURAL DEL MUNICIPIO DE BUCARAMANGA</t>
  </si>
  <si>
    <t>Realizar 4 foros educativos sobre experiencias significativas  artísticas y culturales.</t>
  </si>
  <si>
    <t>APOYO AL DESARROLLO DE PROCESOS DE INTERCAMBIO DE EXPERIENCIAS EDUCATIVAS SIGNIFICATIVAS EN EL MUNICIPIO DE BUCARAMANGA</t>
  </si>
  <si>
    <t>Mantener el 100% de los macroprocesos de la Secretaría de Educación.</t>
  </si>
  <si>
    <t>MEJORAMIENTO DE LOS MACROPROCESOS DE LA SECRETARÍA DE EDUCACIÓN DEL MUNICIPIO DE BUCARAMANGA</t>
  </si>
  <si>
    <t>Mantener en los establecimientos educativos oficiales el Programa de Bienestar Laboral dirigido al personal docente, directivo docente y administrativo.</t>
  </si>
  <si>
    <t>CONSOLIDACIÓN DEL PROGRAMA DE BIENESTAR LABORAL PARA PERSONAL DIRECTIVO DOCENTE DOCENTE Y ADMINISTRATIVO DE LAS INSTITUCIONES EDUCATIVAS OFICIALES DEL MUNICIPIO DE BUCARAMANGA</t>
  </si>
  <si>
    <t xml:space="preserve">Mantener el pago de ARL en el cumplimiento del decreto 055 de 2015 al 100% de los estudiantes de grados 10 y 11 que realizan las prácticas de la educación media técnica. </t>
  </si>
  <si>
    <t>PRESTACIÓN DEL SERVICIO DE ASEGURAMIENTO EN RIESGOS LABORALES PARA LOS ESTUDIANTES EN PRÁCTICA ACADÉMICA ADSCRITOS A LAS INSTITUCIONES EDUCATIVAS DEL MUNICIPIO DE BUCARAMANGA</t>
  </si>
  <si>
    <t>Realizar 1 caracterización del clima escolar y victimización que permita identificar los problemas de convivencia y seguridad del entorno escolar.</t>
  </si>
  <si>
    <t>Calidad Y Fomento De La Educación Superior</t>
  </si>
  <si>
    <t>Otorgar 4.000 nuevos subsidios con enfoque diferencial para el acceso a la educación superior del nivel técnico, tecnológico y profesional.</t>
  </si>
  <si>
    <t>FORTALECIMIENTO DEL PROGRAMA DE EDUCACIÓN SUPERIOR EN EL MUNICIPIO DE   BUCARAMANGA</t>
  </si>
  <si>
    <t>Mantener el 100% de los subsidios para el acceso a la educación superior del nivel técnico, profesional, tecnológico y profesional.</t>
  </si>
  <si>
    <t>Beneficiar 3.000 personas a través de un programa de educación virtual pos secundaria que proporcione conocimientos, competencias y habilidades para el empleo y el emprendimiento de acuerdo al perfil productivo de la región.</t>
  </si>
  <si>
    <t>Bucaramanga Ciudad De Innovación Educativa</t>
  </si>
  <si>
    <t>Innovación Y Uso De La Ciencia Y Tecnología En El Ambiente Escolar</t>
  </si>
  <si>
    <t>Dotar y/o repotenciar 70 aulas especializadas en los establecimientos educativos oficiales.</t>
  </si>
  <si>
    <t>Mantener los 47 establecimientos educativos oficiales con conectividad.</t>
  </si>
  <si>
    <t>FORTALECIMIENTO DE LA CONECTIVIDAD Y EL ACCESO A NUEVAS TECNOLOGÍAS EN LAS INSTITUCIONES EDUCATIVAS OFICIALES DEL MUNICIPIO DE BUCARAMANGA</t>
  </si>
  <si>
    <t>Implementar 1 ecosistema empresarial para la reactivación y desarrollo económico de la ciudad.</t>
  </si>
  <si>
    <t>Sec. Hacienda</t>
  </si>
  <si>
    <t>Finanzas Públicas Modernas Y Eficientes</t>
  </si>
  <si>
    <t>Modernizar el proceso financiero y presupuestal de la Secretaría de Hacienda.</t>
  </si>
  <si>
    <t>Desarrollar 3  acciones administrativas para mejorar la eficiencia y productividad en la gestión del recaudo de impuestos, fiscalización y cobro coactivo municipal.</t>
  </si>
  <si>
    <t>FORTALECIMIENTO DE LA GESTION OPERATIVA DE LA OFICINA DE VALORIZACION DEL MUNICIPIO DE BUCARAMANGA</t>
  </si>
  <si>
    <t>Realizar 3 socializaciones de las obligaciones tributarias mediante canales de comunicación o prensa, acompañadas de jornadas de sensibilización dirigida a los contribuyentes para mejorar la cultura de pago.</t>
  </si>
  <si>
    <t>Mantener actualizadas la información para una óptima gestión tributaria.</t>
  </si>
  <si>
    <t>FORTALECIMIENTO DE LA GESTIÓN CATASTRAL CON ENFOQUE MULTIPROPÓSITO EN EL MUNICIPIO BUCARAMANGA</t>
  </si>
  <si>
    <t>Gobernanza Del Agua, Nuestra Agua, Nuestra Vida</t>
  </si>
  <si>
    <t>Repotenciar 1 sistema de alcantarillado sanitario y pluvial.</t>
  </si>
  <si>
    <t>Sec. Infraestructura</t>
  </si>
  <si>
    <t xml:space="preserve">Iván José Vargas </t>
  </si>
  <si>
    <t>Realizar los estudios y diseños del Sistema de Tratamiento de Aguas Residuales Bucaramanga metropolitana.</t>
  </si>
  <si>
    <t>Estudios Y Diseños De La Infraestructura</t>
  </si>
  <si>
    <t>Realizar el 100% de los estudios y/o diseños requeridos para el desarrollo de proyectos de infraestructura.</t>
  </si>
  <si>
    <t>Repotenciar 2 acueductos veredales.</t>
  </si>
  <si>
    <t>Construir 1 acueducto veredal.</t>
  </si>
  <si>
    <t>Construir 50 pozos sépticos para el sector rural.</t>
  </si>
  <si>
    <t>Mejoramiento Y Mantenimiento De Parques Y Zonas Verdes</t>
  </si>
  <si>
    <t>Mantener el 100% de los parques, zonas verdes y su mobiliario.</t>
  </si>
  <si>
    <t>Equipamiento Comunitario</t>
  </si>
  <si>
    <t>Construir y/o mejorar 100.000 m2 de espacio espacio público y equipamiento urbano de la ciudad.</t>
  </si>
  <si>
    <t>ADECUACION DEL EQUIPAMIENTO Y ESCENARIOS DEPORTIVOS DEL MUNICIPIO DE BUCARAMANGA SANTANDER</t>
  </si>
  <si>
    <t>MEJORAMIENTO DE LA INFRAESTRUCTURA URBANA Y CALIDAD AMBIENTAL DENTRO DE LA ESTRATEGIA “CENTRO CAMINABLE” EN EL MUNICIPIO DE BUCARAMANGA SANTANDER</t>
  </si>
  <si>
    <t>ADECUACION DE ANDENES, ESCALERAS Y PASAMANOS, DEL MUNICIPIO DE BUCARAMANGA SANTANDER</t>
  </si>
  <si>
    <t>Realizar mejoramiento y/o mantenimiento a la infraestructura de 2 plaza de mercado a cargo del municipio.</t>
  </si>
  <si>
    <t>Infraestructura De Transporte</t>
  </si>
  <si>
    <t>Construir 15 kilómetros de cicloruta en el municipio diseñados bajo la implementación de la estrategia de la bicicleta.</t>
  </si>
  <si>
    <t>Realizar mantenimiento o mejoramiento a 100.000 m2 de malla vial urbana.</t>
  </si>
  <si>
    <t>Construir 3.000 metros líneales de placa huella en la zona rural.</t>
  </si>
  <si>
    <t>Realizar mantenimiento a 2 puente peatonal.</t>
  </si>
  <si>
    <t>Alumbrado Público Urbano Y Rural</t>
  </si>
  <si>
    <t>Formular e implementar 1 programa de expansión y modernización del alumbrado público de la ciudad.</t>
  </si>
  <si>
    <t xml:space="preserve">Mantener el funcionamiento del 100% de las luminarias operativas. </t>
  </si>
  <si>
    <t>MANTENIMIENTO DEL SISTEMA DE ALUMBRADO PÚBLICO 2020-2023 DEL MUNICIPIO DE BUCARAMANGA.</t>
  </si>
  <si>
    <t>Implementar 1 herramienta que permita integrar la gestión y el control de la infraestructura del alumbrado público mediante las TIC.</t>
  </si>
  <si>
    <t>Instalar 30.000 puntos de luminarias telegestionadas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</si>
  <si>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</si>
  <si>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</si>
  <si>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SUBSIDIO DE LOS SERVICIOS PUBLICOS DE ACUEDUCTO, ALCANTARILLADO Y ASEO A LA POBLACIÓN DE ESTRATO 1, 2 Y 3 DEL MUNICIPIO DE BUCARAMANGA</t>
  </si>
  <si>
    <t>Sec. Interior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</si>
  <si>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</si>
  <si>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</si>
  <si>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Realizar 9 estudios en áreas o zonas con situaciones de riesgo.</t>
  </si>
  <si>
    <t>Adquirir 5 Sistema de Alertas Tempranas e Innovación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</si>
  <si>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</si>
  <si>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</si>
  <si>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>IMPLEMENTACIÓN DE ACCIONES DE FORTALECIMIENTO A LA GESTIÓN DEL RIESGO DE DESASTRES EN EL MUNICIPIO DE BUCARAMANGA</t>
  </si>
  <si>
    <t xml:space="preserve">Fortalecer 30 instancias sociales del Sistema Municipal de Gestión de Riesgo. </t>
  </si>
  <si>
    <t>Intervenir estratégicamente 6 zonas de riesgo de desastre.</t>
  </si>
  <si>
    <t>Realizar 1 inventario municipal de asentamientos humanos localizados en zonas de alto riesgo no mitigable.</t>
  </si>
  <si>
    <t>Mantener la atención al 100% de las familias en emergencias naturales y antrópicas.</t>
  </si>
  <si>
    <t>Mantener la atención integral al 100% de las emergencias y desastres ocurridas en el municipio.</t>
  </si>
  <si>
    <t>Mantener las 4 Plazas de Mercado administradas por el Municipio.</t>
  </si>
  <si>
    <t>FORTALECIMIENTO A LA OPERATIVIDAD DE LOS CENTROS DE ACOPIO A CARGO DEL MUNICIPIO DE BUCARAMANGA</t>
  </si>
  <si>
    <t>Formular e implementar 1 programa de gestores de convivencia.</t>
  </si>
  <si>
    <t>IMPLEMENTACIÓN DE ACCIONES E INICIATIVAS SOCIALES PARA LA CONSERVACIÓN DE LA SANA CONVIVENCIA, GESTIÓN DE CONFLICTOS COMUNITARIOS Y USO ADECUADO DEL ESPACIO PÚBLICO EN EL MUNICIPIO DE BUCARAMANGA</t>
  </si>
  <si>
    <t>Formular e implementar 1 estrategia orientada a erradicar la violencia y fortalecer la protección en niños, niñas y adolescentes, mujeres, líderes sociales y personas mayores en entornos de violencia.</t>
  </si>
  <si>
    <t>Mantener 1 hogar de paso para la protección de niños y niñas en riesgo y/o vulnerabilidad.</t>
  </si>
  <si>
    <t>FORTALECIMIENTO DEL HOGAR DE PASO PARA PROTECCIÓN DE NIÑOS, NIÑAS Y ADOLESCENTES DEL MUNICIPIO DE BUCARAMANGA</t>
  </si>
  <si>
    <t>Mantener el Programa de Tolerancia en Movimiento con el objetivo de fortalecer la convivencia y seguridad ciudadana.</t>
  </si>
  <si>
    <t>Intervenir 10 puntos críticos de criminalidad con acciones integrales.</t>
  </si>
  <si>
    <t xml:space="preserve">DESARROLLO DE ACCIONES PARA LA IDENTIFICACIÓN Y PREVENCIÓN DE CASOS DE NIÑOS, NIÑAS Y ADOLESCENTES VINCULADOS A DELITOS Y CONTRAVENCIONES  DENTRO Y FUERA DE LAS INSTITUCIONES EDUCATIVAS DEL MUNICIPIO DE BUCARAMANGA </t>
  </si>
  <si>
    <t>Fortalecimiento Institucional A Los Organismos De Seguridad</t>
  </si>
  <si>
    <t>Formular e implementar el Plan Integral de Seguridad y Convivencia Ciudadana (PISCC) en conjunto con las entidades pertinentes.</t>
  </si>
  <si>
    <t>MEJORAMIENTO DE LOS SISTEMAS DE SEGURIDAD DE LA CIUDAD DE BUCARAMANGA</t>
  </si>
  <si>
    <t>Mantener la adquisición del 100% las herramientas de innovación, ciencia y tecnología aprobadas a los organismos de orden público en marco de una ciudad inteligente.</t>
  </si>
  <si>
    <t>Mantener en funcionamiento el Circuito Cerrado de Televisión.</t>
  </si>
  <si>
    <t>Formular e implementar el plan de acción para la habilitación  del Centro de Traslado por Protección - CTP en cumplimiento por el Código Nacional de Seguridad y Convicencia Ciudadana.</t>
  </si>
  <si>
    <t>Promoción De La Seguridad Ciudadana, El Orden Público Y La Convivencia</t>
  </si>
  <si>
    <t>Formular e implementar 1 estrategia para mejorar la prestación del servicio de las inspecciones de policía y el seguimiento a los procesos policivos.</t>
  </si>
  <si>
    <t>MEJORAMIENTO EN LA PRESTACIÓN DEL SERVICIO PARA LA ATENCIÓN AL CIUDADANO EN LAS COMISARÍAS E INSPECCIONES DEL MUNICIPIO DE BUCARAMANGA</t>
  </si>
  <si>
    <t>Crear y mantener 1 observatorio de convivencia y seguridad ciudadana.</t>
  </si>
  <si>
    <t>IMPLEMENTACIÓN DE ACCIONES PARA EL MEJORAMIENTO DE LA CONSOLIDACIÓN Y MANEJO DE DATOS DEL OBSERVATORIO DE LA INFORMACIÓN ASOCIADA A LA SEGURIDAD Y CONVIVENCIA CIUDADANA EN EL MUNICIPIO DE BUCARAMANGA</t>
  </si>
  <si>
    <t>Desarrollar e implementar 1 protocolo para la coordinación de acciones de respeto y garantía a la protesta pacífica.</t>
  </si>
  <si>
    <t>Formular 1 estrategia de diagnóstico y abordaje de las conflictividades sociales.</t>
  </si>
  <si>
    <t>Promoción De Los Métodos De Resolución De Conflictos, Acceso A La Justicia Y Aplicación De La Justicia Restaurativa</t>
  </si>
  <si>
    <t>Mantener la casa de justicia como espacio de atención y descongestión de los servicios de justicia garantizando la asesoría de las personas que solicitan el servicio.</t>
  </si>
  <si>
    <t xml:space="preserve">Formular e implementar 1 estrategia de promoción y efectividad del Código Nacional de Seguridad y Convivencia Ciudadana. </t>
  </si>
  <si>
    <t>Mantener y fortalecer la prestación integral del servicio en las 3 comisarías de familia para prevenir la violencia intrafamiliar.</t>
  </si>
  <si>
    <t>Formular e implementar 1 estrategia de promoción comunitaria de los mecanismos alternativos de solución de conflictos y  aplicación de la justicia restaurativa.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</si>
  <si>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</si>
  <si>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</si>
  <si>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</si>
  <si>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 xml:space="preserve">Mantener la atención integral al 100% de la población adolescente en conflicto con la ley penal. </t>
  </si>
  <si>
    <t>Desarrollar 4 iniciativas para la prevención de la trata de personas y explotación sexual comercial de niñas, niños y adolescentes.</t>
  </si>
  <si>
    <t>Atención A Víctimas Del Conflicto Armado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</si>
  <si>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</si>
  <si>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</si>
  <si>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</si>
  <si>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</si>
  <si>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</si>
  <si>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</si>
  <si>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</si>
  <si>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</si>
  <si>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Sistema Penitenciario Carcelario En El Marco De Los Derechos Humanos</t>
  </si>
  <si>
    <t>Formular e implementar 1 plan de acción con el Instituto Nacional Penitenciario y Carcelario - INPEC para construir la red de apoyo intersectorial de la casa de libertad.</t>
  </si>
  <si>
    <t>DESARROLLO DEL PROGRAMA CASA LIBERTAD EN LA CIUDAD DE BUCARAMANGA</t>
  </si>
  <si>
    <t>Desarrollar 4 jornadas tendientes a garantizar los derechos humanos para la población carcelaria.</t>
  </si>
  <si>
    <t>APOYO A LA POBLACIÓN CARCELARIA DEL MUNICIPIO DE BUCARAMANGA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</si>
  <si>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</si>
  <si>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</si>
  <si>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Gobierno Abierto</t>
  </si>
  <si>
    <t>Formular e implementar 1 estrategia dirigida a fortalecer las acciones de transparencia en la Entidad.</t>
  </si>
  <si>
    <t>CONSOLIDACIÓN DEL PROGRAMA DE TRANSPARENCIA. GOBIERNO ABIERTO Y LUCHA CONTRA LA CORRUPCIÓN EN EL MUNICIPIO DE BUCARAMANGA</t>
  </si>
  <si>
    <t>Sec. Jurídica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</si>
  <si>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</si>
  <si>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</si>
  <si>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</si>
  <si>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</si>
  <si>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</si>
  <si>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FORTALECIMIENTO DEL PROCESO DE GESTION JURIDICA Y DEFENSA JUDICIAL PARA LA PREVENCION DEL DAÑO ANTIJURIDICO EN EL MUNICIPIO DE BUCARAMANGA</t>
  </si>
  <si>
    <t>FORTALECIMIENTO DE LA GESTIÓN INSTITUCIONAL EN LOS PROCESOS DEL ÁMBITO JURÍDICO EN EL MUNICIPIO DE BUCARAMANGA</t>
  </si>
  <si>
    <t>Crear e implementar 1 Agenda Regulatoria.</t>
  </si>
  <si>
    <t>Planeando Construimos Ciudad y Territorio</t>
  </si>
  <si>
    <t>Realizar la revisión del Plan de Ordenamiento Territorial - POT.</t>
  </si>
  <si>
    <t>Sec. Planeación</t>
  </si>
  <si>
    <t>Desarrollar 4 instrumentos derivados del POT para promover un desarrollo ordenado.</t>
  </si>
  <si>
    <t>Realizar inspección, vigilancia y control al 100% de las obras licenciadas en el municipio.</t>
  </si>
  <si>
    <t>Legalizar 25 asentamientos humanos.</t>
  </si>
  <si>
    <t>APOYO EN LOS PROCESOS DE LEGALIZACIÓN Y REGULARIZACIÓN URBANÍSTICA DE ASENTAMIENTOS HUMANOS EN EL MUNICIPIO DE BUCARAMANGA</t>
  </si>
  <si>
    <t>Mantener la estrategia de presupuestos participativos.</t>
  </si>
  <si>
    <t>Realizar 4 actividades de fortalecimiento para el Consejo Territorial de Planeación.</t>
  </si>
  <si>
    <t>FORTALECIMIENTO DE LAS CAPACIDADES ADMINISTRATIVAS Y LOGÍSTICAS DEL CONSEJO TERRITORIAL DE PLANEACIÓN EN EL MUNICIPIO DE BUCARAMANGA</t>
  </si>
  <si>
    <t>Mantener 1 observatorio municipal.</t>
  </si>
  <si>
    <t>FORTALECIMIENTO DEL SISTEMA DE INFORMACIÓN OBSERVATORIO DIGITAL MUNICIPAL DE BUCARAMANGA</t>
  </si>
  <si>
    <t>Mantener actualizada la base de datos del SISBEN.</t>
  </si>
  <si>
    <t>IDENTIFICACIÓN Y SELECCION DE LA POBLACION POBRE Y VULNERABLE DEL MUNICIPIO DE BUCARAMANGA, SANTANDER</t>
  </si>
  <si>
    <t>Mantener actualizada la estratificación socioeconómica urbana y rural del municipio.</t>
  </si>
  <si>
    <t>Instalaciones De Vanguardia</t>
  </si>
  <si>
    <t>Mantener en funcionamiento el archivo de planos.</t>
  </si>
  <si>
    <t>Salud Con Calidad, Garantía De Una Ciudad De Oportunidades</t>
  </si>
  <si>
    <t>Garantía De La Autoridad Sanitaria Para La Gestión De La Salud</t>
  </si>
  <si>
    <t>Lograr y mantener el 100% de la población afiliada al Régimen Subsidiado.</t>
  </si>
  <si>
    <t>MANTENIMIENTO DE LA COBERTURA DE LA SEGURIDAD SOCIAL EN SALUD DE LA POBLACIÓN POBRE SIN CAPACIDAD DE PAGO RESIDENTE EN EL MUNICIPIO DE BUCARAMANGA, SANTANDER</t>
  </si>
  <si>
    <t>Sec. Salud y Ambiente</t>
  </si>
  <si>
    <t>Mantener la auditoría al 100% de las EAPB contributivas que maneje población subsidiada, EAPB subsidiada e IPS públicas y privadas que presten servicios de salud a los usuarios del Régimen Subsidiado.</t>
  </si>
  <si>
    <t>CONSOLIDACIÓN DE LA AUTORIDAD SANITARIA PARA LA GESTIÓN DE LA SALUD PÚBLICA BUCARAMANGA</t>
  </si>
  <si>
    <t>Mantener el 100% de inspección, vigilancia y control a las IPS que presten servicios de salud de urgencias de la red pública y privada que atienda a la población del Régimen Subsidiado.</t>
  </si>
  <si>
    <t>CONTROL, INSPECCIÓN Y VIGILANCIA A LA PRESTACIÓN DE SERVICIOS DE SALUD DE URGENCIAS Y A LOS PROCESOS DIRIGIDOS A REDUCIR LA MORBIMORTALIDAD DE LAS ENFERMEDADES DE SALUD PÚBLICA EN EL MUNCIPIO DE BUCARAMANGA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</si>
  <si>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</si>
  <si>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</si>
  <si>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</si>
  <si>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Construir, mejorar y/o reponer la infraestructura física de 4 centros y/o unidades de salud.</t>
  </si>
  <si>
    <t xml:space="preserve">CONSTRUCCIÓN Y/O REPOSICIÓN Y/O MEJORAMIENTO DE LA INFRAESTRUCTURA FÍSICA DE CENTROS Y/O UNIDADES DE SALUD DE BUCARAMANGA </t>
  </si>
  <si>
    <t>Adquirir 2 unidades móviles para el área rural.</t>
  </si>
  <si>
    <t>Mantener la estrategia de atención primaria en salud.</t>
  </si>
  <si>
    <t>FORTALECIMIENTO EN EL MODELO DE ATENCIÓN PRIMARIA EN SALUD EN EL MUNICIPIO DE BUCARAMANGA</t>
  </si>
  <si>
    <t>Salud Pública Pertinente, Garantía De Una Ciudad De Oportunidades</t>
  </si>
  <si>
    <t>Mejoramiento De Las Condiciones No Transmisibles</t>
  </si>
  <si>
    <t>Realizar actividad física en 100 parques de la ciudad para promover estilos de vida saludable y prevenir enfermedades crónicas no transmisibles.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</si>
  <si>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</si>
  <si>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</si>
  <si>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t>Vida Saludable Y La Prevención De Las Enfermedades Transmisibles</t>
  </si>
  <si>
    <t>Mantener 2 estrategias de gestión integral para prevención y control de enfermedades endemoepidémicas y emergentes, reemergentes y desatendidas.</t>
  </si>
  <si>
    <t>FORTALECIMIENTO DE LAS ACCIONES PARA LA PREVENCIÓN DE LAS ENFERMEDADES TRANSMISIBLES EN EL MUNICIPIO DE BUCARAMANGA</t>
  </si>
  <si>
    <t>Lograr y mantener el 95% de cobertura de vacunación en niños y niñas menores de 5 años.</t>
  </si>
  <si>
    <t>Salud Mental</t>
  </si>
  <si>
    <t>Formular e implementar el plan de acción de salud mental de acuerdo a la Política Nacional.</t>
  </si>
  <si>
    <t>MEJORAMIENTO DE LA SALUD MENTAL Y LA CONVIVENCIA SOCIAL DE BUCARAMANGA</t>
  </si>
  <si>
    <t>Seguridad Alimentaria Y Nutricional</t>
  </si>
  <si>
    <t>Mantener el Plan de Seguridad Alimentaria y Nutricional.</t>
  </si>
  <si>
    <t>FORTALECIMIENTO DE LAS ACCIONES DE SEGURIDAD ALIMENTARIA Y NUTRICIONAL EN EL MUNICIPIO DE BUCARAMANGA</t>
  </si>
  <si>
    <t>Mantener 1 estrategia de seguimiento a bajo peso al nacer, desnutrición aguda, IAMI y lactancia materna.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</si>
  <si>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</si>
  <si>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</si>
  <si>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FORTALECIMIENTO DE LAS ACCIONES DE PROMOCIÓN, PREVENCIÓN Y VIGILANCIA DE SALUD SEXUAL Y REPRODUCTIVA DEL MUNICIPIO DE BUCARAMANGA</t>
  </si>
  <si>
    <t>Formular e implementar 1 estrategia de atención intregral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</si>
  <si>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</si>
  <si>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</si>
  <si>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</si>
  <si>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t>Gestión Diferencial De Poblaciones Vulnerables</t>
  </si>
  <si>
    <t>Formular e implementar la estrategia de atención integral en primera infancia "En Bucaramanga es haciendo para un inicio feliz".</t>
  </si>
  <si>
    <t>DESARROLLO DE LA ESTRATEGIA DE ATENCIÓN INTEGRAL EN PRIMERA INFANCIA “EN BUCARAMANGA ES HACIENDO PARA UN INICIO FELIZ” EN EL MUNICIPIO DE BUCARAMANGA</t>
  </si>
  <si>
    <t>Mantener el Plan de acción intersectorial de entornos saludables PAIE con población víctima del conflicto interno armado.</t>
  </si>
  <si>
    <t>FORTALECIMIENTO DE LAS ACCIONES DE PROMOCIÓN, PREVENCIÓN Y VIGILANCIA EN LA POBLACION VULNERABLES EN EL MUNICIPIO DE BUCARAMANGA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</si>
  <si>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</si>
  <si>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</si>
  <si>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</si>
  <si>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</si>
  <si>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</si>
  <si>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</si>
  <si>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>Salud Ambiental</t>
  </si>
  <si>
    <t>Realizar la identificación y el censo de los individuos caninos y felinos.</t>
  </si>
  <si>
    <t>Realizar la vacunación antirrábica de 100.000 individuos entre caninos y felinos.</t>
  </si>
  <si>
    <t>FORTALECIMIENTO DEL PROGRAMA DE SALUD AMBIENTAL EN EL MUNICIPIO BUCARAMANGA</t>
  </si>
  <si>
    <t>Realizar 20.000 esterilizaciones de caninos y felinos.</t>
  </si>
  <si>
    <t>Realizar visitas de inspección, vigilancia y control a 40.000 estalecimientos de alto y bajo riesgo sanitario.</t>
  </si>
  <si>
    <t>Mantener la estrategia de entorno saludable en la zona urbana y rural.</t>
  </si>
  <si>
    <t>Adecuar la infraestructura física del centro de Zoonosis.</t>
  </si>
  <si>
    <t>Salud Pública En Emergencias Y Desastres</t>
  </si>
  <si>
    <t>Mantener el Programa de Hospitales Seguros y el Plan Familiar de Emergencias.</t>
  </si>
  <si>
    <t>FORTALECIMIENTO DE LAS ACCIONES EN EMERGENCIAS Y DESASTRES EN SALUD DEL MUNICIPIO DE BUCARAMANGA</t>
  </si>
  <si>
    <t>Implementar y mantener el Sistema de Emergencias Médicas.</t>
  </si>
  <si>
    <t>Oportunidad Para La Promoción De La Salud Dentro De Su Ambiente Laboral</t>
  </si>
  <si>
    <t>Mantener el 100% de acciones de promoción y prevención de los riesgos laborales en la población formal e informal.</t>
  </si>
  <si>
    <t>Bucaramanga, Ciudad Con Planificación Ambiental Y Territorial En El Marco Del Cambio Climático</t>
  </si>
  <si>
    <t>Planificación Y Educación Ambiental</t>
  </si>
  <si>
    <t>Actualizar y mantener el Sistema de Gestión Ambiental Municipal - SIGAM de acuerdo a la Política Ambiental Municipal.</t>
  </si>
  <si>
    <t>IMPLEMENTACIÓN DE UNA ESTRATEGIA DE EDUCACIÓN Y PLANIFICACIÓN AMBIENTAL SUSTENTABLE EN EL MUNICIPIO DE BUCARAMANGA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</si>
  <si>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</si>
  <si>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</si>
  <si>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</si>
  <si>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>Calidad Y Control Del Medio Ambiente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</si>
  <si>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</si>
  <si>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ANÁLISIS Y CONTROL DE LA CONTAMINACIÓN ATMOSFERICA EN EL MUNICIPIO DE BUCARAMANGA</t>
  </si>
  <si>
    <t>Formular e implementar 1 estrategia de reforestación y conservación de los predios adquiridos para la preservación de las cuencas hídricas que abastecen al municipio de Bucaramanga.</t>
  </si>
  <si>
    <t>PROTECCIÓN DEL RECURSO HÍDRICO COMO ESTRATEGIA AMBIENTAL MEDIANTE ACCIONES DE INTERVENCIÓN EN CUENCAS QUE PUEDAN ABASTECER DE AGUA AL MUNICIPIO DE BUCARAMANGA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</si>
  <si>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</si>
  <si>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</si>
  <si>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</si>
  <si>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Crecimiento Verde, Ciudad Biodiversa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</si>
  <si>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</si>
  <si>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FORTALECIMIENTO AL CRECIMIENTO VERDE, CIUDAD BIODIVERSA DEL MUNICIPIO DE BUCARAMANGA</t>
  </si>
  <si>
    <t>Implementar 1 piloto para la gestión de huertas urbanas sostenibles.</t>
  </si>
  <si>
    <t>Actualizar e implementar el Plan de Gestión Integral de Residuos Sólidos - PGIRS.</t>
  </si>
  <si>
    <t>FORTALECIMIENTO EN EL MARCO DE LA ECONOMÍA CIRCULAR DE LA GESTIÓN INTEGRAL DE RESIDUOS SÓLIDOS EN EL MUNICIPIO DE BUCARAMANGA</t>
  </si>
  <si>
    <t>FORTALECIMIENTO DE LA PRESTACIÓN DEL SERVICIO PÚBLICO DE ASEO PARA LA GESTIÓN INTEGRAL DE RESIDUOS SÓLIDOS EN EL MUNICIPIO DE BUCARAMANGA</t>
  </si>
  <si>
    <t>Construir y/o gestionar el Coso Municipal.</t>
  </si>
  <si>
    <t>BUCARAMANGA, UNA CIUDAD DE OPORTUNIDADES 2020-2023, VIGENCIA 2022</t>
  </si>
  <si>
    <t>Formular e implementar el Plan Institucional de Capacitación, Bienestar e Incentivos.</t>
  </si>
  <si>
    <t>Sec. Administrativa</t>
  </si>
  <si>
    <t>Formular e implementar 1 Plan de Modernización de la entidad.</t>
  </si>
  <si>
    <t>Formular e implementar el Programa de Gestión Documental - PGD y el Plan Institucional de Archivos - PINAR.</t>
  </si>
  <si>
    <t>Adecuar 1 espacio de esparcimiento y zona alimentaria para los funcionarios de la Administración Central.</t>
  </si>
  <si>
    <t>Formular e implementar 1 estrategia de energías renovables para la Administración Central Municipal.</t>
  </si>
  <si>
    <t>Repotenciar en un 10% los espacios de trabajo según necesidades de la administración central municipal en las fases 1 y 2.</t>
  </si>
  <si>
    <t>Formular e implementar 1 estrategia de mejora del servicio al ciudadano.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</si>
  <si>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</si>
  <si>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</si>
  <si>
    <t>Mantener 3.335 jóvenes y adultos con modelos flexibles.</t>
  </si>
  <si>
    <t>ADECUACIÓN DE ESTACIONES DE BOMBEROS E INSTALACION DE SISTEMA CONTRAINCENDIOS EN EL MUNICIPIO DE BUCARAMANGA</t>
  </si>
  <si>
    <t>FORTALECIMIENTO TECNOLOGICO DE LOS SISTEMAS DE INFORMACION Y TELECOMUNICACIONES DE BOMBEROS DE BUCARAMANGA</t>
  </si>
  <si>
    <t>CAPACITACIÓN Y SENSIBILIZACIÓN EN PREVENCIÓN ORIENTADA A BOMBERITOS Y BRIGADISTAS EN LAS DIFERENTES COMUNAS DE MUNICIPIO DE BUCARAMANGA</t>
  </si>
  <si>
    <t>Meta no programada para la vigencia</t>
  </si>
  <si>
    <t>FORTALECIMIENTO DE LAS ACCIONES DE INTERÉS PARA LA ORGANIZACIÓN ADMINISTRACIÓN Y APROVECHAMIENTO DEL ESPACIO PÚBLICO EN EL MUNICIPIO DE BUCARAMANGA</t>
  </si>
  <si>
    <t>FORTALECIMIENTO DE LOS PROCESOS TRANSVERSALES DE LA DIRECCIÓN DE TRANSITO DE BUCARAMANGA</t>
  </si>
  <si>
    <t>RESTAURACION FASE 1 DEL AUDITORIO PEDRO GOMEZ VALDERRAMA DE LA BIBLIOTECA GABRIEL TURBAY DE BUCARAMANGA</t>
  </si>
  <si>
    <t>DESARROLLO DE EVENTOS   ARTÍSTICOS, CULTURALES, GASTRONÓMICAS, DE EMPRENDIMIENTO Y DE ESPECTÁCULOS PARA FOMENTAR E IMPULSAR EL TURISMO EN BUCARAMANGA.</t>
  </si>
  <si>
    <t>IMPLEMENTACIÓN DE ESTRATEGIAS PARA LA CAPTACIÓN, DESARROLLO Y PROMOCIÓN DEL TURISMO EN EL MUNICIPIO DE BUCARAMANGA</t>
  </si>
  <si>
    <t>APOYO A LAS LÍNEAS DE CRÉDITO CONDONABLE Y NO CONDONABLE DEL FONDO DE FOMENTO Y CRÉDITO DEL IMEBU PROGRAMA BANCA CIUDADANA EN EL MUNICIPIO DE BUCARAMANGA</t>
  </si>
  <si>
    <t xml:space="preserve">IMPLEMENTACIÓN DE ACCIONES PARA LA GARANTÍA DE DERECHOS DE LA POBLACIÓN JUVENIL EN EL MUNICIPIO DE BUCARAMANGA   </t>
  </si>
  <si>
    <t>APOYO EN LA ORGANIZACIÓN, EJECUCIÓN Y PARTICIPACIÓN EN EVENTOS DEPORTIVOS Y RECREATIVOS A LOS ORGANISMOS DEL DEPORTE ASOCIADO, COMUNITARIO Y DIFERENCIAL EN EL MUNICIPIO DE BUCARAMANGA</t>
  </si>
  <si>
    <t>MEJORAMIENTO DE VIVIENDA URBANA Y RURAL EN EL MUNICIPIO DE BUCARAMANGA</t>
  </si>
  <si>
    <t>APOYO A LA OPERACIÓN DEL SISTEMA INTEGRADO DE TRANSPORTE MASIVO METROLINEA DEL MUNICIPIO DE BUCARAMANGA</t>
  </si>
  <si>
    <t>FORTALECIMIENTO DEL SISTEMA DE BICICLETAS PUBLICO SBP CLOBI EN EL MUNICIPIO DE BUCARAMANGA</t>
  </si>
  <si>
    <t>SUBSIDIO A LA TARIFA DEL SISTEMA INTEGRADO DE TRANSPORTE MASIVO METROLÍNEA - SITM A POBLACIÓN FOCALIZADA EN EL MUNICIPIO DE BUCARAMANGA</t>
  </si>
  <si>
    <t>IMPLEMENTACIÓN DEL PLAN INSTITUCIONAL DE BIENESTAR SOCIAL Y CAPACITACIÓN PARA LOS SERVIDORES PÚBLICOS DE LA ALCALDIA DEL MUNICIPIO DE BUCARAMANGA</t>
  </si>
  <si>
    <t xml:space="preserve">MODERNIZACIÓN INSTITUCIONAL DE LA ALCALDIA DE BUCARAMANGA </t>
  </si>
  <si>
    <t>IMPLEMENTACIÓN DE ACCIONES PARA EL CUMPLIMIENTO DEL PLAN INSTITUCIONAL DE ARCHIVOS Y EL PROGRAMA DE GESTIÓN DOCUMENTAL EN LA ALCALDIA DE BUCARAMANGA</t>
  </si>
  <si>
    <t>IMPLEMENTACIÓN DE LA ESTRATEGIA DE ENERGIA RENOVABLE Y EFICIENCIA ENERGETICA EN EL CENTRO ADMINISTRATIVO MUNICIPAL DE LA ALCALDIA DE BUCARAMANGA</t>
  </si>
  <si>
    <t>ADECUACIONES PARA REPOTENCIACIÓN DE LOS ESPACIOS DE TRABAJO SEGÚN NECESIDADES DE LA ADMINISTRACIÓN CENTRAL MUNICIPAL EN LAS FASES 1 Y 2</t>
  </si>
  <si>
    <t>MEJORAMIENTO DE LA PRESTACIÓN DEL SERVICIO AL CIUDADANO EN LAS DEPENDECIAS DE LA ALCALDÍA DE BUCARAMANGA</t>
  </si>
  <si>
    <t>APOYO EN LOS PROCESOS DE ATENCIÓN INTEGRAL DE LOS NIÑOS Y NIÑAS EN EL ESPACIO DE CUIDADO Y ALBERGUE "CASA BÚHO" EN EL MUNICIPIO DE BUCARAMANGA</t>
  </si>
  <si>
    <t>IMPLEMENTACIÓN DE ACCIONES DE ASISTENCIA SOCIAL ORIENTADAS A LA POBLACIÓN AFECTADA POR LAS DIFERENTES EMERGENCIAS SOCIALES, NATURALES, SANITARIAS ANTRÓPICAS O EN SITUACIÓN DE VULNERABILIDAD EN EL MUNICIPIO DE BUCARAMANGA</t>
  </si>
  <si>
    <t>FORTALECIMIENTO DE LA PARTICIPACIÓN CIUDADANA EN EL MUNICIPIO DE BUCARAMANGA</t>
  </si>
  <si>
    <t>FORTALECIMIENTO DE LA PARTICIPACIÓN E INCIDENCIA DE LAS EXPRESIONES E INSTITUCIONES DEMOCRÁTICAS JUVENILES DE LA CIUDAD DE BUCARAMANGA</t>
  </si>
  <si>
    <t>DOTACIÓN DE SALONES COMUNALES PARA FOMENTAR LA INTEGRACIÓN COMUNITARIA Y LA CIUDADANIA PARTICIPATIVA EN EL MUNICIPIO DE BUCARAMANGA</t>
  </si>
  <si>
    <t>MEJORAMIENTO DE LA INFRAESTRUCTURA FISICA EN LAS INSTITUCIONES EDUCATIVAS OFICIALES DEL MUNICIPIO DE BUCARAMANGA</t>
  </si>
  <si>
    <t>FORTALECIMIENTO DEL MACROPROCESO DE GESTIÓN DE LA CALIDAD DEL SERVICIO EDUCATIVO DE LA SECRETARÍA DE EDUCACIÓN DEL MUNICIPIO DE BUCARAMANGA</t>
  </si>
  <si>
    <t>ADMINISTRACIÓN DE LA PLANTA DE PERSONAL DOCENTE DIRECTIVO DOCENTE. ADMINISTRATIVA DE LAS INSTITUCIONES EDUCATIVAS OFICIALES Y SECRETARÍA DE EDUCACIÓN DEL MUNICIPIO DE BUCARAMANGA</t>
  </si>
  <si>
    <t>FORTALECIMIENTO DEL PROGRAMA DE EDUCACIÓN POSTSECUNDARIA EN EL MUNICIPIO DE BUCARAMANGA</t>
  </si>
  <si>
    <t>FORTALECIMIENTO DE LA CAPACIDAD TECNOLÓGICA Y ACCESO A LAS  TIC EN LAS INSTITUCIONES EDUCATIVAS OFICIALES DEL MUNICIPIO DE BUCARAMANGA</t>
  </si>
  <si>
    <t>FORTALECIMIENTO DEL PROGRAMA "BUCARAMANGA PROGRESA" EN EL MUNICIPIO DE BUCARAMANGA</t>
  </si>
  <si>
    <t>FORTALECIMIENTO DE LOS PROCESOS TRANSVERSALES DE LA SECRETARÍA DE HACIENDA DEL MUNICIPIO DE BUCARAMANGA</t>
  </si>
  <si>
    <t>Meta a programar con recursos del Balance</t>
  </si>
  <si>
    <t>CONSTRUCCIÓN DE ACUEDUCTOS VEREDALES EN VARIOS SECTORES DEL MUNICIPIO DE BUCARAMANGA SANTANDER</t>
  </si>
  <si>
    <t>MANTENIMIENTO Y RECUPERACIÓN DEL EQUIPAMIENTO URBANO EN PARQUES, ESCENARIOS DEPORTIVOS Y ESPACIO PUBLICO DEL MUNICIPIO DE BUCARAMANGA.</t>
  </si>
  <si>
    <t xml:space="preserve">MANTENIMIENTO Y ORNATO DE LOS PARQUES Y ZONAS VERDES UBICADAS EN LOS ESPACIOS PUBLICOS DEL MUNICIPIO DE BUCARAMANGA, SANTANDER </t>
  </si>
  <si>
    <t>MEJORAMIENTO DEL ESPACIO PÚBLICO (PLAZOLETA LUIS CARLOS GALÁN Y PARQUE GARCIA ROVIRA)  ENMARCADO DENTRO DE LA ESTRATEGIA  "PLAN CENTRO"  EN EL MUNICIPIO DE BUCARAMANGA, SANTANDER</t>
  </si>
  <si>
    <t>CONSTRUCCIÓN ESPACIO PÚBLICO COLEGIO TECNOLÓGICO DÁMASO ZAPATA EN EL MUNICIPIO DE BUCARAMANGA</t>
  </si>
  <si>
    <t xml:space="preserve">CONSTRUCCIÓN CENTRO VIDA Y ESPACIOS COMPLEMENTARIOS ANTONIA SANTOS EN EL MUNICIPIO DE BUCARAMANGA </t>
  </si>
  <si>
    <t>MEJORAMIENTO DEL PARQUE EL ROMERO DEL MUNICIPIO DE BUCARAMANGA</t>
  </si>
  <si>
    <t>ADECUACIÓN DE LOS SALONES COMUNALES  DE LOS BARRIOS LA CONDORDIA Y SAN LUIS DEL MUNICIPIO DE BUCARAMANGA</t>
  </si>
  <si>
    <t>MANTENIMIENTO DE ESPACIOS PÚBLICOS VIABILIZADOS POR EL EJERCICIO DE PRESUPUESTOS PARTICIPATIVOS  EN EL MUNICIPIO DE BUCARAMANGA</t>
  </si>
  <si>
    <t>CONSTRUCCIÓN DE LAS OBRAS PARA EL MONUMENTO CONMEMORACION 400 AÑOS DE BUCARAMANGA, SANTANDER</t>
  </si>
  <si>
    <t>ADECUACIÓN Y REFORMAS LOCATIVAS A LAS PLAZAS DE MERCADO DEL MUNICIPIO DE BUCARAMANGA, SANTANDER.</t>
  </si>
  <si>
    <t>MEJORAMIENTO Y MANTENIMIENTO DE LA RED VIAL URBANA DEL MUNICIPIO DE BUCARAMANGA, SANTANDER</t>
  </si>
  <si>
    <t>CONSTRUCCION DE LA SOLUCION VIAL DE LA CALLE 53 Y CALLE 54 DE LA CONEXION ORIENTE - OCCIDENTE DEL MUNICIPIO DE BUCARAMANGA</t>
  </si>
  <si>
    <t>MEJORAMIENTO DE LA RED VIAL TERCIARIA EN LOS CORREGIMIENTOS 1, 2 Y 3 DEL MUNICIPIO DE BUCARAMANGA, SANTANDER</t>
  </si>
  <si>
    <t xml:space="preserve">MODERNIZACIÓN DEL ALUMBRADO PÚBLICO DE LA CALLE 61 DEL MUNICIPIO DE BUCARAMAGNA </t>
  </si>
  <si>
    <t>MODERNIZACIÓN DEL ALUMBRADO PUBLICO DE LAS URBANIZACIONES LOS NARANJOS Y CENTAUROS DEL MUNICIPIO DE BUCARAMANGA.</t>
  </si>
  <si>
    <t>MODERNIZACIÓN DEL ALUMBRADO PUBLICO DE LA CALLE 56 DESDE LA CARRERA 36 HASTA LA CARRERA 15 Y DESDE LA CARRERA 15 HASTA LA AVENIDA LOS BUCAROS Y AVENIDA CALLE REAL DEL MUNICIPIO DE BUCARAMANGA.</t>
  </si>
  <si>
    <t>SUMINISTRO DE LUMINARIAS DE TECNOLOGÍA LED PARA EL MUNICIPIO DE BUCARAMANGA</t>
  </si>
  <si>
    <t>AMPLIACION DEL ALUMBRADO PUBLICO EN ZONAS RURALES FASE II DEL MUNICIPIO DE BUCARAMANGA.</t>
  </si>
  <si>
    <t>FORTALECIMIENTO DE LA ADMINISTRACIÓN Y OPERACIÓN DE ALUMBRADO PÚBLICO DE BUCARAMANGA</t>
  </si>
  <si>
    <t xml:space="preserve">MANTENIMIENTO  DE TAPAS DE LAS CAJAS DE INSPECCIÓN DE LA RED DE ALUMBRADO PÚBLIDO DEL MUNICIPIO DE BUCARAMANGA </t>
  </si>
  <si>
    <t>FORTALECIMIENTO INSTITUCIONAL PARA LOS PROCESOS DE INFRAESTRUCTURA Y PLANIFICACIÓN DE LA SECRETARIA DE INFRAESTRUCTURA DEL MUNICIPIO DE BUCARAMANGA</t>
  </si>
  <si>
    <t>DESARROLLO DE ESTRATEGIAS PARA LA PREVENCIÓN DE DELITOS EN NIÑOS, NIÑAS, ADOLESCENTES Y JÓVENES EN LA CIUDAD DE BUCARAMANGA</t>
  </si>
  <si>
    <t>IMPLEMENTACIÓN DE ACCIONES PARA  EL CONOCIMIENTO E IDENTIFICACION DEL RIESGO A TRAVÉS DE LA UNIDAD MUNICIPAL DE GESTIÓN DEL RIESGO DEL MUNICIPIO DE BUCARAMANGA</t>
  </si>
  <si>
    <t>IMPLEMENTACIÓN DE SISTEMAS DE ALERTAS TEMPRANAS PARA LA PREVENCIÓN OPORTUNA DE LOS EVENTOS NATURALES EN EL MUNICIPIO DE BUCARAMANGA</t>
  </si>
  <si>
    <t>APOYO A TRAVÉS DE SUBSIDIO DE ARRENDAMIENTO TEMPORAL PARA LA ATENCION DE DAMNIFICADOS POR MERGENCIAS NATURALES EN EL MUNICIPIO DE BUCARAMANGA</t>
  </si>
  <si>
    <t>APOYO A TRAVÉS DE LA ENTREGA DE AYUDAS COMPLEMENTARIAS PARA ATENDER EMERGENCIAS DE EVENTOS NATURALES EN EL MUNICIPIO DE BUCARAMANGA</t>
  </si>
  <si>
    <t>CONSTRUCCION DE OBRAS DE MITIGACION DE EMERGENCIAS EN EL MUNICIPIO DE BUCARAMANGA</t>
  </si>
  <si>
    <t>MEJORAMIENTO DE LAS ESTRATEGIAS ORIENTADAS A LA PROTECCIÓN, PREVENCIÓN Y MITIGACIÓN DE LA VIOLENCIA INTRAFAMILIAR Y DE GENERO PARA POBLACIÓN VULNERABLE EN EL MUNICIPIO DE BUCARAMANGA.</t>
  </si>
  <si>
    <t>CONSOLIDACIÓN DE LA RUTA DE ATENCIÓN Y PROTECCION DE LIDERES Y LIDERESAS SOCIALES EN EL MUNICIPIO DE BUCARAMANGA</t>
  </si>
  <si>
    <t>FORTALECIMIENTO DEL PLAN DE BIENESTAR DE LA POLICIA METROPOLITANA DE BUCARAMANGA</t>
  </si>
  <si>
    <t>CONSOLIDACIÓN DE LA ESTRATEGIA DENOMINADA "AGUANTE LA BARRA: BARRISMO TOLERANTE, APORTAR, CONVIVIR Y ALENTAR" EN EL MUNICIPIO DE BUCARAMANGA.</t>
  </si>
  <si>
    <t>FORTALECIMIENTO A LA POLICÍA METROPOLITANA PARA LA OPERATIVIDAD DE LAS ESTRATEGIAS DE SEGURIDAD Y CONVIVENCIA CIUDADANA DE BUCARAMANGA</t>
  </si>
  <si>
    <t>DOTACION Y MANTENIMIENTO DE LOS SISTEMAS DE ALARMAS COMUNITARIAS EN EL MUNICIPIO DE BUCARAMANGA</t>
  </si>
  <si>
    <t>DOTACION DE EQUIPOS TECNOLÓGICOS INTEROPERABLES CON EL SISTEMA DE IDENTIFICACIÓN BIOMÉTRICA AUTOMATIZADO – ABIS PARA LA UNIDAD SECCIONAL DE INVESTIGACION CRIMINAL DE LA POLICIA METROPOLITANA DE BUCARAMANGA</t>
  </si>
  <si>
    <t>MANTENIMIENTO AL CIRCUITO CERRADO DE TELEVISIÓN CCTV PARA LAS ACCIONES DE CONTROL, SEGUIMIENTO, Y VIGILANCIA DE LA SEGURIDAD Y CONVIVENCIA CIUDADANA EN EL MUNICIPIO DE BUCARAMANGA</t>
  </si>
  <si>
    <t>MEJORAMIENTO A LAS ACCIONES REALIZADAS POR LOS COMITÉS Y CONSEJOS A CARGO DE LA SECRETARÍA DEL INTERIOR DEL MUNICIPIO DE BUCARAMANGA</t>
  </si>
  <si>
    <t>FORTALECIMIENTO DE LA CAPACIDAD INSTITUCIONAL A INSPECCIONES Y COMISARÍAS DEL MUNICIPIO DE BUCARAMANGA.</t>
  </si>
  <si>
    <t>FORTALECIMIENTO DEL PROGRAMA CASA DE JUSTICIA EN EL MUNICIPIO DE BUCARAMANGA</t>
  </si>
  <si>
    <t xml:space="preserve">MEJORAMIENTO DE LAS ESTRATEGIAS DIRIGIDAS  A LAS PERSONAS EN PROCESO DE REINCORPORACION DEL MUNICIPIO DE BUCARAMANGA </t>
  </si>
  <si>
    <t>FORTALECIMIENTO A LOS CENTROS DE ATENCIÓN ESPECIALIZADA CAE PARA LA OPERATIVIDAD DEL  SISTEMA DE RESPONSABILIDAD PENAL ADOLESCENTE EN EL MUNICIPIO DE BUCARAMANGA</t>
  </si>
  <si>
    <t>IMPLEMENTACIÓN DE ACCIONES PARA LA AYUDA Y MITIGACION  DE VICTIMAS DEL DELITO DE TRATA DE PERSONAS EN EL MUNICIPIO DE BUCARAMANGA</t>
  </si>
  <si>
    <t>FORTALECIMIENTO A LA ATENCIÓN INTEGRAL DE LA POBLACIÓN VÍCTIMA DEL CONFLICTO ARMADO EN EL MUNICIPIO DE BUCARAMANGA.</t>
  </si>
  <si>
    <t>MEJORAMIENTO Y OBRAS COMPLEMENTARIAS A LAS INSTALACIONES DEL CENTRO DE ATENCIÓN Y REPARACIÓN INTEGRAL DE LAS VÍCTIMAS CAIV DEL MUNICIPIO DE BUCARAMANGA</t>
  </si>
  <si>
    <t>FORTALECIMIENTO A LA GESTIÓN OPERATIVA PARA LA EFICIENCIA DE LA PRESTACIÓN DE SERVICIOS DE LA SECRETARIA DEL INTERIOR DIRIGIDOS A LA CIUDADANÍA DEL MUNICIPIO DE BUCARAMANGA.</t>
  </si>
  <si>
    <t>FORTALECIMIENTO DE LA PLANIFICACIÓN TERRITORIAL Y DESARROLLO URBANO DEL MUNICIPIO DE BUCARAMANGA</t>
  </si>
  <si>
    <t>IMPLEMENTACIÓN DE LA ESTRATEGIA "PROMOCIÓN DE LA AFECTIVIDAD COMO FACTOR PROTECTOR DE LA SALUD MENTAL - PROAFECTO" EN LA POBLACIÓN DE BUCARAMANGA</t>
  </si>
  <si>
    <t>DIAGNOSTICO Y EXPEDICIÓN DE LA CERTIFICACIÓN DE DISCAPACIÓN Y REGISTRO DE LA LOCALIZACIÓN Y CARACTERIZACIÓN DE LAS PERSONAS CON DISCAPACIDAD - RLCPD EN EL MUNICIPIO DE BUCARAMANGA</t>
  </si>
  <si>
    <t>FORTALECIMIENTO DE LOS ENTORNOS DE TRABAJO SEGURO Y SALUDABLE PARA LOS TRABAJADORES FORMALES E INFORMALES A TRAVES DE LA CULTURA DE LA PREVENCIÓN EN EL MUNICIPIO DE BUCARAMANGA</t>
  </si>
  <si>
    <t>CONSOLIDACIÓN DE LA ESTRATEGIA DE EDUCACIÓN AMBIENTAL QUE CONTRIBUYA A LA MITIGACIÓN Y ADAPTACIÓN AL CAMBIO CLIMÁTICO EN EL MUNICIPIO DE BUCARAMANGA</t>
  </si>
  <si>
    <t>INVERSIONES DEL 1% DE LOS INGRESOS CORRIENTES PARA LA ADQUISICIÓN Y MANTENIMIENTO DE ÁREAS DE IMPORTANCIA ESTRATÉGICA Y/O FINANCIAMIENTO DE ESQUEMAS DE PAGOS POR SERVICIOS AMBIENTALES PARA GARANTIZAR EL ABASTECIMIENTO HÍDRICO DEL MUNICIPIO DE BUCARAMANGA</t>
  </si>
  <si>
    <t xml:space="preserve">IMPLEMENTACIÓN DE ACCIONES PARA FORTALECER LA CONECTIVIDAD FUNCIONAL ENTRE LAS ÁREAS VERDES URBANAS Y ESTRUCTURA ECOLÓGICA PRINCIPAL PERIURBANA EN EL MUNICIPIO DE BUCARAMANGA </t>
  </si>
  <si>
    <t>APORTES FINANCIEROS PARA GARANTIZAR LA OPERACIÓN CONTINUA Y EL MANTENIMIENTO PERIÓDICO DE LA PLANTA DE TRATAMIENTO DE LIXIVIADOS -PTLX DENTRO DEL MARCO DEL CONVENIO INTERADMINISTRATIVO 517 DE 2014 ENTRE LA EMAB Y EL MUNICIPIO DE BUCARAMANGA</t>
  </si>
  <si>
    <t>PROTECCIÓN DE LA FAUNA URBANO RURAL QUE INTEGRA LOS CORREDORES DE CONECTIVIDAD ECOSISTÉMICOS DEL MUNICIPIO DE BUCARAMANGA</t>
  </si>
  <si>
    <t xml:space="preserve">Manuel Jose Torres Gonzalez </t>
  </si>
  <si>
    <t>Luis Carlos Silva Duarte</t>
  </si>
  <si>
    <t>Joseph Gallardo</t>
  </si>
  <si>
    <t>Mónica Lucia Sarmiento Olarte</t>
  </si>
  <si>
    <t>Jorge Isnardo Neira Gonzalez</t>
  </si>
  <si>
    <t>Genderson Robles</t>
  </si>
  <si>
    <t>Camilo Quiñonez</t>
  </si>
  <si>
    <t>Carlos Bueno</t>
  </si>
  <si>
    <t>Manuel Vásquez</t>
  </si>
  <si>
    <t>Martha Osorio</t>
  </si>
  <si>
    <t>Eliana León</t>
  </si>
  <si>
    <t>Joaquín Tobón</t>
  </si>
  <si>
    <t>Nancy Cañón</t>
  </si>
  <si>
    <t>Yolima Espinel</t>
  </si>
  <si>
    <t>Jairo González</t>
  </si>
  <si>
    <t>Número de estrategias de fortalecimiento de la capacidad operativa de Bomberos formuladas e implementadas.</t>
  </si>
  <si>
    <t>Número de bienes inmuebles saneados, titulados y/o incorporados a favor del Municipio.</t>
  </si>
  <si>
    <t>Número de iniciativas de emprendimiento comerciales en espacio público acompañadas a través de planes, oferta, proyectos y/o programas de la administración municipal.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</si>
  <si>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</si>
  <si>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Número de programas de educación en seguridad vial y movilidad sostenible mantenidos.</t>
  </si>
  <si>
    <t>Número de programa de educación, promoción y valoración del uso de medios de transporte sostenible y del uso de la bicicleta formulados e implementados.</t>
  </si>
  <si>
    <t>Número de estrategias de control y regulación del Tránsito vehicular y peatonal, de la Seguirdad vial y del Transporte Informal formuladas e implementadas.</t>
  </si>
  <si>
    <t>Número de revisiones técnico mecánica y de emisiones contaminantes realizadas.</t>
  </si>
  <si>
    <t>Número de intersecciones semaforizadas mantenidas en el municipio.</t>
  </si>
  <si>
    <t>Porcentaje de avance en el diseño del Sistema Inteligente de Gestión de Tráfico - SIGT.</t>
  </si>
  <si>
    <t>Porcentaje de señalización vial horizontal, vertical y elevada del inventario mantenida.</t>
  </si>
  <si>
    <t>Número de m2 de señalización horizontal nueva demarcada.</t>
  </si>
  <si>
    <t>Número de señales de tránsito verticales o elevadas nuevas instaladas.</t>
  </si>
  <si>
    <t>Número de Planes Zonales de Zonas de Estacionamiento Transitorio Regulado – ZERT actualizados.</t>
  </si>
  <si>
    <t>Número de estrategias de fortalecimiento institucional de la Dirección de Tránsito de Bucaramanga formuladas e implementadas.</t>
  </si>
  <si>
    <t>Número de Escuelas Municipales de Artes y Oficios mantenidas.</t>
  </si>
  <si>
    <t>Número de iniciativas de formación artística en extensión implementadas y mantenidas para atención de población desde la primera infancia con enfoque diferencial y/o terapéutico.</t>
  </si>
  <si>
    <t>Número de iniciativas de cultura ciudadana realizadas.</t>
  </si>
  <si>
    <t>Número de proyectos desarrollados para fortalecimiento a modelos de gestión artística, cultural o de la industria creativa.</t>
  </si>
  <si>
    <t>Número de redes municipales de bibliotecas mantenidas que incorporen a la Biblioteca Pública Gabriel Turbay.</t>
  </si>
  <si>
    <t>Número de talleres de lectura, escritura y oralidad realizados con niñas, niños y adolescentes en concordancia con el  plan nacional de lectura, escritura y la política nacional de lectura y bibliotecas.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</si>
  <si>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</si>
  <si>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Número de centros de acceso a la información, observación y aceleración implementados y mantenidos para fomento del desarrollo artístico, creativo y de gestión cultural.</t>
  </si>
  <si>
    <t>Número de iniciativas de innovación artística, cultural y creativa realizadas que contribuyan a fortalecer las cadenas de valor productivo de las artes.</t>
  </si>
  <si>
    <t>Número de plataformas digitales de comunicación y difusión artística y cultural mantenidas.</t>
  </si>
  <si>
    <t>Número de Emisoras Culturales Luis Carlos Galán Sarmiento - La Cultural 100.7 en funcionamiento.</t>
  </si>
  <si>
    <t>Número de acciones de fortalecimiento realizadas al Consejo Municipal de Cultura y de Turismo.</t>
  </si>
  <si>
    <t>Número de Planes Decenales de Cultura y Turismo formulados e implementados.</t>
  </si>
  <si>
    <t>Número de iniciativas artísticas y culturales enmarcadas en el Plan Integral Zonal realizadas.</t>
  </si>
  <si>
    <t>Número de Bienes de Interés Cultural Patrimonial adquiridos.</t>
  </si>
  <si>
    <t>Número de acciones de restauración, conservación, recuperación, mantenimiento, apropiación, promoción y/o difusión del patrimonio cultural material mueble e inmueble e inmaterial realizados.</t>
  </si>
  <si>
    <t>Porcentaje de avance de la ejecución del proyecto de adecuación, recuperación, modernización y/o dotación de la Biblioteca Gabriel Turbay.</t>
  </si>
  <si>
    <t>Número de agendas de programación artística, cultural y creativas mantenidas que fortalezcan los circuitos artísticos y culturales.</t>
  </si>
  <si>
    <t>Número de agendas culturales, artísticas, educativas y deportivas creadas en el marco de celebración de los 400 años de la ciudad.</t>
  </si>
  <si>
    <t>Número de acciones realizadas para fortalecer el reconocimiento, difusión y promoción turística y potenciar los puntos PITs.</t>
  </si>
  <si>
    <t>Número de eventos culturales realizados  para fomentar la promoción y la competitividad turística del destino.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</si>
  <si>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</si>
  <si>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 xml:space="preserve">Número de acciones de fortalecimiento al Bureau de Convenciones de Bucaramanga implementadas para promoción y posicionamiento de la ciudad y la región como destinos. </t>
  </si>
  <si>
    <t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</si>
  <si>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Número de programas de desarrollo empresariales y de empleabilidad implementados para las micro y pequeñas empresas (incluyendo unidades productivas).</t>
  </si>
  <si>
    <t>Porcentaje de avance en el desarrollo del modelo CDE virtual para que amplíen la cobertura en la ciudad.</t>
  </si>
  <si>
    <t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t>
  </si>
  <si>
    <t xml:space="preserve">Número de mipymes con planes estratégicos implementados orientados a innovar y/o incorporación tecnológica en áreas empresariales estratégicas con apoyo de Universidades y actores económicos clave. </t>
  </si>
  <si>
    <t>Número de empresas y/o emprendimientos intervenidos mediante apalancamiento financiero orientado a realizar inversión en innovación y/o tecnología  en la zona rural y urbana con enfoque diferencial.</t>
  </si>
  <si>
    <t>Número de créditos otorgados a emprendimientos y mipymes de orientados a capital de trabajo o destinos de inversión diferente a innovación y/o tecnología en zonas urbanas y rurales.</t>
  </si>
  <si>
    <t>Número de hojas de vida registradas para facilitar el proceso de inserción en el mercado laboral identificando habilidades, destrezas  y que competencias  para el trabajo.</t>
  </si>
  <si>
    <t>Número de jóvenes y adultos formados en competencias  personales y/o técnicas para el trabajo con el fin de facilitar su inserción en el mercado laboral.</t>
  </si>
  <si>
    <t>Número de empresas acompañadas en el fomento de una cultura del empleo y trabajo decente para capturar  vacantes que permitan realizar la intermediación laboral.</t>
  </si>
  <si>
    <t>Porcentaje de los programas de Instituto Municipal del Empleo mantenidos en funcionamiento.</t>
  </si>
  <si>
    <t>Número de casas de la juventud mantenidas con una oferta programática del uso adecuado del tiempo libre, acompañamiento psicosocial y conectividad digital.</t>
  </si>
  <si>
    <t>Número de jóvenes vinculados en los diferentes procesos democráticos de participación ciudadana.</t>
  </si>
  <si>
    <t>Número de procesos de comunicación estratégica implementados mediante campañas de innovación para la promoción y prevención de flagelos juveniles.</t>
  </si>
  <si>
    <t>Número de eventos de hábitos de vida saludable (recreovías, ciclovías, ciclopaseos y caminatas ecológicas por senderos y cerros) realizados.</t>
  </si>
  <si>
    <t>Número de grupos comunitarios mantenidos para la práctica de la actividad física regular que genere hábitos y estilos de vida saludables en ágoras, parques y canchas.</t>
  </si>
  <si>
    <t>Número de eventos recreativos y deportivos desarrollados para las comunidades bumanguesas, incluidas las vacaciones creativas para infancia.</t>
  </si>
  <si>
    <t>Número de eventos deportivos y recreativos dirigidos a población vulnerable: discapacidad, víctimas del conflicto interno armado y población carcelaria hombres y mujeres desarrollados.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</si>
  <si>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</si>
  <si>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Número de personas capacitadas en áreas afines a la actividad física, recreación y deporte.</t>
  </si>
  <si>
    <t>Número de iniciativas apoyadas de organismos del deporte asociado, grupos diferenciales y de comunidades generales.</t>
  </si>
  <si>
    <t>Número de campos y/o escenarios deportivos con mantenimientos y adecuaciones menores.</t>
  </si>
  <si>
    <t>Número de subsidios complementarios asignados a hogares en condición de vulnerabilidad con enfoque diferencial.</t>
  </si>
  <si>
    <t>Número de soluciones de vivienda entregadas con obras complementarias.</t>
  </si>
  <si>
    <t>Número de mejoramientos de vivienda realizados en zona urbana y rural.</t>
  </si>
  <si>
    <t>Número de familias atendidas y acompañadas en temas relacionados con vivienda de interés social.</t>
  </si>
  <si>
    <t>Porcentaje de avance en la formulación de la Operación Urbana Estratégica - OUE.</t>
  </si>
  <si>
    <t>Número de programas formuladas e implementadas que permitan reducir el déficit operacional del SITM.</t>
  </si>
  <si>
    <t>Número de herramientas digitales (APP y/o web) implementadas y mantenidas que le permitan a los usuarios del sistema realizar la planificación eficiente de los viajes.</t>
  </si>
  <si>
    <t>Número de estrategias integradas de complementariedad, multimodal enfocada en el fortalecimiento del sistema de bicicletas públicas, inclusión de buses (baja o cero emisiones) e infraestructura sostenible requerida formuladas e implementadas de acuerdo a las condiciones de operación del sistema.</t>
  </si>
  <si>
    <t>Número de estrategias implementadaspara el estímulo de demanda de pasajeros del sistema de transporte público (tarifas diferenciadas, tarifas dinámicas, entre otros).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</si>
  <si>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</si>
  <si>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Porcentaje de diseño e implementación del modelo de conectividad y arquitectura de datos que permita la interoperabilidad entre los sistemas de información e infraestructura tecnológica existente y proyectada.</t>
  </si>
  <si>
    <t>Número de Puntos Digitales y Centros de Pensamiento para la Cuarta Revolución mantenidos con conectividad y la infraestructura tecnológica.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</si>
  <si>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</si>
  <si>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</si>
  <si>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Número de herramientas y/o soluciones digitales implementadas y/o potencializadas para el servicio de atención al ciudadano como cliente externo y a servidores públicos como cliente interno.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</si>
  <si>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</si>
  <si>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</si>
  <si>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</si>
  <si>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Número de Planes de Medios formulados e implementados para informar a la ciudadanía sobre las políticas, iniciativas y proyectos estratégicos del gobierno.</t>
  </si>
  <si>
    <t>Número de Planes Institucionales de Capacitación, Bienestar e Incentivos formulados e implementados.</t>
  </si>
  <si>
    <t>Número de Planes de Modernización de la entidad formulados e implementados.</t>
  </si>
  <si>
    <t>Número de Programas de Gestión Documental y Planes Institucionales de Archivos formulados e implementados.</t>
  </si>
  <si>
    <t>Número de espacios de esparcimiento y zonas alimentarias adecuadas para los funcionarios de la Administración Central.</t>
  </si>
  <si>
    <t>Número de estrategias de energías renovables formuladas e implementadas para la Administración Central Municipal.</t>
  </si>
  <si>
    <t>Porcentaje de avance en la repotenciación de los espacios de trabajo según necesidades de la administración central municipal  en las fases 1 y 2.</t>
  </si>
  <si>
    <t>Número de estrategias de mejora del servicio al ciudadano formuladas e implementadas.</t>
  </si>
  <si>
    <t>Número de estrategias formuladas e implementadas para el fortalecimiento de padres/madres y/o cuidadores en pautas de crianza y vinculos afectivos  tanto en el ámbito familiar como comunitario que permitan disminuir las violencias en primera infancia.</t>
  </si>
  <si>
    <t>Número de programas formulados e implementados para la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</si>
  <si>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Número de dotaciones entregadas a espacios para la primera infancia con enfoque de inclusión que permitan el desarrollo de habilidades.</t>
  </si>
  <si>
    <t>Número de Centros de Desarrollo Infantil - CDI o Espacios para la Primera Infancia construídos o adecuados.</t>
  </si>
  <si>
    <t>Número de estrategias de corresponsabilidad en la garantía de derechos, la prevención de vulneración, amenaza o riesgo en el ámbito familiar, comunitario e institucional formuladas e implementadas.</t>
  </si>
  <si>
    <t>Número de iniciativas implementadas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</si>
  <si>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Número de programas formulados e implementados para el reconocimiento de la construcción de la identidad de niños y niñas con una perspectiva de género  dirigido a padres/madres y educadores.</t>
  </si>
  <si>
    <t>Número de estrategias formuladas e implementadas para el fomento de prácticas de autoprotección y cuidado en niños y niñas para la prevención de conductas de riesgo (consumo de SPA, acciones delictivas, abandono familiar y escolar).</t>
  </si>
  <si>
    <t>Número de estrategias comunitarias y familiares formuladas e implementadas para la prevención y erradicación del trabajo infantil en niños, niñas y adolescentes de acuerdo a los lineamientos del Plan Nacional  de Erradicación del trabajo infantil y sus peores formas.</t>
  </si>
  <si>
    <t>Número de Rutas de Prevención, Detección y Atención Interinstitucional implementadas y mantenidas frente casos de niños, niñas y adolescentes victimas de bullying, abuso, acoso y/o explotación sexual.</t>
  </si>
  <si>
    <t>Número de jornadas de conmemoración del día de la niñez realizadas.</t>
  </si>
  <si>
    <t>Número de rutas de atención integral formuladas e implementadas para niños, niñas, adolescentes refugiados y migrantes y sus familias.</t>
  </si>
  <si>
    <t>Número de programas formulados e implementados de familias fuertes: amor y límite que permitan fortalecer a las familias como agente protector ante las conductas de riesgo en los adolescentes.</t>
  </si>
  <si>
    <t>Número de entradas gratuitas brindadas a niñas, niños y adolescentes y sus familias a  eventos artísticos, culturales, lúdicos y recreativos.</t>
  </si>
  <si>
    <t>Número de jornadas desarrolladas de uso creativo del tiempo y emprendimiento que potencien sus competencias y motiven continuar en diferentes niveles de educación superior.</t>
  </si>
  <si>
    <t>Porcentaje de niños, niñas y adolescentes en extrema vulnerabilidad fallecidos con servicio exequial requerido por sus familias.</t>
  </si>
  <si>
    <t>Número de procesos de liderazgo b-learning implementados mantenidos orientada al fortalecimiento de la participación de niños, niñas, adolescentes y jóvenes.</t>
  </si>
  <si>
    <t>Número de sistematizaciones realizadas de buenas prácticas que aporten al desarrollo de las realizaciones establecidas para los niños, niñas y adolescentes en el marco del proceso de rendición pública de cuentas.</t>
  </si>
  <si>
    <t>Número de personas mayores beneficiados y mantenidos con el programa Colombia Mayor.</t>
  </si>
  <si>
    <t>Número de ayudas alimentarias anuales proveídas mediante complementos nutricionales para personas mayores en condición de pobreza y vulnerabilidad mejorando su calidad de vida a través de la seguridad alimentaria.</t>
  </si>
  <si>
    <t>Número de personas mayores vulnerables de los diferentes barrios del municipio beneficiados con la oferta de servicios de atencion primaria en salud, recreacion y aprovechamiento del tiempo libre.</t>
  </si>
  <si>
    <t>Porcentaje de personas mayores fallecidas en condición de pobreza, vulnerabilidad y sin red familiar de apoyo con servicio exequial.</t>
  </si>
  <si>
    <t>Número de personas mayores vulnerables mantenidas con atencion integral en instituciones especializadas a través de las modalidades centros vida y centros de bienestar en el marco de la Ley 1276 de 2009.</t>
  </si>
  <si>
    <t>Número de Centros Vida mantenidos en funcionamiento con la prestacion de servicios integrales y/o dotacion de los mismos cumpliendo con la oferta institucional.</t>
  </si>
  <si>
    <t>Número de servicios mantenidos de atención primaria en salud, atención psicosocial que promueva la salud física, salud mental y el bienestar social de las personas mayores en los centros vida.</t>
  </si>
  <si>
    <t>Número de estrategias formuladas e implementadas que promueva  las actividades psicosociales, actividades artísticas y culturales,   actividades físicas y recreación y actividades productivas en las personas mayores.</t>
  </si>
  <si>
    <t>Número de estrategias formuladas e implementadas que promuevan la democratización familiar apoyada en el componente de bienestar comunitario del programa Familias en Acción con impacto en barrios priorizados por NBI.</t>
  </si>
  <si>
    <t>Número de servicios mantenidos de acceso gratuito a espacios de recreación y cultura a familias inscritas en el programa Familias en Acción.</t>
  </si>
  <si>
    <t>Porcentaje de apoyo logístico mantenido a las familias beneficiadas del programa Familias en Acción.</t>
  </si>
  <si>
    <t>Número de estrategias formuladas e implementadas para brindar asistencia social a la población afectada por las diferentes emergencias y particularmente COVID-19.</t>
  </si>
  <si>
    <t>Número de Escuelas de Liderazgo y participación Política para Mujeres mantenidas con cobertura en zona rural y urbana.</t>
  </si>
  <si>
    <t>Número de mujeres, niñas y/o personas atendidas y mantenidas integralmente desde el componente psicosociojurídico y social considerando los enfoques diferenciales y diversidad sexual.</t>
  </si>
  <si>
    <t>Número de rutas de atención a víctimas de acoso sexual y violengia de género mantenidas y fortalecidas a través redes comunitarias de prevención en zonas priorizadas del área rural y urbana de la ciudad y consolidación de alianzas con otras entidades.</t>
  </si>
  <si>
    <t>Porcentaje de mujeres y sus hijos víctmas de violencia de género con especial situación de riesgos con medidas de atención y protección mantenidas.</t>
  </si>
  <si>
    <t>Número de estrategias mantenidas de prevención con hombres de contextos públicos y privados mediante procesos de intervención colectiva en torno a la resignificación crítica de la masculinidad hegemónica y tradicional.</t>
  </si>
  <si>
    <t>Número de Centros Integrales de la Mujer mantenidos a fin de garantizar el fortalecimiento de los procesos de atención y empoderamiento femenino.</t>
  </si>
  <si>
    <t>Número de Políticas Públicas de Mujer actualizadas e implementadas.</t>
  </si>
  <si>
    <t>Número de políticas públicas formuladas e implementadas para la población con orientación sexual e identidad de género diversa.</t>
  </si>
  <si>
    <t>Número de campañas comunicativas diseñadas y ejecutadas en espacios públicos y medios masivos de transporte orientadas a la promoción de derechos y a la eliminación de diferentes formas de violencia y discriminación de mujeres y población con orientación sexual e identidad de género diversa.</t>
  </si>
  <si>
    <t>Número de centros para la atención integral de mujeres y población con orientaciones sexuales e identidades de género diversas mantenidos a fin de garantizar el fortalecimiento de los procesos de atención, encuentro y empoderamiento.</t>
  </si>
  <si>
    <t>Porcentaje de solicitudes realizadas por éste grupo poblacional y sus familias con orientación psicosocial y jurídica atendidas.</t>
  </si>
  <si>
    <t xml:space="preserve">Número de identificaciones, caracterizaciones y seguimientos mantenidos de la situación de cada habitante de calle atendido por la Secretaría de Desarrollo Social. </t>
  </si>
  <si>
    <t>Número de habitantes de calle mantenidos con atención integral en la cual se incluya la prestación de servicios básicos.</t>
  </si>
  <si>
    <t>Número de políticas públicas para habitante de calle formuladas e implementadas.</t>
  </si>
  <si>
    <t>Porcentaje de habitantes de calle fallecidos registrados dentro del censo municipal mantenidos con servicio exequial.</t>
  </si>
  <si>
    <t>Número de niñas, niños y adolescentes con discapacidad del serctor urbano y rural en extrema vulnerabilidad mantenidos con atención integral en procesos de habilitación y rehabilitación.</t>
  </si>
  <si>
    <t>Número de bancos de ayudas técnicas, tecnológicas e informáticas mantenidas para personas con discapacidad que se encuentren en el registro de localización y caracterización.</t>
  </si>
  <si>
    <t>Número de estrategias formuladas e implementadas  de orientación ocupacional, aprovechamiento del tiempo libre, formación y esparcimiento cultural y actividades que mejoren la calidad de vida dirigidas a personas con discapacidad.</t>
  </si>
  <si>
    <t>Número de familias de personas con discapacidad beneficiadas anualmente con una canasta básica alimentaria que según su situación socioeconómica se encuentran en extrema vulnerabilidad.</t>
  </si>
  <si>
    <t>Número de estrategias implementadas de apoyo técnico y jurídico para las solicitudes de ayudas técnicas requeridas por personas vulnerables en condición de discapacidad.</t>
  </si>
  <si>
    <t>Número de sistemas de riego por goteo instalados en la zona rural.</t>
  </si>
  <si>
    <t>Número de ciclos de vacunación mantenidas contra fiebre aftosa y brucelosis en vacunos según normatividad del ICA.</t>
  </si>
  <si>
    <t>Número de proyectos productivos agrícolas o pecuarios realizados.</t>
  </si>
  <si>
    <t>Número de mercadillos campesinos mantenidos.</t>
  </si>
  <si>
    <t>Número de Planes Generales de Asistencia Técnica actualizados e mantenidos.</t>
  </si>
  <si>
    <t>Número de unidades productivas del sector rural con procesos agroindustriales desarrollados.</t>
  </si>
  <si>
    <t>Número de estrategias mantenidas para la prevención, detección y atención de las violencias en adolescentes.</t>
  </si>
  <si>
    <t>Número de estrategias formuladas e implementadas que fortalezca la democracia participativa (Ley 1757 de 2015).</t>
  </si>
  <si>
    <t>Número de salones comunales con el programa Ágoras construidos y/o dotados.</t>
  </si>
  <si>
    <t>Porcentaje de salones comunales mantenidos en funcionamiento que hacen parte del programa Ágoras.</t>
  </si>
  <si>
    <t>Porcentaje de ediles mantenidos con el beneficio del pago de EPS, Pensión, ARL, póliza de vida y dotación.</t>
  </si>
  <si>
    <t>Porcentaje de programas que desarrolla la Administración Central mantenidos.</t>
  </si>
  <si>
    <t>Número de ambientes escolares adecuados y/o dotados para la atención a la primera infancia (transición) con enfoque diferencial.</t>
  </si>
  <si>
    <t>Número de estudiantes con enfoque diferencial beneficiados anualmente con el programa de alimentación escolar.</t>
  </si>
  <si>
    <t>Porcentaje de estudiantes matriculados en los establecimientos educativos oficiales rurales mantenidos con el programa de alimentación escolar.</t>
  </si>
  <si>
    <t>Número de jóvenes y adultos mantenidos con modelos flexibles.</t>
  </si>
  <si>
    <t>Número de establecimientos educativos oficiales dotados con material didáctico y/o mobiliario escolar.</t>
  </si>
  <si>
    <t>Porcentaje de modelos lingüísticos, intérpretes de lengua de señas colombiana en la oferta Bilingüe y Bicultural mantenidos para estudiantes con discapacidad auditiva en la IE Normal Superior de Bucaramanga.</t>
  </si>
  <si>
    <t>Porcentaje de establecimientos educativos oficiales de educación formal mantenidos que reportan estudiantes con discapacidad y talentos excepcionales o capacidades, con los servicios profesionales de apoyo pedagógico para el proceso de inclusión y equidad en la educación, para la oferta general.</t>
  </si>
  <si>
    <t>Número de Ludotecas mantenidas en funcionamiento.</t>
  </si>
  <si>
    <t>Número de cupos de transporte escolar mantenidos a estudiantes de zonas de difícil acceso con enfoque diferencial.</t>
  </si>
  <si>
    <t>Número de estudiantes mantenidos con la prestación del servicio educativo por el sistema de contratación con enfoque diferencial.</t>
  </si>
  <si>
    <t>Número de establecimientos educativos oficiales con reparaciones locativas realizadas.</t>
  </si>
  <si>
    <t>Número de intervenciones realizadas a colegios públicos de Bucaramanga.</t>
  </si>
  <si>
    <t>Número de establecimientos educativos oficiales mantenidos con apoyo a los proyectos transversales.</t>
  </si>
  <si>
    <t>Número de establecimientos educativos oficiales mantenidos con planta de personal docente, administrativa, servicios  públicos, aseo, vigilancia y arrendamientos.</t>
  </si>
  <si>
    <t>Número de docentes de los establecimientos educativos oficiales capacitados en el manejo de una segunda lengua.</t>
  </si>
  <si>
    <t>Número de estudiantes de establecimientos educativos oficiales beneficiados anualmente con estrategias de aprendizaje en una segunda lengua con enfoque diferencial.</t>
  </si>
  <si>
    <t>Número de docentes de los establecimientos educativos oficiales capacitados en evaluacion por competencias.</t>
  </si>
  <si>
    <t>Número de sedes de establecimientos educativos rurales mantenidos con acompañamiento integral para el mejoramiento de la gestión escolar.</t>
  </si>
  <si>
    <t>Número de foros educativos realizados sobre experiencias significativas artísticas y culturales.</t>
  </si>
  <si>
    <t>Porcentaje de macroprocesos de la Secretaría de Educación mantenidos.</t>
  </si>
  <si>
    <t xml:space="preserve">Número de programas de bienestar laboral dirigido al personal docente, directivo docente y administrativo mantenido en los establecimientos educativos oficiales. </t>
  </si>
  <si>
    <t>Porcentaje de estudiantes de los grados 10 y 11 que realizan las prácticas de la educación media técnica mantenidos con el pago de ARL en el cumplimiento del decreto 055 de 2015.</t>
  </si>
  <si>
    <t>Número de caracterizaciones del clima escolar y victimización que permita identificar los problemas de convivencia y seguridad del entorno escolar realizados.</t>
  </si>
  <si>
    <t>Número de nuevos subsidios otorgados con enfoque diferencial para el acceso a la educación superior del nivel técnico, tecnológico y profesional.</t>
  </si>
  <si>
    <t>Porcentaje de subsidios mantenidos para el acceso a la educación superior del nivel técnico, profesional, tecnológico y profesional.</t>
  </si>
  <si>
    <t>Número de personas beneficiadas a través de un programa de educación virtual pos secundaria que proporcione conocimientos, competencias y habilidades para el empleo y el emprendimiento de acuerdo al perfil productivo de la región.</t>
  </si>
  <si>
    <t>Número de aulas especializadas dotadas y/o repotenciadas en los establecimientos educativos oficiales.</t>
  </si>
  <si>
    <t>Número de establecimientos educativos oficiales mantenidos con conectividad.</t>
  </si>
  <si>
    <t>Número de ecosistemas empresariales implementados para la reactivación y desarrollo económico de la ciudad.</t>
  </si>
  <si>
    <t>Porcentaje de avance en la modernización del proceso financiero y presupuesta de la Secretaría de Hacienda.</t>
  </si>
  <si>
    <t>Número de acciones administrativas desarrolladas para mejorar la  eficiencia y productividad en la gestión del recaudo de impuestos, fiscalización y cobro coactivo municipal.</t>
  </si>
  <si>
    <t>Número de socializaciones realizadas de las obligaciones tributarias mediante canales de comunicación o prensa, acompañadas de jornadas de sensibilización dirigida a los contribuyentes para mejorar la cultura de pago.</t>
  </si>
  <si>
    <t>Número de bases de datos (información) actualizadas para una óptima gestión tributaria.</t>
  </si>
  <si>
    <t>Porcentaje de avance en la repotenciación del alcantarillado sanitario y pluvial.</t>
  </si>
  <si>
    <t>Porcentaje de avance en la realización de los estudios y diseños del Sistema de Tratamiento de Aguas Residuales Bucaramanga metropolitana.</t>
  </si>
  <si>
    <t>Porcentaje de estudios y/o diseños requeridos realizados para el desarrollo de proyectos de infraestructura.</t>
  </si>
  <si>
    <t>Número de acueductos veredales repotenciados.</t>
  </si>
  <si>
    <t>Porcentaje de avance en la construcción del acueducto veredal.</t>
  </si>
  <si>
    <t>Número de pozos sépticos construidos para el sector rural.</t>
  </si>
  <si>
    <t>Porcentaje de parques, zonas verdes y su mobiliario mantenido.</t>
  </si>
  <si>
    <t>Número de m2 de espacio público y equipamiento urbano de la ciudad consrtuido y/o mejorado.</t>
  </si>
  <si>
    <t>Número de plaza de mercados a cargo del municipio con acciones de mejoramiento y mantenimiento a la infraestructura.</t>
  </si>
  <si>
    <t>Número de kilómetros de cicloruta construídos en el municipio diseñados bajo la implementación de la estrategia de la bicicleta.</t>
  </si>
  <si>
    <t xml:space="preserve">Número de m2 de malla vial urbana mantenidos o mejorados. </t>
  </si>
  <si>
    <t>Número de metros lineales de placa huella construídos en la zona rural.</t>
  </si>
  <si>
    <t>Número de puentes peatonales con mantenimiento realizado.</t>
  </si>
  <si>
    <t>Número de programas de expansión y modernización del alumbrado público de la ciudad formulados e implementados.</t>
  </si>
  <si>
    <t xml:space="preserve">Porcentaje de luminarias operativas en funcionamiento. </t>
  </si>
  <si>
    <t>Porcentaje de avance en la implementación de la herramienta que permita integrar la gestión y el control de la infraestructura del alumbrado público mediante las TIC.</t>
  </si>
  <si>
    <t>Número de puntos de luminarias telegestionadas instaladas para construir una red de alumbrado público inteligente basado en sensórica y dispositivos interconectados para la telegestión.</t>
  </si>
  <si>
    <t>Número de sistemas implementados y mantenidos para adquisición, análisis, procesamiento y visualización de información de la red de alumbrado público inteligente e interoperable con otros sistemas.</t>
  </si>
  <si>
    <t>Porcentaje de avance en la implementación del centro de control y gestión que asegure la interoperabilidad, integración y el análisis de la información proveniente de la red de alumbrado público inteligente y otras.</t>
  </si>
  <si>
    <t>Número de Planes Municipales de Gestión de Riesgo y su Adaptación al Cambio Político y Políticas Públicas de de Gestión de Riesgo y Adaptación al Cambio Climático actualizados e implementados.</t>
  </si>
  <si>
    <t>Número de estudios en áreas o zonas con situaciones de riesgo realizados.</t>
  </si>
  <si>
    <t>Número de Sistemas de Alertas Tempranas e Innovación adquiridos para la gestión del riesgo.</t>
  </si>
  <si>
    <t>Número de estrategias de respuesta a emergencia - EMRE que contenga el protocolo de atención de emergencias por calidad del aire formuladas e implementadas.</t>
  </si>
  <si>
    <t>Número instancias sociales fortalecidas del Sistema Municipal de Gestión de Riesgo.</t>
  </si>
  <si>
    <t>Número de zonas de riesgo de desastre intervenidas estratégicamente.</t>
  </si>
  <si>
    <t>Número de inventarios municipales de asentamientos humanos localizados en zonas de alto riesgo no mitigable realizados.</t>
  </si>
  <si>
    <t>Porcentaje de familias atendidas en emergencias naturales y antrópicas.</t>
  </si>
  <si>
    <t>Porcentaje de emergencias y desastres ocurridas en el municipio atendidas integralmente.</t>
  </si>
  <si>
    <t>Número de plazas de mercado administradas por el Municipio mantenidas.</t>
  </si>
  <si>
    <t>Número de programas de gestores de convivencia formulados e implementados.</t>
  </si>
  <si>
    <t>Número de estrategias formuladas e implementadas orientadas a erradicar la violencia y fortalecer la protección en niños, niñas y adolescentes, mujeres, líderes sociales y personas mayores en entornos de violencia.</t>
  </si>
  <si>
    <t>Número de hogares de paso para las niñas y niños en riesgo y/o vulnerabilidad mantenidos.</t>
  </si>
  <si>
    <t>Número de Programas de Tolerancia en Movimiento mantenidos con el objetivo de fortalecer la convivencia y seguridad ciudadana.</t>
  </si>
  <si>
    <t>Número de puntos críticos de criminalidad intervenidos con acciones integrales.</t>
  </si>
  <si>
    <t>Número de Planes Integral de Seguridad y Convivencia Ciudadana (PISCC) formulados e implementados en conjunto con las entidades pertinentes.</t>
  </si>
  <si>
    <t>Porcentaje de herramientas de innovación, ciencia y tecnología adquiridas aprobadas a los organismos de orden público en marco de una ciudad inteligente.</t>
  </si>
  <si>
    <t>Número de Circuitos Cerrados de Televisión en funcionamiento.</t>
  </si>
  <si>
    <t>Número de planes de acción formulados e implementados para la habilitación  del Centro de Traslado por Protección - CTP en cumplimiento por el Código Nacional de Seguridad y Convicencia Ciudadana.</t>
  </si>
  <si>
    <t xml:space="preserve">Número de estrategias formuladas e implementadas de promoción y efectividad del Código Nacional de Seguridad y Convivencia Ciudadana. </t>
  </si>
  <si>
    <t>Número de estrategias formuladas e implementadas para mejorar la prestación del servicio de las inspecciones de policía y el seguimiento a los procesos policivos.</t>
  </si>
  <si>
    <t>Número de observatorios de convivencia y seguridad ciudadana creados y mantenidos.</t>
  </si>
  <si>
    <t>Número de protocolos desarrollados e implementados para la coordinación de acciones de respeto y garantía a la protesta pacífica.</t>
  </si>
  <si>
    <t>Número de estrategias de diagnóstico y abordaje de las conflictividades sociales formuladas e implementadas.</t>
  </si>
  <si>
    <t>Número de casas de justicia mantenidas como espacio de atención y descongestión de los servicios de justicia garantizando la asesoría de las personas que solicitan el servicio.</t>
  </si>
  <si>
    <t>Número de comisarías de familia mantenidas con la prestación integral del servicio para prevenir la violencia intrafamiliar.</t>
  </si>
  <si>
    <t>Número de estrategias de  promoción comunitaria de los mecanismos alternativos de solución de conflictos y de aplicación de la justicia restaurativa formuladas e implementadas.</t>
  </si>
  <si>
    <t xml:space="preserve">Número de planes de acción formulados e implementados concon la Agencia para la Reincorporación y la Normalización - ARN. </t>
  </si>
  <si>
    <t>Porcentaje de población adolescente en conflicto con la ley penal mantenidos con atención integal.</t>
  </si>
  <si>
    <t>Número de iniciativas desarrolladas para la prevención de la trata de personas y explotación sexual comercial en niñas, niños y adolescentes.</t>
  </si>
  <si>
    <t>Número de Planes de Acción Territorial formulados e implementados.</t>
  </si>
  <si>
    <t>Número de Planes Integrales de prevención de violaciones a derechos humanos e infracciones al derecho internacional humanitario formulados e implementados.</t>
  </si>
  <si>
    <t>Porcentaje de población víctima del conflicto interno armado que cumpla con los requisitos de ley con ayuda humanitaria de emergencia y en transición .</t>
  </si>
  <si>
    <t>Porcentaje de población víctima del conflicto que cumpla con los requisitos de ley con asistencia funeraria.</t>
  </si>
  <si>
    <t>Porcentaje de solicitudes que cumplan con los requisitos de ley con medidas de protección mantenidas para prevenir riesgos y proteger a víctimas del conflicto interno armado.</t>
  </si>
  <si>
    <t>Número de Centros de Atención Integral para las Víctimas del conflicto interno mantenidos.</t>
  </si>
  <si>
    <t>Porcentaje de espacios de participación de las víctimas del conflicto establecidos por la ley en la implementación de la política pública de víctimas mantenidos.</t>
  </si>
  <si>
    <t>Número de iniciativas realizadas encaminadas a generar garantías de no repetición, memoria histórica y medidas de satisfacción a víctimas del conflicto interno armado.</t>
  </si>
  <si>
    <t>Número de planes de acción formulados e implementados con el Instituto Nacional Penitenciario y Carcelario - INPEC para construir la red de apoyo intersectorial de la casa de libertad.</t>
  </si>
  <si>
    <t>Número de jornadas desarrolladas tendientes a garantizar los derechos humanos para la población carcelaria.</t>
  </si>
  <si>
    <t>Número de programas diseñados e implementados que promuevan las acciones para el reconocimiento y participación de las formas asociativas de la sociedad civil basadas en los principios de libertad religiosa de cultos y conciencia.</t>
  </si>
  <si>
    <t xml:space="preserve">Número de estrategias dirigidas formuladas e implementadas a fortalecer las acciones de transparencia en la Entidad. </t>
  </si>
  <si>
    <t>Número de Comisiones Territoriales Ciudadanas creadas e implementadas para la Lucha contra la Corrupción.</t>
  </si>
  <si>
    <t>Número de Políticas Públicas de Transparencia y Anticorrupción formuladas e implementadas para el municipio de Bucaramanga.</t>
  </si>
  <si>
    <t>Número de estrategias formuladas e implementadas para la prevención del daño antijurídico.</t>
  </si>
  <si>
    <t>Número de Agendas Regulatorias creadas e implementadas.</t>
  </si>
  <si>
    <t>Porcentaje de avance de la revisión del Plan de Ordenamiento Territorial - POT.</t>
  </si>
  <si>
    <t>Número de instrumentos desarrollados para promover un desarrollo ordenado.</t>
  </si>
  <si>
    <t>Porcentaje de obras licenciadas en el municipio con inspección, vigilancia y control.</t>
  </si>
  <si>
    <t>Número de asentamientos humanos legalizados.</t>
  </si>
  <si>
    <t>Número de estrategias de presupuestos participativos mantenidas.</t>
  </si>
  <si>
    <t>Número de actividades de fortalecimiento realizadas para el Consejo Territorial de Planeación.</t>
  </si>
  <si>
    <t>Número de observatorios municipales mantenidos.</t>
  </si>
  <si>
    <t>Número de bases de datos del SISBEN mantenidas.</t>
  </si>
  <si>
    <t>Número de estratificaciones socioeconómicas urbanas y rurales actualizadas.</t>
  </si>
  <si>
    <t>Número de archivos de planos mantenidos en funcionamiento.</t>
  </si>
  <si>
    <t>Porcentaje de población pobre afiliada al régimen subsidiado.</t>
  </si>
  <si>
    <t>Porcentaje de EAPB contributivas que maneje población subsidiada, EAPB subsidiada e IPS públicas y privadas que presten servicios de salud a los usuarios del Régimen Subsidiado con auditoría mantenida.</t>
  </si>
  <si>
    <t>Porcentaje de IPS que presenten servicios de salud de urgencias de la red pública y privada que atienda a la población del Régimen Subsidiado con inspección, vigilancia y control mantenidos.</t>
  </si>
  <si>
    <t>Porcentaje de acciones realizadas de Gestión de la Salud Pública contenidas en el Plan de Acción de Salud mantenidas.</t>
  </si>
  <si>
    <t>Número de políticas públicas de participación social en salud implementadas.</t>
  </si>
  <si>
    <t>Porcentaje de eventos en vigilancia en salud pública con seguimiento mantenido.</t>
  </si>
  <si>
    <t>Porcentaje de avance en la construcción, mejoramiento y/o reposición de la infraestructura física de los centros y/o unidades de salud.</t>
  </si>
  <si>
    <t>Número de unidades de salud móviles adquiridos para el área rural.</t>
  </si>
  <si>
    <t>Número de estrategias de atención primaria en salud mantenidas.</t>
  </si>
  <si>
    <t xml:space="preserve">Número de parques de la ciudad que se realiza actividad física para promover estilos de vida saludable y prevenir enfermedades crónicas no transmisibles. </t>
  </si>
  <si>
    <t>Número de enfermedades crónicas no transmisibles con monitoreo mantenido que son desarrolladas por las EAPB e IPS.</t>
  </si>
  <si>
    <t>Número de estrategias de gestión integral mantenidas para prevención y control de enfermedades endemoepidémicas y emergentes, reemergentes y desatendidas.</t>
  </si>
  <si>
    <t>Porcentaje de cobertura de vacunación en niños y niñas menores de 5 años.</t>
  </si>
  <si>
    <t>Número de planes de acción de salud mental de acuerdo a la Política Nacional formulados e implementados.</t>
  </si>
  <si>
    <t>Número de Planes de Seguridad Alimentaria y Nutricional mantenidos.</t>
  </si>
  <si>
    <t>Número de estrategias de seguimiento a bajo peso al nacer, desnutrición aguda, IAMI y lactancia materna mantenidas.</t>
  </si>
  <si>
    <t>Numero de Modelos de abordaje comunitario para acciones de promoción, prevención y de acceso al diagnóstico de VIH en la población priorizada de la Ciudad de Bucaramanga para la ampliación de la respuesta Nacional al VIH implementados.</t>
  </si>
  <si>
    <t>Número de  estrategias de atención integral en salud formuladas e implementadas para la población LGTBIQ+ que garantice el trato digno.</t>
  </si>
  <si>
    <t>Número de estrategias de información, educación y comunicación mantenidas para fortalecer valores en derechos sexuales y reproductivos diseñada.</t>
  </si>
  <si>
    <t>Número de estrategias de servicios amigables para adolescentes y jóvenes mantenidas.</t>
  </si>
  <si>
    <t>Porcentaje de EAPBs e IPS mantenidas con verificación sobre el cumplimiento de la Ruta de Atención Materno-Perinatal.</t>
  </si>
  <si>
    <t xml:space="preserve">Número de estrategias de atención integral en primera infancia "En Bucaramanga es haciendo para un inicio feliz" formuladas e implementadas. </t>
  </si>
  <si>
    <t>Número de Planes de acción intesectoriales de entornos saludables PAIE con población víctima del conflicto interno armado mantenidos.</t>
  </si>
  <si>
    <t>Porcentaje de centros vida y centros día con verificación mantenida para personas mayores en cumplimiento de la Resolución 055 de 2018.</t>
  </si>
  <si>
    <t>Número de estrategias AIEPI mantenidas en las IPS y en la comunidad.</t>
  </si>
  <si>
    <t>Número de salas ERA mantenidas en funcionamiento en IPS públicas para niños y niñas menores de 6 años.</t>
  </si>
  <si>
    <t>Número de Planes Municipales de Discapacidad mantenidos.</t>
  </si>
  <si>
    <t>Número de estrategias de información, educación y comuncación formuladas e implementadas para promover la formación de familias democráticas, respetuosas e incluyentes que reconozca sus derechos, sus responsabilidades y su papel en el fortalecimiento de la comunidad.</t>
  </si>
  <si>
    <t xml:space="preserve">Número de estrategias educativas formuladas e implementadas encaminadas a la promoción de la salud y prevención de la enfermedad dirigida a poblaciones étnicas. </t>
  </si>
  <si>
    <t>Número de identificaciones y censos de individuos caninos y felinos realizados.</t>
  </si>
  <si>
    <t>Número de individuos entre caninos y felinos vacunados con antirrábica.</t>
  </si>
  <si>
    <t>Número de esterilizaciones de caninos y felinos realizadas.</t>
  </si>
  <si>
    <t>Número de visitas de inspección, vigilancia y control realizadas a establecimientos de alto y bajo riesgo sanitario.</t>
  </si>
  <si>
    <t>Número de estrategias de entorno saludable mantenidas en la zona urbana y rural.</t>
  </si>
  <si>
    <t>Porcentaje de avance en la adecuación de la infraestructura física del centro de Zoonosis.</t>
  </si>
  <si>
    <t>Número de Programas de Hospitales Seguros y Planes Familiares de Emergencias mantenidos.</t>
  </si>
  <si>
    <t>Número de Sistemas de Emergencias Médicas implementados y mantenidos.</t>
  </si>
  <si>
    <t>Porcentaje de acciones de promoción y prevención de los riesgos laborales en población formal e informal mantenidos.</t>
  </si>
  <si>
    <t>Número de Sistemas de Gestión Ambiental Municipal - SIGAM actualizados y mantenidos de acuerdo a la Política Ambiental Municipal.</t>
  </si>
  <si>
    <t>Número de estrategias de educación ambiental formulados e implementados para los ciudadanos, las empresas e institutos descentralizados.</t>
  </si>
  <si>
    <t>Número de estrategias participativas de articulación regional interinstitucional e intergubernamental formuladas e implementadas para generar escenarios de diálogo, planificación y financiación del desarrollo sostenible.</t>
  </si>
  <si>
    <t>Número de Políticas Públicas Ambientales de Cambio Climático y Transición Energética formuladas e implementadas.</t>
  </si>
  <si>
    <t>Número de estrategias formuladas e implementadas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</si>
  <si>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Número de estrategias de reforestación y conservación de los predios adquiridos formuladas e implementadas para la preservación de las cuencas hídricas que abastecen al municipio de Bucaramanga.</t>
  </si>
  <si>
    <t>Número de estrategias de incidencia social, comunicacional,  interinstitucional,  jurídica, y técnica (estudios hidrológicos e hidrogeológicos, entre otros) vinculando a gremios, academia, sociedad civil, entidades territoriales y autoridades ambientales formuladas e implementadas para la defensa y protección de la alta montaña de Santurbán ante la amenaza del cambio climático y los impactos de  actividades antrópicas, como los proyectos de megaminería, en dichos ecosistemas estratégicos.</t>
  </si>
  <si>
    <t>Número de estudios realizados para identificar conflictos de uso del suelo y esquemas potenciales de pago por servicios ambientales en ecosistemas estratégicos abastecedores de cuencas hídrica del municipio de Bucaramanga.</t>
  </si>
  <si>
    <t>Número de programas de alternativas socioeconómicas de desarrollo sustentable formulados e implementados para la provincia de Soto Norte en el marco de la corresponsabilidad socioambiental.</t>
  </si>
  <si>
    <t>Número de estrategias formuladas e implementadas para recuperar y rehabilitar corredores de conectividad ecosistémica para fortalecer la estructura ecológica urbana (cerros orientales y escarpa occidental) por medio del manejo integral de arbolado y zonas verdes.</t>
  </si>
  <si>
    <t>Número de piloto para la gestión de huertas urbanas sostenibles implementadas.</t>
  </si>
  <si>
    <t>Número de Planes de Gestión Integral de Residuos Sólidos - PGIRS actualizados e implementados.</t>
  </si>
  <si>
    <t>Porcentaje de avance en la construcción y/o gestión del Coso Municipal</t>
  </si>
  <si>
    <t>Tratar 6.400  toneladas de residuos en la planta de compostaje.</t>
  </si>
  <si>
    <t>Número de toneladas de residuos tratados en la planta de compostaje.</t>
  </si>
  <si>
    <t>EMAB</t>
  </si>
  <si>
    <t>Clausurar 4 hectáreas en el sitio de disposición final El Carrasco.</t>
  </si>
  <si>
    <t>Número de hectáreas clausuradas en el sitio de disposición final El Carrasco.</t>
  </si>
  <si>
    <t>Reciclar 5.000 toneladas en la ruta selectiva de la EMAB.</t>
  </si>
  <si>
    <t>Número de toneladas recicladas en la ruta selectiva de la EMAB.</t>
  </si>
  <si>
    <t>Formular e implementar 1 estrategia de fortalecimiento operativo de la EMAB.</t>
  </si>
  <si>
    <t>Número de estrategias de fortalecimiento operativo de la EMAB formulados e implementados.</t>
  </si>
  <si>
    <t>Helbert Panqueva</t>
  </si>
  <si>
    <t>Prestación de Servicios de Salud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</si>
  <si>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</si>
  <si>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</si>
  <si>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</si>
  <si>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Germán Gómez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</si>
  <si>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</si>
  <si>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</si>
  <si>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RECURSOS COMPROMETIDOS</t>
  </si>
  <si>
    <t>RECURSOS PROGRAMADOS</t>
  </si>
  <si>
    <t xml:space="preserve"> PLAN DE ACCIÓN - PLAN DE DESARROLLO MUNICIPAL
VIGENCIA 2023</t>
  </si>
  <si>
    <t>*Fuente: Secretaría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</si>
</sst>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\ #,##0;\-&quot;$&quot;\ #,##0"/>
    <numFmt numFmtId="7" formatCode="&quot;$&quot;\ #,##0.00;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  <numFmt numFmtId="168" formatCode="&quot;$&quot;\ #,##0.00"/>
    <numFmt numFmtId="169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theme="0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9" applyNumberFormat="0" applyAlignment="0" applyProtection="0"/>
    <xf numFmtId="44" fontId="4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2"/>
    <xf numFmtId="0" fontId="4" fillId="2" borderId="0" xfId="2" applyFill="1" applyAlignment="1">
      <alignment vertical="top"/>
    </xf>
    <xf numFmtId="0" fontId="4" fillId="2" borderId="1" xfId="1" applyFont="1" applyFill="1" applyBorder="1" applyAlignment="1">
      <alignment horizontal="justify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justify" vertical="center" wrapText="1"/>
    </xf>
    <xf numFmtId="166" fontId="4" fillId="0" borderId="0" xfId="2" applyNumberFormat="1"/>
    <xf numFmtId="5" fontId="4" fillId="0" borderId="0" xfId="2" applyNumberFormat="1"/>
    <xf numFmtId="167" fontId="4" fillId="0" borderId="0" xfId="5" applyNumberFormat="1" applyFont="1"/>
    <xf numFmtId="0" fontId="4" fillId="2" borderId="0" xfId="2" applyFill="1" applyAlignment="1">
      <alignment horizontal="center" vertical="center"/>
    </xf>
    <xf numFmtId="0" fontId="4" fillId="0" borderId="0" xfId="2" applyAlignment="1">
      <alignment horizontal="center" vertical="center"/>
    </xf>
    <xf numFmtId="0" fontId="4" fillId="0" borderId="1" xfId="2" applyBorder="1" applyAlignment="1">
      <alignment horizontal="right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justify" wrapText="1"/>
    </xf>
    <xf numFmtId="165" fontId="4" fillId="0" borderId="1" xfId="1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/>
    </xf>
    <xf numFmtId="165" fontId="4" fillId="0" borderId="6" xfId="10" applyNumberFormat="1" applyFont="1" applyFill="1" applyBorder="1" applyAlignment="1">
      <alignment horizontal="right" vertical="center" wrapText="1"/>
    </xf>
    <xf numFmtId="165" fontId="4" fillId="0" borderId="6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horizontal="justify" vertical="center" wrapText="1"/>
    </xf>
    <xf numFmtId="0" fontId="4" fillId="0" borderId="0" xfId="2" applyAlignment="1">
      <alignment vertical="center"/>
    </xf>
    <xf numFmtId="0" fontId="4" fillId="2" borderId="0" xfId="2" applyFill="1" applyAlignment="1">
      <alignment vertical="top" wrapText="1"/>
    </xf>
    <xf numFmtId="0" fontId="4" fillId="2" borderId="0" xfId="2" applyFill="1" applyAlignment="1">
      <alignment horizontal="center" vertical="center" wrapText="1"/>
    </xf>
    <xf numFmtId="0" fontId="4" fillId="0" borderId="0" xfId="2" applyAlignment="1">
      <alignment wrapText="1"/>
    </xf>
    <xf numFmtId="167" fontId="4" fillId="0" borderId="0" xfId="2" applyNumberFormat="1"/>
    <xf numFmtId="165" fontId="4" fillId="0" borderId="1" xfId="7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right"/>
    </xf>
    <xf numFmtId="165" fontId="4" fillId="0" borderId="1" xfId="10" applyNumberFormat="1" applyFont="1" applyBorder="1" applyAlignment="1">
      <alignment horizontal="right"/>
    </xf>
    <xf numFmtId="165" fontId="4" fillId="0" borderId="1" xfId="10" applyNumberFormat="1" applyFont="1" applyFill="1" applyBorder="1" applyAlignment="1">
      <alignment horizontal="right" vertical="center"/>
    </xf>
    <xf numFmtId="5" fontId="4" fillId="0" borderId="1" xfId="10" applyNumberFormat="1" applyFont="1" applyFill="1" applyBorder="1" applyAlignment="1">
      <alignment horizontal="right" vertical="center" wrapText="1"/>
    </xf>
    <xf numFmtId="9" fontId="4" fillId="0" borderId="1" xfId="4" applyFont="1" applyFill="1" applyBorder="1" applyAlignment="1">
      <alignment horizontal="center" vertical="center" wrapText="1"/>
    </xf>
    <xf numFmtId="43" fontId="4" fillId="0" borderId="1" xfId="5" applyFont="1" applyBorder="1" applyAlignment="1">
      <alignment horizontal="justify" vertical="center" wrapText="1"/>
    </xf>
    <xf numFmtId="166" fontId="4" fillId="0" borderId="1" xfId="10" applyNumberFormat="1" applyFont="1" applyFill="1" applyBorder="1" applyAlignment="1">
      <alignment horizontal="right" vertical="center"/>
    </xf>
    <xf numFmtId="44" fontId="4" fillId="0" borderId="1" xfId="10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wrapText="1"/>
    </xf>
    <xf numFmtId="5" fontId="4" fillId="0" borderId="1" xfId="3" applyNumberFormat="1" applyFont="1" applyFill="1" applyBorder="1" applyAlignment="1">
      <alignment horizontal="right" vertical="center" wrapText="1"/>
    </xf>
    <xf numFmtId="0" fontId="5" fillId="0" borderId="1" xfId="1" applyFont="1" applyBorder="1" applyAlignment="1">
      <alignment horizontal="right" vertical="center" wrapText="1"/>
    </xf>
    <xf numFmtId="5" fontId="4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right" vertical="center" wrapText="1"/>
    </xf>
    <xf numFmtId="165" fontId="4" fillId="0" borderId="2" xfId="3" applyNumberFormat="1" applyFont="1" applyFill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4" fillId="0" borderId="1" xfId="3" applyNumberFormat="1" applyFont="1" applyFill="1" applyBorder="1" applyAlignment="1">
      <alignment horizontal="right" vertical="center" wrapText="1"/>
    </xf>
    <xf numFmtId="168" fontId="4" fillId="0" borderId="1" xfId="3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9" fontId="4" fillId="0" borderId="1" xfId="4" applyFont="1" applyFill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4" fillId="0" borderId="1" xfId="5" applyNumberFormat="1" applyFont="1" applyBorder="1" applyAlignment="1">
      <alignment horizontal="right" vertical="center" wrapText="1"/>
    </xf>
    <xf numFmtId="43" fontId="4" fillId="0" borderId="1" xfId="5" applyFont="1" applyFill="1" applyBorder="1" applyAlignment="1">
      <alignment horizontal="right" vertical="center" wrapText="1"/>
    </xf>
    <xf numFmtId="165" fontId="4" fillId="0" borderId="1" xfId="5" applyNumberFormat="1" applyFont="1" applyBorder="1" applyAlignment="1">
      <alignment horizontal="right"/>
    </xf>
    <xf numFmtId="166" fontId="4" fillId="0" borderId="1" xfId="10" applyNumberFormat="1" applyFont="1" applyFill="1" applyBorder="1" applyAlignment="1">
      <alignment horizontal="right" vertical="center" wrapText="1"/>
    </xf>
    <xf numFmtId="44" fontId="4" fillId="0" borderId="1" xfId="10" applyFont="1" applyFill="1" applyBorder="1" applyAlignment="1">
      <alignment horizontal="right" vertical="center" wrapText="1"/>
    </xf>
    <xf numFmtId="169" fontId="4" fillId="0" borderId="1" xfId="0" applyNumberFormat="1" applyFont="1" applyBorder="1" applyAlignment="1">
      <alignment horizontal="right" vertical="center" wrapText="1"/>
    </xf>
    <xf numFmtId="7" fontId="4" fillId="0" borderId="1" xfId="10" applyNumberFormat="1" applyFont="1" applyFill="1" applyBorder="1" applyAlignment="1">
      <alignment horizontal="right" vertical="center" wrapText="1"/>
    </xf>
    <xf numFmtId="5" fontId="4" fillId="0" borderId="1" xfId="0" applyNumberFormat="1" applyFont="1" applyBorder="1" applyAlignment="1">
      <alignment horizontal="right" vertical="center" wrapText="1"/>
    </xf>
    <xf numFmtId="44" fontId="4" fillId="0" borderId="1" xfId="10" applyFont="1" applyFill="1" applyBorder="1" applyAlignment="1">
      <alignment horizontal="right"/>
    </xf>
    <xf numFmtId="44" fontId="4" fillId="0" borderId="1" xfId="10" applyFont="1" applyFill="1" applyBorder="1" applyAlignment="1">
      <alignment horizontal="right" vertical="center"/>
    </xf>
    <xf numFmtId="165" fontId="4" fillId="0" borderId="1" xfId="7" applyNumberFormat="1" applyFont="1" applyFill="1" applyBorder="1" applyAlignment="1">
      <alignment horizontal="right" vertical="center" wrapText="1"/>
    </xf>
    <xf numFmtId="165" fontId="4" fillId="0" borderId="1" xfId="10" applyNumberFormat="1" applyFont="1" applyBorder="1" applyAlignment="1">
      <alignment horizontal="right" vertical="center" wrapText="1"/>
    </xf>
    <xf numFmtId="166" fontId="5" fillId="0" borderId="1" xfId="10" applyNumberFormat="1" applyFont="1" applyFill="1" applyBorder="1" applyAlignment="1">
      <alignment horizontal="right" vertical="center" wrapText="1"/>
    </xf>
    <xf numFmtId="166" fontId="5" fillId="0" borderId="6" xfId="10" applyNumberFormat="1" applyFont="1" applyFill="1" applyBorder="1" applyAlignment="1">
      <alignment horizontal="right" vertical="center" wrapText="1"/>
    </xf>
    <xf numFmtId="165" fontId="4" fillId="2" borderId="1" xfId="1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0" borderId="1" xfId="10" applyNumberFormat="1" applyFont="1" applyFill="1" applyBorder="1" applyAlignment="1">
      <alignment horizontal="right" vertical="center" wrapText="1"/>
    </xf>
    <xf numFmtId="5" fontId="4" fillId="0" borderId="1" xfId="1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165" fontId="5" fillId="0" borderId="6" xfId="10" applyNumberFormat="1" applyFont="1" applyFill="1" applyBorder="1" applyAlignment="1">
      <alignment horizontal="right" vertical="center" wrapText="1"/>
    </xf>
    <xf numFmtId="165" fontId="4" fillId="0" borderId="1" xfId="10" applyNumberFormat="1" applyFont="1" applyBorder="1" applyAlignment="1">
      <alignment horizontal="right" vertical="center"/>
    </xf>
    <xf numFmtId="5" fontId="4" fillId="0" borderId="1" xfId="10" applyNumberFormat="1" applyFont="1" applyFill="1" applyBorder="1" applyAlignment="1">
      <alignment horizontal="left" vertical="center" wrapText="1"/>
    </xf>
    <xf numFmtId="5" fontId="4" fillId="0" borderId="6" xfId="10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4" fillId="0" borderId="0" xfId="2" applyAlignment="1">
      <alignment horizontal="right"/>
    </xf>
    <xf numFmtId="0" fontId="4" fillId="0" borderId="1" xfId="1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8" fillId="5" borderId="1" xfId="11" applyNumberFormat="1" applyFont="1" applyFill="1" applyBorder="1" applyAlignment="1">
      <alignment horizontal="center" vertical="center"/>
    </xf>
    <xf numFmtId="165" fontId="4" fillId="0" borderId="1" xfId="4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5" fontId="4" fillId="0" borderId="1" xfId="3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5" fontId="4" fillId="0" borderId="1" xfId="10" applyNumberFormat="1" applyFont="1" applyFill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5" fontId="4" fillId="0" borderId="1" xfId="4" applyNumberFormat="1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42" fontId="4" fillId="0" borderId="1" xfId="7" applyFont="1" applyBorder="1" applyAlignment="1">
      <alignment vertical="center"/>
    </xf>
    <xf numFmtId="165" fontId="4" fillId="0" borderId="1" xfId="0" applyNumberFormat="1" applyFont="1" applyBorder="1" applyAlignment="1">
      <alignment vertical="center" wrapText="1"/>
    </xf>
    <xf numFmtId="5" fontId="5" fillId="2" borderId="1" xfId="9" applyNumberFormat="1" applyFont="1" applyFill="1" applyBorder="1" applyAlignment="1">
      <alignment vertical="center" wrapText="1"/>
    </xf>
    <xf numFmtId="166" fontId="4" fillId="0" borderId="1" xfId="1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3" borderId="1" xfId="0" applyFont="1" applyFill="1" applyBorder="1" applyAlignment="1" applyProtection="1">
      <alignment horizontal="justify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3" fillId="3" borderId="1" xfId="1" applyFont="1" applyFill="1" applyBorder="1" applyAlignment="1">
      <alignment horizontal="justify" vertical="center" wrapText="1"/>
    </xf>
    <xf numFmtId="164" fontId="3" fillId="3" borderId="1" xfId="0" applyNumberFormat="1" applyFont="1" applyFill="1" applyBorder="1" applyAlignment="1">
      <alignment horizontal="justify" vertical="center" wrapText="1"/>
    </xf>
    <xf numFmtId="164" fontId="3" fillId="3" borderId="1" xfId="0" applyNumberFormat="1" applyFont="1" applyFill="1" applyBorder="1" applyAlignment="1">
      <alignment horizontal="justify" vertical="center"/>
    </xf>
    <xf numFmtId="9" fontId="3" fillId="3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 vertical="center"/>
    </xf>
    <xf numFmtId="1" fontId="2" fillId="0" borderId="1" xfId="1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justify" vertical="center" wrapText="1"/>
    </xf>
    <xf numFmtId="1" fontId="2" fillId="0" borderId="1" xfId="5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9" fontId="3" fillId="0" borderId="1" xfId="4" applyFont="1" applyFill="1" applyBorder="1" applyAlignment="1">
      <alignment horizontal="center" vertical="center" wrapText="1"/>
    </xf>
    <xf numFmtId="9" fontId="3" fillId="0" borderId="1" xfId="8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3" borderId="1" xfId="1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9" fontId="2" fillId="3" borderId="1" xfId="4" applyFont="1" applyFill="1" applyBorder="1" applyAlignment="1">
      <alignment horizontal="center" vertical="center" wrapText="1"/>
    </xf>
    <xf numFmtId="9" fontId="2" fillId="3" borderId="1" xfId="8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65" fontId="2" fillId="0" borderId="1" xfId="3" applyNumberFormat="1" applyFont="1" applyFill="1" applyBorder="1" applyAlignment="1">
      <alignment horizontal="right" vertical="center" wrapText="1"/>
    </xf>
    <xf numFmtId="165" fontId="2" fillId="0" borderId="1" xfId="5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2" fillId="0" borderId="1" xfId="5" applyNumberFormat="1" applyFont="1" applyFill="1" applyBorder="1" applyAlignment="1">
      <alignment horizontal="right" vertical="center"/>
    </xf>
    <xf numFmtId="165" fontId="2" fillId="0" borderId="1" xfId="3" applyNumberFormat="1" applyFont="1" applyFill="1" applyBorder="1" applyAlignment="1">
      <alignment horizontal="right" vertical="center"/>
    </xf>
    <xf numFmtId="165" fontId="2" fillId="0" borderId="1" xfId="7" applyNumberFormat="1" applyFont="1" applyFill="1" applyBorder="1" applyAlignment="1">
      <alignment horizontal="right" vertical="center"/>
    </xf>
    <xf numFmtId="165" fontId="2" fillId="0" borderId="1" xfId="10" applyNumberFormat="1" applyFont="1" applyFill="1" applyBorder="1" applyAlignment="1">
      <alignment horizontal="right" vertical="center" wrapText="1"/>
    </xf>
    <xf numFmtId="165" fontId="2" fillId="0" borderId="1" xfId="10" applyNumberFormat="1" applyFont="1" applyFill="1" applyBorder="1" applyAlignment="1">
      <alignment horizontal="right" vertical="center"/>
    </xf>
    <xf numFmtId="165" fontId="2" fillId="0" borderId="1" xfId="5" applyNumberFormat="1" applyFont="1" applyFill="1" applyBorder="1" applyAlignment="1">
      <alignment horizontal="right"/>
    </xf>
    <xf numFmtId="165" fontId="4" fillId="0" borderId="2" xfId="0" applyNumberFormat="1" applyFont="1" applyBorder="1" applyAlignment="1">
      <alignment horizontal="right" vertical="center" wrapText="1"/>
    </xf>
    <xf numFmtId="165" fontId="4" fillId="0" borderId="1" xfId="7" applyNumberFormat="1" applyFont="1" applyFill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7" applyNumberFormat="1" applyFont="1" applyFill="1" applyBorder="1" applyAlignment="1">
      <alignment horizontal="right" vertical="center" wrapText="1"/>
    </xf>
    <xf numFmtId="9" fontId="3" fillId="0" borderId="1" xfId="8" applyFont="1" applyFill="1" applyBorder="1" applyAlignment="1">
      <alignment horizontal="center" vertical="center" wrapText="1"/>
    </xf>
    <xf numFmtId="9" fontId="3" fillId="0" borderId="1" xfId="8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9" fillId="0" borderId="1" xfId="3" applyNumberFormat="1" applyFont="1" applyFill="1" applyBorder="1" applyAlignment="1">
      <alignment horizontal="right" vertical="center" wrapText="1"/>
    </xf>
    <xf numFmtId="5" fontId="9" fillId="0" borderId="1" xfId="3" applyNumberFormat="1" applyFont="1" applyFill="1" applyBorder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0" fontId="4" fillId="0" borderId="0" xfId="2" applyAlignment="1"/>
    <xf numFmtId="166" fontId="4" fillId="0" borderId="0" xfId="2" applyNumberFormat="1" applyAlignment="1"/>
    <xf numFmtId="167" fontId="4" fillId="0" borderId="0" xfId="5" applyNumberFormat="1" applyFont="1" applyAlignment="1"/>
    <xf numFmtId="2" fontId="3" fillId="0" borderId="12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vertical="center" wrapText="1"/>
    </xf>
    <xf numFmtId="0" fontId="4" fillId="2" borderId="0" xfId="2" applyFill="1" applyAlignment="1">
      <alignment horizontal="center" vertical="top"/>
    </xf>
    <xf numFmtId="0" fontId="4" fillId="0" borderId="0" xfId="2" applyAlignment="1">
      <alignment horizontal="center"/>
    </xf>
    <xf numFmtId="0" fontId="0" fillId="0" borderId="0" xfId="0" applyAlignment="1">
      <alignment horizontal="center"/>
    </xf>
    <xf numFmtId="2" fontId="3" fillId="0" borderId="10" xfId="1" applyNumberFormat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 wrapText="1"/>
    </xf>
    <xf numFmtId="0" fontId="4" fillId="2" borderId="3" xfId="2" applyFill="1" applyBorder="1" applyAlignment="1">
      <alignment horizontal="left" vertical="top" wrapText="1"/>
    </xf>
    <xf numFmtId="0" fontId="4" fillId="2" borderId="3" xfId="2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2" applyAlignment="1">
      <alignment horizontal="left" wrapText="1"/>
    </xf>
    <xf numFmtId="1" fontId="2" fillId="0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center" vertical="center"/>
    </xf>
    <xf numFmtId="0" fontId="8" fillId="5" borderId="7" xfId="2" applyFont="1" applyFill="1" applyBorder="1" applyAlignment="1">
      <alignment vertical="center"/>
    </xf>
    <xf numFmtId="0" fontId="8" fillId="5" borderId="8" xfId="2" applyFont="1" applyFill="1" applyBorder="1" applyAlignment="1">
      <alignment vertical="center"/>
    </xf>
    <xf numFmtId="0" fontId="8" fillId="5" borderId="4" xfId="2" applyFont="1" applyFill="1" applyBorder="1" applyAlignment="1">
      <alignment vertical="center"/>
    </xf>
    <xf numFmtId="0" fontId="11" fillId="5" borderId="1" xfId="2" applyFont="1" applyFill="1" applyBorder="1" applyAlignment="1">
      <alignment horizontal="center" vertical="center"/>
    </xf>
    <xf numFmtId="9" fontId="8" fillId="5" borderId="1" xfId="8" applyFont="1" applyFill="1" applyBorder="1" applyAlignment="1">
      <alignment horizontal="center" vertical="center"/>
    </xf>
    <xf numFmtId="166" fontId="12" fillId="5" borderId="1" xfId="5" applyNumberFormat="1" applyFont="1" applyFill="1" applyBorder="1" applyAlignment="1">
      <alignment vertical="center"/>
    </xf>
    <xf numFmtId="166" fontId="8" fillId="5" borderId="1" xfId="5" applyNumberFormat="1" applyFont="1" applyFill="1" applyBorder="1" applyAlignment="1">
      <alignment vertical="center"/>
    </xf>
    <xf numFmtId="9" fontId="8" fillId="5" borderId="7" xfId="8" applyFont="1" applyFill="1" applyBorder="1" applyAlignment="1">
      <alignment horizontal="center" vertical="center"/>
    </xf>
    <xf numFmtId="0" fontId="11" fillId="0" borderId="0" xfId="0" applyFont="1"/>
    <xf numFmtId="0" fontId="11" fillId="0" borderId="0" xfId="2" applyFont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165" fontId="4" fillId="0" borderId="2" xfId="7" applyNumberFormat="1" applyFont="1" applyBorder="1" applyAlignment="1">
      <alignment horizontal="right" vertical="center" wrapText="1"/>
    </xf>
    <xf numFmtId="165" fontId="5" fillId="3" borderId="2" xfId="3" applyNumberFormat="1" applyFont="1" applyFill="1" applyBorder="1" applyAlignment="1">
      <alignment horizontal="right" vertical="center" wrapText="1"/>
    </xf>
    <xf numFmtId="9" fontId="4" fillId="0" borderId="2" xfId="4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5" fontId="5" fillId="3" borderId="1" xfId="10" applyNumberFormat="1" applyFont="1" applyFill="1" applyBorder="1" applyAlignment="1">
      <alignment horizontal="right" vertical="center" wrapText="1"/>
    </xf>
    <xf numFmtId="42" fontId="4" fillId="0" borderId="0" xfId="7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 wrapText="1"/>
    </xf>
    <xf numFmtId="1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9" fontId="4" fillId="0" borderId="2" xfId="4" applyFont="1" applyFill="1" applyBorder="1" applyAlignment="1">
      <alignment horizontal="center" vertical="center" wrapText="1"/>
    </xf>
    <xf numFmtId="9" fontId="4" fillId="0" borderId="5" xfId="4" applyFont="1" applyFill="1" applyBorder="1" applyAlignment="1">
      <alignment horizontal="center" vertical="center" wrapText="1"/>
    </xf>
    <xf numFmtId="9" fontId="4" fillId="0" borderId="6" xfId="4" applyFont="1" applyFill="1" applyBorder="1" applyAlignment="1">
      <alignment horizontal="center" vertical="center" wrapText="1"/>
    </xf>
    <xf numFmtId="5" fontId="4" fillId="0" borderId="2" xfId="10" applyNumberFormat="1" applyFont="1" applyFill="1" applyBorder="1" applyAlignment="1">
      <alignment horizontal="center" vertical="center" wrapText="1"/>
    </xf>
    <xf numFmtId="5" fontId="4" fillId="0" borderId="5" xfId="10" applyNumberFormat="1" applyFont="1" applyFill="1" applyBorder="1" applyAlignment="1">
      <alignment horizontal="center" vertical="center" wrapText="1"/>
    </xf>
    <xf numFmtId="5" fontId="4" fillId="0" borderId="6" xfId="1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7" fontId="4" fillId="0" borderId="2" xfId="10" applyNumberFormat="1" applyFont="1" applyFill="1" applyBorder="1" applyAlignment="1">
      <alignment horizontal="center" vertical="center" wrapText="1"/>
    </xf>
    <xf numFmtId="7" fontId="4" fillId="0" borderId="6" xfId="1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3" fillId="3" borderId="2" xfId="1" applyNumberFormat="1" applyFont="1" applyFill="1" applyBorder="1" applyAlignment="1">
      <alignment horizontal="right" vertical="center" wrapText="1"/>
    </xf>
    <xf numFmtId="165" fontId="3" fillId="3" borderId="5" xfId="1" applyNumberFormat="1" applyFont="1" applyFill="1" applyBorder="1" applyAlignment="1">
      <alignment horizontal="right" vertical="center" wrapText="1"/>
    </xf>
    <xf numFmtId="165" fontId="3" fillId="3" borderId="6" xfId="1" applyNumberFormat="1" applyFont="1" applyFill="1" applyBorder="1" applyAlignment="1">
      <alignment horizontal="right" vertical="center" wrapText="1"/>
    </xf>
    <xf numFmtId="165" fontId="4" fillId="0" borderId="2" xfId="4" applyNumberFormat="1" applyFont="1" applyFill="1" applyBorder="1" applyAlignment="1">
      <alignment horizontal="center" vertical="center" wrapText="1"/>
    </xf>
    <xf numFmtId="165" fontId="4" fillId="0" borderId="5" xfId="4" applyNumberFormat="1" applyFont="1" applyFill="1" applyBorder="1" applyAlignment="1">
      <alignment horizontal="center" vertical="center" wrapText="1"/>
    </xf>
    <xf numFmtId="165" fontId="4" fillId="0" borderId="6" xfId="4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9" fontId="3" fillId="2" borderId="6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9" fontId="2" fillId="3" borderId="6" xfId="0" applyNumberFormat="1" applyFont="1" applyFill="1" applyBorder="1" applyAlignment="1">
      <alignment horizontal="center" vertical="center" wrapText="1"/>
    </xf>
    <xf numFmtId="9" fontId="3" fillId="0" borderId="2" xfId="8" applyFont="1" applyFill="1" applyBorder="1" applyAlignment="1">
      <alignment horizontal="center" vertical="center" wrapText="1"/>
    </xf>
    <xf numFmtId="9" fontId="3" fillId="0" borderId="5" xfId="8" applyFont="1" applyFill="1" applyBorder="1" applyAlignment="1">
      <alignment horizontal="center" vertical="center" wrapText="1"/>
    </xf>
    <xf numFmtId="9" fontId="3" fillId="0" borderId="6" xfId="8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3" borderId="2" xfId="1" applyNumberFormat="1" applyFont="1" applyFill="1" applyBorder="1" applyAlignment="1">
      <alignment horizontal="center" vertical="center" wrapText="1"/>
    </xf>
    <xf numFmtId="3" fontId="2" fillId="3" borderId="5" xfId="1" applyNumberFormat="1" applyFont="1" applyFill="1" applyBorder="1" applyAlignment="1">
      <alignment horizontal="center" vertical="center" wrapText="1"/>
    </xf>
    <xf numFmtId="3" fontId="2" fillId="3" borderId="6" xfId="1" applyNumberFormat="1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 wrapText="1"/>
    </xf>
    <xf numFmtId="3" fontId="3" fillId="0" borderId="5" xfId="1" applyNumberFormat="1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left" vertical="center" wrapText="1"/>
    </xf>
    <xf numFmtId="2" fontId="3" fillId="0" borderId="8" xfId="1" applyNumberFormat="1" applyFont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left" vertical="center" wrapText="1"/>
    </xf>
    <xf numFmtId="2" fontId="3" fillId="0" borderId="1" xfId="1" applyNumberFormat="1" applyFont="1" applyBorder="1" applyAlignment="1">
      <alignment horizontal="left" vertical="center" wrapText="1"/>
    </xf>
    <xf numFmtId="2" fontId="2" fillId="0" borderId="0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2" fontId="2" fillId="0" borderId="0" xfId="1" applyNumberFormat="1" applyFont="1" applyBorder="1" applyAlignment="1">
      <alignment vertical="center" wrapText="1"/>
    </xf>
    <xf numFmtId="14" fontId="4" fillId="0" borderId="1" xfId="2" applyNumberFormat="1" applyBorder="1" applyAlignment="1">
      <alignment horizontal="center" vertical="top"/>
    </xf>
    <xf numFmtId="0" fontId="5" fillId="0" borderId="1" xfId="2" applyNumberFormat="1" applyFont="1" applyBorder="1" applyAlignment="1">
      <alignment horizontal="center" vertical="top"/>
    </xf>
    <xf numFmtId="49" fontId="5" fillId="0" borderId="1" xfId="2" applyNumberFormat="1" applyFont="1" applyBorder="1" applyAlignment="1">
      <alignment horizontal="center" vertical="top"/>
    </xf>
    <xf numFmtId="0" fontId="5" fillId="0" borderId="7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13" fillId="0" borderId="0" xfId="2" applyFont="1"/>
  </cellXfs>
  <cellStyles count="13">
    <cellStyle name="Millares" xfId="5" builtinId="3"/>
    <cellStyle name="Millares 2" xfId="12" xr:uid="{C8792B90-C0F7-4C27-A6A8-BE2585C6B911}"/>
    <cellStyle name="Moneda [0]" xfId="7" builtinId="7"/>
    <cellStyle name="Moneda 2" xfId="10" xr:uid="{2E39CB8B-4D95-4B7C-8A5C-E8E76AFC6DA2}"/>
    <cellStyle name="Moneda 3" xfId="3" xr:uid="{00000000-0005-0000-0000-000002000000}"/>
    <cellStyle name="Normal" xfId="0" builtinId="0"/>
    <cellStyle name="Normal 13" xfId="6" xr:uid="{00000000-0005-0000-0000-000004000000}"/>
    <cellStyle name="Normal 2" xfId="2" xr:uid="{00000000-0005-0000-0000-000005000000}"/>
    <cellStyle name="Normal 2 2" xfId="1" xr:uid="{00000000-0005-0000-0000-000006000000}"/>
    <cellStyle name="Normal 2 3" xfId="11" xr:uid="{0E20E8FC-F1AE-4E26-93AE-1D2DF78C9B85}"/>
    <cellStyle name="Porcentaje" xfId="8" builtinId="5"/>
    <cellStyle name="Porcentaje 2" xfId="4" xr:uid="{00000000-0005-0000-0000-000007000000}"/>
    <cellStyle name="Salida" xfId="9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303025</xdr:colOff>
      <xdr:row>0</xdr:row>
      <xdr:rowOff>196850</xdr:rowOff>
    </xdr:from>
    <xdr:to>
      <xdr:col>1</xdr:col>
      <xdr:colOff>333210</xdr:colOff>
      <xdr:row>2</xdr:row>
      <xdr:rowOff>147038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025" y="196850"/>
          <a:ext cx="617560" cy="6486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1%20-%20PDM/10%20-%20PI%20-%20PPI/Plan%20Indicativo%202020-2023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"/>
      <sheetName val="PPI"/>
    </sheetNames>
    <sheetDataSet>
      <sheetData sheetId="0">
        <row r="4">
          <cell r="A4">
            <v>1</v>
          </cell>
          <cell r="B4" t="str">
            <v>1. BUCARAMANGA EQUITATIVA E INCLUYENTE: UNA CIUDAD DE BIENESTAR</v>
          </cell>
          <cell r="C4" t="str">
            <v>Aumentar a 79,39% la tasa de cobertura neta en transición.</v>
          </cell>
          <cell r="D4">
            <v>0.77270000000000005</v>
          </cell>
          <cell r="E4">
            <v>0.79390000000000005</v>
          </cell>
          <cell r="F4">
            <v>0.77700000000000002</v>
          </cell>
          <cell r="G4">
            <v>0.78200000000000003</v>
          </cell>
          <cell r="H4">
            <v>0.78700000000000003</v>
          </cell>
          <cell r="I4">
            <v>0.79390000000000005</v>
          </cell>
          <cell r="J4" t="str">
            <v>EDUCACIÓN DE CALIDAD, GARANTÍA DE UNA CIUDAD DE OPORTUNIDADES</v>
          </cell>
          <cell r="K4" t="str">
            <v>COBERTURA Y EQUIDAD DE LA EDUCACIÓN PREESCOLAR, BÁSICA Y MEDIA</v>
          </cell>
          <cell r="L4" t="str">
            <v>Adecuar y/o dotar 10 ambientes escolares para la atención a la primera infancia (transición) con enfoque diferencial.</v>
          </cell>
          <cell r="M4" t="str">
            <v>Número de ambientes escolares adecuados y/o dotados para la atención a la primera infancia (transición) con enfoque diferencial.</v>
          </cell>
        </row>
        <row r="5">
          <cell r="A5">
            <v>2</v>
          </cell>
          <cell r="B5" t="str">
            <v>1. BUCARAMANGA EQUITATIVA E INCLUYENTE: UNA CIUDAD DE BIENESTAR</v>
          </cell>
          <cell r="C5" t="str">
            <v>Aumentar a  92%   la tasa de cobertura neta en educación básica secundaria.</v>
          </cell>
          <cell r="D5">
            <v>0.9032</v>
          </cell>
          <cell r="E5">
            <v>0.92</v>
          </cell>
          <cell r="F5">
            <v>0.90500000000000003</v>
          </cell>
          <cell r="G5">
            <v>0.91</v>
          </cell>
          <cell r="H5">
            <v>0.91500000000000004</v>
          </cell>
          <cell r="I5">
            <v>0.92</v>
          </cell>
          <cell r="J5" t="str">
            <v>EDUCACIÓN DE CALIDAD, GARANTÍA DE UNA CIUDAD DE OPORTUNIDADES</v>
          </cell>
          <cell r="K5" t="str">
            <v>COBERTURA Y EQUIDAD DE LA EDUCACIÓN PREESCOLAR, BÁSICA Y MEDIA</v>
          </cell>
          <cell r="L5" t="str">
            <v>Beneficiar anualmente 32.276 estudiantes con enfoque diferencial en el programa de alimentación escolar.</v>
          </cell>
          <cell r="M5" t="str">
            <v>Número de estudiantes con enfoque diferencial beneficiados anualmente con el programa de alimentación escolar.</v>
          </cell>
        </row>
        <row r="6">
          <cell r="A6">
            <v>3</v>
          </cell>
          <cell r="B6" t="str">
            <v>1. BUCARAMANGA EQUITATIVA E INCLUYENTE: UNA CIUDAD DE BIENESTAR</v>
          </cell>
          <cell r="C6" t="str">
            <v>Aumentar a  92%   la tasa de cobertura neta en educación básica secundaria.</v>
          </cell>
          <cell r="D6">
            <v>0.9032</v>
          </cell>
          <cell r="E6">
            <v>0.92</v>
          </cell>
          <cell r="F6">
            <v>0.90500000000000003</v>
          </cell>
          <cell r="G6">
            <v>0.91</v>
          </cell>
          <cell r="H6">
            <v>0.91500000000000004</v>
          </cell>
          <cell r="I6">
            <v>0.92</v>
          </cell>
          <cell r="J6" t="str">
            <v>EDUCACIÓN DE CALIDAD, GARANTÍA DE UNA CIUDAD DE OPORTUNIDADES</v>
          </cell>
          <cell r="K6" t="str">
            <v>COBERTURA Y EQUIDAD DE LA EDUCACIÓN PREESCOLAR, BÁSICA Y MEDIA</v>
          </cell>
          <cell r="L6" t="str">
            <v>Mantener al 100% de los estudiantes matriculados en los establecimientos educativos oficiales rurales con el programa de alimentación escolar.</v>
          </cell>
          <cell r="M6" t="str">
            <v>Porcentaje de estudiantes matriculados en los establecimientos educativos oficiales rurales mantenidos con el programa de alimentación escolar.</v>
          </cell>
        </row>
        <row r="7">
          <cell r="A7">
            <v>4</v>
          </cell>
          <cell r="B7" t="str">
            <v>1. BUCARAMANGA EQUITATIVA E INCLUYENTE: UNA CIUDAD DE BIENESTAR</v>
          </cell>
          <cell r="C7" t="str">
            <v>Aumentar a 56% la tasa de cobertura neta en educación media.</v>
          </cell>
          <cell r="D7">
            <v>0.53900000000000003</v>
          </cell>
          <cell r="E7">
            <v>0.56000000000000005</v>
          </cell>
          <cell r="F7">
            <v>0.54400000000000004</v>
          </cell>
          <cell r="G7">
            <v>0.54900000000000004</v>
          </cell>
          <cell r="H7">
            <v>0.55400000000000005</v>
          </cell>
          <cell r="I7">
            <v>0.56000000000000005</v>
          </cell>
          <cell r="J7" t="str">
            <v>EDUCACIÓN DE CALIDAD, GARANTÍA DE UNA CIUDAD DE OPORTUNIDADES</v>
          </cell>
          <cell r="K7" t="str">
            <v>COBERTURA Y EQUIDAD DE LA EDUCACIÓN PREESCOLAR, BÁSICA Y MEDIA</v>
          </cell>
          <cell r="L7" t="str">
            <v>Mantener 3.335 jovenes y adultos con modelos flexibles.</v>
          </cell>
          <cell r="M7" t="str">
            <v>Número de jóvenes y adultos mantenidos con modelos flexibles.</v>
          </cell>
        </row>
        <row r="8">
          <cell r="A8">
            <v>5</v>
          </cell>
          <cell r="B8" t="str">
            <v>1. BUCARAMANGA EQUITATIVA E INCLUYENTE: UNA CIUDAD DE BIENESTAR</v>
          </cell>
          <cell r="C8" t="str">
            <v>Reducir a 3,5% la tasa de deserción en transición.</v>
          </cell>
          <cell r="D8">
            <v>4.5999999999999999E-2</v>
          </cell>
          <cell r="E8">
            <v>3.5000000000000003E-2</v>
          </cell>
          <cell r="F8">
            <v>4.4999999999999998E-2</v>
          </cell>
          <cell r="G8">
            <v>4.2000000000000003E-2</v>
          </cell>
          <cell r="H8">
            <v>3.7999999999999999E-2</v>
          </cell>
          <cell r="I8">
            <v>3.5000000000000003E-2</v>
          </cell>
          <cell r="J8" t="str">
            <v>EDUCACIÓN DE CALIDAD, GARANTÍA DE UNA CIUDAD DE OPORTUNIDADES</v>
          </cell>
          <cell r="K8" t="str">
            <v>COBERTURA Y EQUIDAD DE LA EDUCACIÓN PREESCOLAR, BÁSICA Y MEDIA</v>
          </cell>
          <cell r="L8" t="str">
            <v>Entregar dotación de material didáctico y/o mobiliario escolar a 35 establecimientos educativos oficiales.</v>
          </cell>
          <cell r="M8" t="str">
            <v>Número de establecimientos educativos oficiales dotados con material didáctico y/o mobiliario escolar.</v>
          </cell>
        </row>
        <row r="9">
          <cell r="A9">
            <v>6</v>
          </cell>
          <cell r="B9" t="str">
            <v>1. BUCARAMANGA EQUITATIVA E INCLUYENTE: UNA CIUDAD DE BIENESTAR</v>
          </cell>
          <cell r="C9" t="str">
            <v>Reducir a  2,5% la tasa de deserción en educación básica primaria.</v>
          </cell>
          <cell r="D9">
            <v>2.8000000000000001E-2</v>
          </cell>
          <cell r="E9">
            <v>2.5000000000000001E-2</v>
          </cell>
          <cell r="F9">
            <v>2.8000000000000001E-2</v>
          </cell>
          <cell r="G9">
            <v>2.7E-2</v>
          </cell>
          <cell r="H9">
            <v>2.5999999999999999E-2</v>
          </cell>
          <cell r="I9">
            <v>2.5000000000000001E-2</v>
          </cell>
          <cell r="J9" t="str">
            <v>EDUCACIÓN DE CALIDAD, GARANTÍA DE UNA CIUDAD DE OPORTUNIDADES</v>
          </cell>
          <cell r="K9" t="str">
            <v>COBERTURA Y EQUIDAD DE LA EDUCACIÓN PREESCOLAR, BÁSICA Y MEDIA</v>
          </cell>
          <cell r="L9" t="str">
            <v>Mantener el 100% de los modelos lingüísticos, intérpretes de lengua de señas colombiana en la oferta Bilingüe y Bicultural  para estudiantes con discapacidad auditiva en la IE Normal Superior de Bucaramanga.</v>
          </cell>
          <cell r="M9" t="str">
            <v>Porcentaje de modelos lingüísticos, intérpretes de lengua de señas colombiana en la oferta Bilingüe y Bicultural mantenidos para estudiantes con discapacidad auditiva en la IE Normal Superior de Bucaramanga.</v>
          </cell>
        </row>
        <row r="10">
          <cell r="A10">
            <v>7</v>
          </cell>
          <cell r="B10" t="str">
            <v>1. BUCARAMANGA EQUITATIVA E INCLUYENTE: UNA CIUDAD DE BIENESTAR</v>
          </cell>
          <cell r="C10" t="str">
            <v>Reducir a  4% la tasa de deserción en educación básica secundaria.</v>
          </cell>
          <cell r="D10">
            <v>4.3999999999999997E-2</v>
          </cell>
          <cell r="E10">
            <v>0.04</v>
          </cell>
          <cell r="F10">
            <v>4.3999999999999997E-2</v>
          </cell>
          <cell r="G10">
            <v>4.2999999999999997E-2</v>
          </cell>
          <cell r="H10">
            <v>4.1500000000000002E-2</v>
          </cell>
          <cell r="I10">
            <v>0.04</v>
          </cell>
          <cell r="J10" t="str">
            <v>EDUCACIÓN DE CALIDAD, GARANTÍA DE UNA CIUDAD DE OPORTUNIDADES</v>
          </cell>
          <cell r="K10" t="str">
            <v>COBERTURA Y EQUIDAD DE LA EDUCACIÓN PREESCOLAR, BÁSICA Y MEDIA</v>
          </cell>
          <cell r="L10" t="str">
            <v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v>
          </cell>
          <cell r="M10" t="str">
            <v>Porcentaje de establecimientos educativos oficiales de educación formal mantenidos que reportan estudiantes con discapacidad y talentos excepcionales o capacidades, con los servicios profesionales de apoyo pedagógico para el proceso de inclusión y equidad en la educación, para la oferta general.</v>
          </cell>
        </row>
        <row r="11">
          <cell r="A11">
            <v>8</v>
          </cell>
          <cell r="B11" t="str">
            <v>1. BUCARAMANGA EQUITATIVA E INCLUYENTE: UNA CIUDAD DE BIENESTAR</v>
          </cell>
          <cell r="C11" t="str">
            <v>Reducir a  2,5% la tasa de deserción en educación media.</v>
          </cell>
          <cell r="D11">
            <v>1.9599999999999999E-2</v>
          </cell>
          <cell r="E11">
            <v>1.4999999999999999E-2</v>
          </cell>
          <cell r="F11">
            <v>1.9E-2</v>
          </cell>
          <cell r="G11">
            <v>1.7500000000000002E-2</v>
          </cell>
          <cell r="H11">
            <v>1.6500000000000001E-2</v>
          </cell>
          <cell r="I11">
            <v>1.4999999999999999E-2</v>
          </cell>
          <cell r="J11" t="str">
            <v>EDUCACIÓN DE CALIDAD, GARANTÍA DE UNA CIUDAD DE OPORTUNIDADES</v>
          </cell>
          <cell r="K11" t="str">
            <v>COBERTURA Y EQUIDAD DE LA EDUCACIÓN PREESCOLAR, BÁSICA Y MEDIA</v>
          </cell>
          <cell r="L11" t="str">
            <v>Mantener en funcionamiento 4 ludotecas.</v>
          </cell>
          <cell r="M11" t="str">
            <v>Número de Ludotecas mantenidas en funcionamiento.</v>
          </cell>
        </row>
        <row r="12">
          <cell r="A12">
            <v>9</v>
          </cell>
          <cell r="B12" t="str">
            <v>1. BUCARAMANGA EQUITATIVA E INCLUYENTE: UNA CIUDAD DE BIENESTAR</v>
          </cell>
          <cell r="C12" t="str">
            <v>Reducir a  2,5% la tasa de deserción en educación básica primaria.</v>
          </cell>
          <cell r="D12">
            <v>2.8000000000000001E-2</v>
          </cell>
          <cell r="E12">
            <v>2.5000000000000001E-2</v>
          </cell>
          <cell r="F12">
            <v>2.8000000000000001E-2</v>
          </cell>
          <cell r="G12">
            <v>2.7E-2</v>
          </cell>
          <cell r="H12">
            <v>2.5999999999999999E-2</v>
          </cell>
          <cell r="I12">
            <v>2.5000000000000001E-2</v>
          </cell>
          <cell r="J12" t="str">
            <v>EDUCACIÓN DE CALIDAD, GARANTÍA DE UNA CIUDAD DE OPORTUNIDADES</v>
          </cell>
          <cell r="K12" t="str">
            <v>COBERTURA Y EQUIDAD DE LA EDUCACIÓN PREESCOLAR, BÁSICA Y MEDIA</v>
          </cell>
          <cell r="L12" t="str">
            <v>Mantener 2.664 cupos de transporte escolar a estudiantes de zonas de difícil acceso con enfoque diferencial.</v>
          </cell>
          <cell r="M12" t="str">
            <v>Número de cupos de transporte escolar mantenidos a estudiantes de zonas de difícil acceso con enfoque diferencial.</v>
          </cell>
        </row>
        <row r="13">
          <cell r="A13">
            <v>10</v>
          </cell>
          <cell r="B13" t="str">
            <v>1. BUCARAMANGA EQUITATIVA E INCLUYENTE: UNA CIUDAD DE BIENESTAR</v>
          </cell>
          <cell r="C13" t="str">
            <v>Reducir a  4% la tasa de deserción en educación básica secundaria.</v>
          </cell>
          <cell r="D13">
            <v>4.3999999999999997E-2</v>
          </cell>
          <cell r="E13">
            <v>0.04</v>
          </cell>
          <cell r="F13">
            <v>4.3999999999999997E-2</v>
          </cell>
          <cell r="G13">
            <v>4.2999999999999997E-2</v>
          </cell>
          <cell r="H13">
            <v>4.1500000000000002E-2</v>
          </cell>
          <cell r="I13">
            <v>0.04</v>
          </cell>
          <cell r="J13" t="str">
            <v>EDUCACIÓN DE CALIDAD, GARANTÍA DE UNA CIUDAD DE OPORTUNIDADES</v>
          </cell>
          <cell r="K13" t="str">
            <v>COBERTURA Y EQUIDAD DE LA EDUCACIÓN PREESCOLAR, BÁSICA Y MEDIA</v>
          </cell>
          <cell r="L13" t="str">
            <v xml:space="preserve">Mantener 9.668 estudiantes con prestación del servicio educativo por el sistema de contratación del servicio educativo con enfoque diferencial. </v>
          </cell>
          <cell r="M13" t="str">
            <v>Número de estudiantes mantenidos con la prestación del servicio educativo por el sistema de contratación con enfoque diferencial.</v>
          </cell>
        </row>
        <row r="14">
          <cell r="A14">
            <v>11</v>
          </cell>
          <cell r="B14" t="str">
            <v>1. BUCARAMANGA EQUITATIVA E INCLUYENTE: UNA CIUDAD DE BIENESTAR</v>
          </cell>
          <cell r="C14" t="str">
            <v>Aumentar a  92%   la tasa de cobertura neta en educación básica secundaria.</v>
          </cell>
          <cell r="D14">
            <v>0.9032</v>
          </cell>
          <cell r="E14">
            <v>0.92</v>
          </cell>
          <cell r="F14">
            <v>0.90500000000000003</v>
          </cell>
          <cell r="G14">
            <v>0.91</v>
          </cell>
          <cell r="H14">
            <v>0.91500000000000004</v>
          </cell>
          <cell r="I14">
            <v>0.92</v>
          </cell>
          <cell r="J14" t="str">
            <v>EDUCACIÓN DE CALIDAD, GARANTÍA DE UNA CIUDAD DE OPORTUNIDADES</v>
          </cell>
          <cell r="K14" t="str">
            <v>COBERTURA Y EQUIDAD DE LA EDUCACIÓN PREESCOLAR, BÁSICA Y MEDIA</v>
          </cell>
          <cell r="L14" t="str">
            <v>Realizar mantenimiento a 40 establecimientos educativos oficiales.</v>
          </cell>
          <cell r="M14" t="str">
            <v>Número de establecimientos educativos oficiales con reparaciones locativas realizadas.</v>
          </cell>
        </row>
        <row r="15">
          <cell r="A15">
            <v>12</v>
          </cell>
          <cell r="B15" t="str">
            <v>1. BUCARAMANGA EQUITATIVA E INCLUYENTE: UNA CIUDAD DE BIENESTAR</v>
          </cell>
          <cell r="C15" t="str">
            <v>Aumentar a 56% la tasa de cobertura neta en educación media.</v>
          </cell>
          <cell r="D15">
            <v>0.53900000000000003</v>
          </cell>
          <cell r="E15">
            <v>0.56000000000000005</v>
          </cell>
          <cell r="F15">
            <v>0.54400000000000004</v>
          </cell>
          <cell r="G15">
            <v>0.54900000000000004</v>
          </cell>
          <cell r="H15">
            <v>0.55400000000000005</v>
          </cell>
          <cell r="I15">
            <v>0.56000000000000005</v>
          </cell>
          <cell r="J15" t="str">
            <v>EDUCACIÓN DE CALIDAD, GARANTÍA DE UNA CIUDAD DE OPORTUNIDADES</v>
          </cell>
          <cell r="K15" t="str">
            <v>COBERTURA Y EQUIDAD DE LA EDUCACIÓN PREESCOLAR, BÁSICA Y MEDIA</v>
          </cell>
          <cell r="L15" t="str">
            <v>Realizar 25 intervenciones a colegios públicos de Bucaramanga.</v>
          </cell>
          <cell r="M15" t="str">
            <v>Número de intervenciones realizadas a colegios públicos de Bucaramanga.</v>
          </cell>
        </row>
        <row r="16">
          <cell r="A16">
            <v>13</v>
          </cell>
          <cell r="B16" t="str">
            <v>1. BUCARAMANGA EQUITATIVA E INCLUYENTE: UNA CIUDAD DE BIENESTAR</v>
          </cell>
          <cell r="C16" t="str">
            <v>Aumentar al 60% la proporción de colegios con categoría A+ y A en pruebas saber 11.</v>
          </cell>
          <cell r="D16">
            <v>0.55000000000000004</v>
          </cell>
          <cell r="E16">
            <v>0.6</v>
          </cell>
          <cell r="F16">
            <v>0.55000000000000004</v>
          </cell>
          <cell r="G16">
            <v>0.56999999999999995</v>
          </cell>
          <cell r="H16">
            <v>0.59</v>
          </cell>
          <cell r="I16">
            <v>0.6</v>
          </cell>
          <cell r="J16" t="str">
            <v>EDUCACIÓN DE CALIDAD, GARANTÍA DE UNA CIUDAD DE OPORTUNIDADES</v>
          </cell>
          <cell r="K16" t="str">
            <v>CALIDAD Y FORTALECIMIENTO DE LA EDUCACIÓN PRESCOLAR, BÁSICA Y MEDIA</v>
          </cell>
          <cell r="L16" t="str">
            <v>Mantener el apoyo a los proyectos transversales en los 47 establecimientos educativos oficiales.</v>
          </cell>
          <cell r="M16" t="str">
            <v>Número de establecimientos educativos oficiales mantenidos con apoyo a los proyectos transversales.</v>
          </cell>
        </row>
        <row r="17">
          <cell r="A17">
            <v>14</v>
          </cell>
          <cell r="B17" t="str">
            <v>1. BUCARAMANGA EQUITATIVA E INCLUYENTE: UNA CIUDAD DE BIENESTAR</v>
          </cell>
          <cell r="C17" t="str">
            <v>Aumentar al 60% la proporción de colegios con categoría A+ y A en pruebas saber 11.</v>
          </cell>
          <cell r="D17">
            <v>0.55000000000000004</v>
          </cell>
          <cell r="E17">
            <v>0.6</v>
          </cell>
          <cell r="F17">
            <v>0.55000000000000004</v>
          </cell>
          <cell r="G17">
            <v>0.56999999999999995</v>
          </cell>
          <cell r="H17">
            <v>0.59</v>
          </cell>
          <cell r="I17">
            <v>0.6</v>
          </cell>
          <cell r="J17" t="str">
            <v>EDUCACIÓN DE CALIDAD, GARANTÍA DE UNA CIUDAD DE OPORTUNIDADES</v>
          </cell>
          <cell r="K17" t="str">
            <v>CALIDAD Y FORTALECIMIENTO DE LA EDUCACIÓN PRESCOLAR, BÁSICA Y MEDIA</v>
          </cell>
          <cell r="L17" t="str">
            <v>Mantener los 47 establecimientos educativos oficiales optimizados con planta de personal docente, administrativa, servicios  públicos, aseo, vigilancia y arrendamientos.</v>
          </cell>
          <cell r="M17" t="str">
            <v>Número de establecimientos educativos oficiales mantenidos con planta de personal docente, administrativa, servicios  públicos, aseo, vigilancia y arrendamientos.</v>
          </cell>
        </row>
        <row r="18">
          <cell r="A18">
            <v>15</v>
          </cell>
          <cell r="B18" t="str">
            <v>1. BUCARAMANGA EQUITATIVA E INCLUYENTE: UNA CIUDAD DE BIENESTAR</v>
          </cell>
          <cell r="C18" t="str">
            <v>Aumentar al 60% la proporción de colegios con categoría A+ y A en pruebas saber 11.</v>
          </cell>
          <cell r="D18">
            <v>0.55000000000000004</v>
          </cell>
          <cell r="E18">
            <v>0.6</v>
          </cell>
          <cell r="F18">
            <v>0.55000000000000004</v>
          </cell>
          <cell r="G18">
            <v>0.56999999999999995</v>
          </cell>
          <cell r="H18">
            <v>0.59</v>
          </cell>
          <cell r="I18">
            <v>0.6</v>
          </cell>
          <cell r="J18" t="str">
            <v>EDUCACIÓN DE CALIDAD, GARANTÍA DE UNA CIUDAD DE OPORTUNIDADES</v>
          </cell>
          <cell r="K18" t="str">
            <v>CALIDAD Y FORTALECIMIENTO DE LA EDUCACIÓN PRESCOLAR, BÁSICA Y MEDIA</v>
          </cell>
          <cell r="L18" t="str">
            <v>Capacitar a 900 docentes de los establecimientos educativos oficiales en el manejo de una segunda lengua.</v>
          </cell>
          <cell r="M18" t="str">
            <v>Número de docentes de los establecimientos educativos oficiales capacitados en el manejo de una segunda lengua.</v>
          </cell>
        </row>
        <row r="19">
          <cell r="A19">
            <v>16</v>
          </cell>
          <cell r="B19" t="str">
            <v>1. BUCARAMANGA EQUITATIVA E INCLUYENTE: UNA CIUDAD DE BIENESTAR</v>
          </cell>
          <cell r="C19" t="str">
            <v>Aumentar al 60% la proporción de colegios con categoría A+ y A en pruebas saber 11.</v>
          </cell>
          <cell r="D19">
            <v>0.55000000000000004</v>
          </cell>
          <cell r="E19">
            <v>0.6</v>
          </cell>
          <cell r="F19">
            <v>0.55000000000000004</v>
          </cell>
          <cell r="G19">
            <v>0.56999999999999995</v>
          </cell>
          <cell r="H19">
            <v>0.59</v>
          </cell>
          <cell r="I19">
            <v>0.6</v>
          </cell>
          <cell r="J19" t="str">
            <v>EDUCACIÓN DE CALIDAD, GARANTÍA DE UNA CIUDAD DE OPORTUNIDADES</v>
          </cell>
          <cell r="K19" t="str">
            <v>CALIDAD Y FORTALECIMIENTO DE LA EDUCACIÓN PRESCOLAR, BÁSICA Y MEDIA</v>
          </cell>
          <cell r="L19" t="str">
            <v>Beneficiar anualmente con estrategias de aprendizaje en una segunda lengua a 35.000 estudiantes de los establecimientos educativos oficiales con enfoque diferencial.</v>
          </cell>
          <cell r="M19" t="str">
            <v>Número de estudiantes de establecimientos educativos oficiales beneficiados anualmente con estrategias de aprendizaje en una segunda lengua con enfoque diferencial.</v>
          </cell>
        </row>
        <row r="20">
          <cell r="A20">
            <v>17</v>
          </cell>
          <cell r="B20" t="str">
            <v>1. BUCARAMANGA EQUITATIVA E INCLUYENTE: UNA CIUDAD DE BIENESTAR</v>
          </cell>
          <cell r="C20" t="str">
            <v>Aumentar al 60% la proporción de colegios con categoría A+ y A en pruebas saber 11.</v>
          </cell>
          <cell r="D20">
            <v>0.55000000000000004</v>
          </cell>
          <cell r="E20">
            <v>0.6</v>
          </cell>
          <cell r="F20">
            <v>0.55000000000000004</v>
          </cell>
          <cell r="G20">
            <v>0.56999999999999995</v>
          </cell>
          <cell r="H20">
            <v>0.59</v>
          </cell>
          <cell r="I20">
            <v>0.6</v>
          </cell>
          <cell r="J20" t="str">
            <v>EDUCACIÓN DE CALIDAD, GARANTÍA DE UNA CIUDAD DE OPORTUNIDADES</v>
          </cell>
          <cell r="K20" t="str">
            <v>CALIDAD Y FORTALECIMIENTO DE LA EDUCACIÓN PRESCOLAR, BÁSICA Y MEDIA</v>
          </cell>
          <cell r="L20" t="str">
            <v>Capacitar en evaluación por competencias a 1.500 docentes de los establecimientos educativos oficiales.</v>
          </cell>
          <cell r="M20" t="str">
            <v>Número de docentes de los establecimientos educativos oficiales capacitados en evaluacion por competencias.</v>
          </cell>
        </row>
        <row r="21">
          <cell r="A21">
            <v>18</v>
          </cell>
          <cell r="B21" t="str">
            <v>1. BUCARAMANGA EQUITATIVA E INCLUYENTE: UNA CIUDAD DE BIENESTAR</v>
          </cell>
          <cell r="C21" t="str">
            <v>Aumentar al 60% la proporción de colegios con categoría A+ y A en pruebas saber 11.</v>
          </cell>
          <cell r="D21">
            <v>0.55000000000000004</v>
          </cell>
          <cell r="E21">
            <v>0.6</v>
          </cell>
          <cell r="F21">
            <v>0.55000000000000004</v>
          </cell>
          <cell r="G21">
            <v>0.56999999999999995</v>
          </cell>
          <cell r="H21">
            <v>0.59</v>
          </cell>
          <cell r="I21">
            <v>0.6</v>
          </cell>
          <cell r="J21" t="str">
            <v>EDUCACIÓN DE CALIDAD, GARANTÍA DE UNA CIUDAD DE OPORTUNIDADES</v>
          </cell>
          <cell r="K21" t="str">
            <v>CALIDAD Y FORTALECIMIENTO DE LA EDUCACIÓN PRESCOLAR, BÁSICA Y MEDIA</v>
          </cell>
          <cell r="L21" t="str">
            <v>Mantener 20 sedes de establecimientos educativos rurales con acompañamiento integral para el mejoramiento de la gestón escolar.</v>
          </cell>
          <cell r="M21" t="str">
            <v>Número de sedes de establecimientos educativos rurales mantenidos con acompañamiento integral para el mejoramiento de la gestión escolar.</v>
          </cell>
        </row>
        <row r="22">
          <cell r="A22">
            <v>19</v>
          </cell>
          <cell r="B22" t="str">
            <v>1. BUCARAMANGA EQUITATIVA E INCLUYENTE: UNA CIUDAD DE BIENESTAR</v>
          </cell>
          <cell r="C22" t="str">
            <v>Aumentar al 60% la proporción de colegios con categoría A+ y A en pruebas saber 11.</v>
          </cell>
          <cell r="D22">
            <v>0.55000000000000004</v>
          </cell>
          <cell r="E22">
            <v>0.6</v>
          </cell>
          <cell r="F22">
            <v>0.55000000000000004</v>
          </cell>
          <cell r="G22">
            <v>0.56999999999999995</v>
          </cell>
          <cell r="H22">
            <v>0.59</v>
          </cell>
          <cell r="I22">
            <v>0.6</v>
          </cell>
          <cell r="J22" t="str">
            <v>EDUCACIÓN DE CALIDAD, GARANTÍA DE UNA CIUDAD DE OPORTUNIDADES</v>
          </cell>
          <cell r="K22" t="str">
            <v>CALIDAD Y FORTALECIMIENTO DE LA EDUCACIÓN PRESCOLAR, BÁSICA Y MEDIA</v>
          </cell>
          <cell r="L22" t="str">
            <v>Realizar 4 foros educativos sobre experiencias significativas  artísticas y culturales.</v>
          </cell>
          <cell r="M22" t="str">
            <v>Número de foros educativos realizados sobre experiencias significativas artísticas y culturales.</v>
          </cell>
        </row>
        <row r="23">
          <cell r="A23">
            <v>20</v>
          </cell>
          <cell r="B23" t="str">
            <v>1. BUCARAMANGA EQUITATIVA E INCLUYENTE: UNA CIUDAD DE BIENESTAR</v>
          </cell>
          <cell r="C23" t="str">
            <v>Aumentar al 60% la proporción de colegios con categoría A+ y A en pruebas saber 11.</v>
          </cell>
          <cell r="D23">
            <v>0.55000000000000004</v>
          </cell>
          <cell r="E23">
            <v>0.6</v>
          </cell>
          <cell r="F23">
            <v>0.55000000000000004</v>
          </cell>
          <cell r="G23">
            <v>0.56999999999999995</v>
          </cell>
          <cell r="H23">
            <v>0.59</v>
          </cell>
          <cell r="I23">
            <v>0.6</v>
          </cell>
          <cell r="J23" t="str">
            <v>EDUCACIÓN DE CALIDAD, GARANTÍA DE UNA CIUDAD DE OPORTUNIDADES</v>
          </cell>
          <cell r="K23" t="str">
            <v>CALIDAD Y FORTALECIMIENTO DE LA EDUCACIÓN PRESCOLAR, BÁSICA Y MEDIA</v>
          </cell>
          <cell r="L23" t="str">
            <v>Mantener el 100% de los macroprocesos de la Secretaría de Educación.</v>
          </cell>
          <cell r="M23" t="str">
            <v>Porcentaje de macroprocesos de la Secretaría de Educación mantenidos.</v>
          </cell>
        </row>
        <row r="24">
          <cell r="A24">
            <v>21</v>
          </cell>
          <cell r="B24" t="str">
            <v>1. BUCARAMANGA EQUITATIVA E INCLUYENTE: UNA CIUDAD DE BIENESTAR</v>
          </cell>
          <cell r="C24" t="str">
            <v>Aumentar al 60% la proporción de colegios con categoría A+ y A en pruebas saber 11.</v>
          </cell>
          <cell r="D24">
            <v>0.55000000000000004</v>
          </cell>
          <cell r="E24">
            <v>0.6</v>
          </cell>
          <cell r="F24">
            <v>0.55000000000000004</v>
          </cell>
          <cell r="G24">
            <v>0.56999999999999995</v>
          </cell>
          <cell r="H24">
            <v>0.59</v>
          </cell>
          <cell r="I24">
            <v>0.6</v>
          </cell>
          <cell r="J24" t="str">
            <v>EDUCACIÓN DE CALIDAD, GARANTÍA DE UNA CIUDAD DE OPORTUNIDADES</v>
          </cell>
          <cell r="K24" t="str">
            <v>CALIDAD Y FORTALECIMIENTO DE LA EDUCACIÓN PRESCOLAR, BÁSICA Y MEDIA</v>
          </cell>
          <cell r="L24" t="str">
            <v>Mantener en los establecimientos educativos oficiales el Programa de Bienestar Laboral dirigido al personal docente, directivo docente y administrativo.</v>
          </cell>
          <cell r="M24" t="str">
            <v xml:space="preserve">Número de programas de bienestar laboral dirigido al personal docente, directivo docente y administrativo mantenido en los establecimientos educativos oficiales. </v>
          </cell>
        </row>
        <row r="25">
          <cell r="A25">
            <v>22</v>
          </cell>
          <cell r="B25" t="str">
            <v>1. BUCARAMANGA EQUITATIVA E INCLUYENTE: UNA CIUDAD DE BIENESTAR</v>
          </cell>
          <cell r="C25" t="str">
            <v>Aumentar al 60% la proporción de colegios con categoría A+ y A en pruebas saber 11.</v>
          </cell>
          <cell r="D25">
            <v>0.55000000000000004</v>
          </cell>
          <cell r="E25">
            <v>0.6</v>
          </cell>
          <cell r="F25">
            <v>0.55000000000000004</v>
          </cell>
          <cell r="G25">
            <v>0.56999999999999995</v>
          </cell>
          <cell r="H25">
            <v>0.59</v>
          </cell>
          <cell r="I25">
            <v>0.6</v>
          </cell>
          <cell r="J25" t="str">
            <v>EDUCACIÓN DE CALIDAD, GARANTÍA DE UNA CIUDAD DE OPORTUNIDADES</v>
          </cell>
          <cell r="K25" t="str">
            <v>CALIDAD Y FORTALECIMIENTO DE LA EDUCACIÓN PRESCOLAR, BÁSICA Y MEDIA</v>
          </cell>
          <cell r="L25" t="str">
            <v xml:space="preserve">Mantener el pago de ARL en el cumplimiento del decreto 055 de 2015 al 100% de los estudiantes de grados 10 y 11 que realizan las prácticas de la educación media técnica. </v>
          </cell>
          <cell r="M25" t="str">
            <v>Porcentaje de estudiantes de los grados 10 y 11 que realizan las prácticas de la educación media técnica mantenidos con el pago de ARL en el cumplimiento del decreto 055 de 2015.</v>
          </cell>
        </row>
        <row r="26">
          <cell r="A26">
            <v>23</v>
          </cell>
          <cell r="B26" t="str">
            <v>1. BUCARAMANGA EQUITATIVA E INCLUYENTE: UNA CIUDAD DE BIENESTAR</v>
          </cell>
          <cell r="C26" t="str">
            <v>Aumentar al 60% la proporción de colegios con categoría A+ y A en pruebas saber 11.</v>
          </cell>
          <cell r="D26">
            <v>0.55000000000000004</v>
          </cell>
          <cell r="E26">
            <v>0.6</v>
          </cell>
          <cell r="F26">
            <v>0.55000000000000004</v>
          </cell>
          <cell r="G26">
            <v>0.56999999999999995</v>
          </cell>
          <cell r="H26">
            <v>0.59</v>
          </cell>
          <cell r="I26">
            <v>0.6</v>
          </cell>
          <cell r="J26" t="str">
            <v>EDUCACIÓN DE CALIDAD, GARANTÍA DE UNA CIUDAD DE OPORTUNIDADES</v>
          </cell>
          <cell r="K26" t="str">
            <v>CALIDAD Y FORTALECIMIENTO DE LA EDUCACIÓN PRESCOLAR, BÁSICA Y MEDIA</v>
          </cell>
          <cell r="L26" t="str">
            <v>Realizar 1 caracterización del clima escolar y victimización que permita identificar los problemas de convivencia y seguridad del entorno escolar.</v>
          </cell>
          <cell r="M26" t="str">
            <v>Número de caracterizaciones del clima escolar y victimización que permita identificar los problemas de convivencia y seguridad del entorno escolar realizados.</v>
          </cell>
        </row>
        <row r="27">
          <cell r="A27">
            <v>24</v>
          </cell>
          <cell r="B27" t="str">
            <v>1. BUCARAMANGA EQUITATIVA E INCLUYENTE: UNA CIUDAD DE BIENESTAR</v>
          </cell>
          <cell r="C27" t="str">
            <v>Incrementar a 36 instituciones educativas oficiales el proceso de doble titulación en media.</v>
          </cell>
          <cell r="D27">
            <v>30</v>
          </cell>
          <cell r="E27">
            <v>36</v>
          </cell>
          <cell r="F27">
            <v>30</v>
          </cell>
          <cell r="G27">
            <v>32</v>
          </cell>
          <cell r="H27">
            <v>34</v>
          </cell>
          <cell r="I27">
            <v>36</v>
          </cell>
          <cell r="J27" t="str">
            <v>EDUCACIÓN DE CALIDAD, GARANTÍA DE UNA CIUDAD DE OPORTUNIDADES</v>
          </cell>
          <cell r="K27" t="str">
            <v>CALIDAD Y FOMENTO DE LA EDUCACIÓN SUPERIOR</v>
          </cell>
          <cell r="L27" t="str">
            <v>Otorgar 4.000 nuevos subsidios con enfoque diferencial para el acceso a la educación superior del nivel técnico, tecnológico y profesional.</v>
          </cell>
          <cell r="M27" t="str">
            <v>Número de nuevos subsidios otorgados con enfoque diferencial para el acceso a la educación superior del nivel técnico, tecnológico y profesional.</v>
          </cell>
        </row>
        <row r="28">
          <cell r="A28">
            <v>25</v>
          </cell>
          <cell r="B28" t="str">
            <v>1. BUCARAMANGA EQUITATIVA E INCLUYENTE: UNA CIUDAD DE BIENESTAR</v>
          </cell>
          <cell r="C28" t="str">
            <v>Incrementar a 36 instituciones educativas oficiales el proceso de doble titulación en media.</v>
          </cell>
          <cell r="D28">
            <v>30</v>
          </cell>
          <cell r="E28">
            <v>36</v>
          </cell>
          <cell r="F28">
            <v>30</v>
          </cell>
          <cell r="G28">
            <v>32</v>
          </cell>
          <cell r="H28">
            <v>34</v>
          </cell>
          <cell r="I28">
            <v>36</v>
          </cell>
          <cell r="J28" t="str">
            <v>EDUCACIÓN DE CALIDAD, GARANTÍA DE UNA CIUDAD DE OPORTUNIDADES</v>
          </cell>
          <cell r="K28" t="str">
            <v>CALIDAD Y FOMENTO DE LA EDUCACIÓN SUPERIOR</v>
          </cell>
          <cell r="L28" t="str">
            <v>Mantener el 100% de los subsidios para el acceso a la educación superior del nivel técnico, profesional, tecnológico y profesional.</v>
          </cell>
          <cell r="M28" t="str">
            <v>Porcentaje de subsidios mantenidos para el acceso a la educación superior del nivel técnico, profesional, tecnológico y profesional.</v>
          </cell>
        </row>
        <row r="29">
          <cell r="A29">
            <v>26</v>
          </cell>
          <cell r="B29" t="str">
            <v>1. BUCARAMANGA EQUITATIVA E INCLUYENTE: UNA CIUDAD DE BIENESTAR</v>
          </cell>
          <cell r="C29" t="str">
            <v>Incrementar a 36 instituciones educativas oficiales el proceso de doble titulación en media.</v>
          </cell>
          <cell r="D29">
            <v>30</v>
          </cell>
          <cell r="E29">
            <v>36</v>
          </cell>
          <cell r="F29">
            <v>30</v>
          </cell>
          <cell r="G29">
            <v>32</v>
          </cell>
          <cell r="H29">
            <v>34</v>
          </cell>
          <cell r="I29">
            <v>36</v>
          </cell>
          <cell r="J29" t="str">
            <v>EDUCACIÓN DE CALIDAD, GARANTÍA DE UNA CIUDAD DE OPORTUNIDADES</v>
          </cell>
          <cell r="K29" t="str">
            <v>CALIDAD Y FOMENTO DE LA EDUCACIÓN SUPERIOR</v>
          </cell>
          <cell r="L29" t="str">
            <v>Beneficiar 3.000 personas a través de un programa de educación virtual pos secundaria que proporcione conocimientos, competencias y habilidades para el empleo y el emprendimiento de acuerdo al perfil productivo de la región.</v>
          </cell>
          <cell r="M29" t="str">
            <v>Número de personas beneficiadas a través de un programa de educación virtual pos secundaria que proporcione conocimientos, competencias y habilidades para el empleo y el emprendimiento de acuerdo al perfil productivo de la región.</v>
          </cell>
        </row>
        <row r="30">
          <cell r="A30">
            <v>27</v>
          </cell>
          <cell r="B30" t="str">
            <v>1. BUCARAMANGA EQUITATIVA E INCLUYENTE: UNA CIUDAD DE BIENESTAR</v>
          </cell>
          <cell r="C30" t="str">
            <v>Lograr el 52% de cobertura útil de atención a la población objeto de la ESE ISABU.</v>
          </cell>
          <cell r="D30">
            <v>0.43</v>
          </cell>
          <cell r="E30">
            <v>0.52</v>
          </cell>
          <cell r="F30">
            <v>0.43</v>
          </cell>
          <cell r="G30">
            <v>0.46</v>
          </cell>
          <cell r="H30">
            <v>0.49</v>
          </cell>
          <cell r="I30">
            <v>0.52</v>
          </cell>
          <cell r="J30" t="str">
            <v>SALUD CON CALIDAD, GARANTÍA DE UNA CIUDAD DE OPORTUNIDADES</v>
          </cell>
          <cell r="K30" t="str">
            <v>GARANTÍA DE LA AUTORIDAD SANITARIA PARA LA GESTIÓN DE LA SALUD</v>
          </cell>
          <cell r="L30" t="str">
            <v>Lograr y mantener el 100% de la población afiliada al Régimen Subsidiado.</v>
          </cell>
          <cell r="M30" t="str">
            <v>Porcentaje de población pobre afiliada al régimen subsidiado.</v>
          </cell>
        </row>
        <row r="31">
          <cell r="A31">
            <v>28</v>
          </cell>
          <cell r="B31" t="str">
            <v>1. BUCARAMANGA EQUITATIVA E INCLUYENTE: UNA CIUDAD DE BIENESTAR</v>
          </cell>
          <cell r="C31" t="str">
            <v>Lograr el 52% de cobertura útil de atención a la población objeto de la ESE ISABU.</v>
          </cell>
          <cell r="D31">
            <v>0.43</v>
          </cell>
          <cell r="E31">
            <v>0.52</v>
          </cell>
          <cell r="F31">
            <v>0.43</v>
          </cell>
          <cell r="G31">
            <v>0.46</v>
          </cell>
          <cell r="H31">
            <v>0.49</v>
          </cell>
          <cell r="I31">
            <v>0.52</v>
          </cell>
          <cell r="J31" t="str">
            <v>SALUD CON CALIDAD, GARANTÍA DE UNA CIUDAD DE OPORTUNIDADES</v>
          </cell>
          <cell r="K31" t="str">
            <v>GARANTÍA DE LA AUTORIDAD SANITARIA PARA LA GESTIÓN DE LA SALUD</v>
          </cell>
          <cell r="L31" t="str">
            <v>Mantener la auditoría al 100% de las EAPB contributivas que maneje población subsidiada, EAPB subsidiada e IPS públicas y privadas que presten servicios de salud a los usuarios del Régimen Subsidiado.</v>
          </cell>
          <cell r="M31" t="str">
            <v>Porcentaje de EAPB contributivas que maneje población subsidiada, EAPB subsidiada e IPS públicas y privadas que presten servicios de salud a los usuarios del Régimen Subsidiado con auditoría mantenida.</v>
          </cell>
        </row>
        <row r="32">
          <cell r="A32">
            <v>29</v>
          </cell>
          <cell r="B32" t="str">
            <v>1. BUCARAMANGA EQUITATIVA E INCLUYENTE: UNA CIUDAD DE BIENESTAR</v>
          </cell>
          <cell r="C32" t="str">
            <v>Lograr el 52% de cobertura útil de atención a la población objeto de la ESE ISABU.</v>
          </cell>
          <cell r="D32">
            <v>0.43</v>
          </cell>
          <cell r="E32">
            <v>0.52</v>
          </cell>
          <cell r="F32">
            <v>0.43</v>
          </cell>
          <cell r="G32">
            <v>0.46</v>
          </cell>
          <cell r="H32">
            <v>0.49</v>
          </cell>
          <cell r="I32">
            <v>0.52</v>
          </cell>
          <cell r="J32" t="str">
            <v>SALUD CON CALIDAD, GARANTÍA DE UNA CIUDAD DE OPORTUNIDADES</v>
          </cell>
          <cell r="K32" t="str">
            <v>GARANTÍA DE LA AUTORIDAD SANITARIA PARA LA GESTIÓN DE LA SALUD</v>
          </cell>
          <cell r="L32" t="str">
            <v>Mantener el 100% de inspección, vigilancia y control a las IPS que presten servicios de salud de urgencias de la red pública y privada que atienda a la población del Régimen Subsidiado.</v>
          </cell>
          <cell r="M32" t="str">
            <v>Porcentaje de IPS que presenten servicios de salud de urgencias de la red pública y privada que atienda a la población del Régimen Subsidiado con inspección, vigilancia y control mantenidos.</v>
          </cell>
        </row>
        <row r="33">
          <cell r="A33">
            <v>30</v>
          </cell>
          <cell r="B33" t="str">
            <v>1. BUCARAMANGA EQUITATIVA E INCLUYENTE: UNA CIUDAD DE BIENESTAR</v>
          </cell>
          <cell r="C33" t="str">
            <v>Lograr el 52% de cobertura útil de atención a la población objeto de la ESE ISABU.</v>
          </cell>
          <cell r="D33">
            <v>0.43</v>
          </cell>
          <cell r="E33">
            <v>0.52</v>
          </cell>
          <cell r="F33">
            <v>0.43</v>
          </cell>
          <cell r="G33">
            <v>0.46</v>
          </cell>
          <cell r="H33">
            <v>0.49</v>
          </cell>
          <cell r="I33">
            <v>0.52</v>
          </cell>
          <cell r="J33" t="str">
            <v>SALUD CON CALIDAD, GARANTÍA DE UNA CIUDAD DE OPORTUNIDADES</v>
          </cell>
          <cell r="K33" t="str">
            <v>GARANTÍA DE LA AUTORIDAD SANITARIA PARA LA GESTIÓN DE LA SALUD</v>
          </cell>
          <cell r="L33" t="str">
            <v>Mantener la realización del 100% las acciones de Gestión de la Salud Pública contenidas en el Plan de Acción de Salud.</v>
          </cell>
          <cell r="M33" t="str">
            <v>Porcentaje de acciones realizadas de Gestión de la Salud Pública contenidas en el Plan de Acción de Salud mantenidas.</v>
          </cell>
        </row>
        <row r="34">
          <cell r="A34">
            <v>31</v>
          </cell>
          <cell r="B34" t="str">
            <v>1. BUCARAMANGA EQUITATIVA E INCLUYENTE: UNA CIUDAD DE BIENESTAR</v>
          </cell>
          <cell r="C34" t="str">
            <v>Lograr el 52% de cobertura útil de atención a la población objeto de la ESE ISABU.</v>
          </cell>
          <cell r="D34">
            <v>0.43</v>
          </cell>
          <cell r="E34">
            <v>0.52</v>
          </cell>
          <cell r="F34">
            <v>0.43</v>
          </cell>
          <cell r="G34">
            <v>0.46</v>
          </cell>
          <cell r="H34">
            <v>0.49</v>
          </cell>
          <cell r="I34">
            <v>0.52</v>
          </cell>
          <cell r="J34" t="str">
            <v>SALUD CON CALIDAD, GARANTÍA DE UNA CIUDAD DE OPORTUNIDADES</v>
          </cell>
          <cell r="K34" t="str">
            <v>GARANTÍA DE LA AUTORIDAD SANITARIA PARA LA GESTIÓN DE LA SALUD</v>
          </cell>
          <cell r="L34" t="str">
            <v>Implementar la política pública de participación social en salud.</v>
          </cell>
          <cell r="M34" t="str">
            <v>Número de políticas públicas de participación social en salud implementadas.</v>
          </cell>
        </row>
        <row r="35">
          <cell r="A35">
            <v>32</v>
          </cell>
          <cell r="B35" t="str">
            <v>1. BUCARAMANGA EQUITATIVA E INCLUYENTE: UNA CIUDAD DE BIENESTAR</v>
          </cell>
          <cell r="C35" t="str">
            <v>Lograr el 52% de cobertura útil de atención a la población objeto de la ESE ISABU.</v>
          </cell>
          <cell r="D35">
            <v>0.43</v>
          </cell>
          <cell r="E35">
            <v>0.52</v>
          </cell>
          <cell r="F35">
            <v>0.43</v>
          </cell>
          <cell r="G35">
            <v>0.46</v>
          </cell>
          <cell r="H35">
            <v>0.49</v>
          </cell>
          <cell r="I35">
            <v>0.52</v>
          </cell>
          <cell r="J35" t="str">
            <v>SALUD CON CALIDAD, GARANTÍA DE UNA CIUDAD DE OPORTUNIDADES</v>
          </cell>
          <cell r="K35" t="str">
            <v>GARANTÍA DE LA AUTORIDAD SANITARIA PARA LA GESTIÓN DE LA SALUD</v>
          </cell>
          <cell r="L35" t="str">
            <v>Mantener el seguimiento al 100% de los eventos en vigilancia en salud pública.</v>
          </cell>
          <cell r="M35" t="str">
            <v>Porcentaje de eventos en vigilancia en salud pública con seguimiento mantenido.</v>
          </cell>
        </row>
        <row r="36">
          <cell r="A36">
            <v>33</v>
          </cell>
          <cell r="B36" t="str">
            <v>1. BUCARAMANGA EQUITATIVA E INCLUYENTE: UNA CIUDAD DE BIENESTAR</v>
          </cell>
          <cell r="C36" t="str">
            <v>Lograr el 52% de cobertura útil de atención a la población objeto de la ESE ISABU.</v>
          </cell>
          <cell r="D36">
            <v>0.43</v>
          </cell>
          <cell r="E36">
            <v>0.52</v>
          </cell>
          <cell r="F36">
            <v>0.43</v>
          </cell>
          <cell r="G36">
            <v>0.46</v>
          </cell>
          <cell r="H36">
            <v>0.49</v>
          </cell>
          <cell r="I36">
            <v>0.52</v>
          </cell>
          <cell r="J36" t="str">
            <v>SALUD CON CALIDAD, GARANTÍA DE UNA CIUDAD DE OPORTUNIDADES</v>
          </cell>
          <cell r="K36" t="str">
            <v>GARANTÍA DE LA AUTORIDAD SANITARIA PARA LA GESTIÓN DE LA SALUD</v>
          </cell>
          <cell r="L36" t="str">
            <v>Construir, mejorar y/o reponer la infraestructura física de 4 centros y/o unidades de salud.</v>
          </cell>
          <cell r="M36" t="str">
            <v>Porcentaje de avance en la construcción, mejoramiento y/o reposición de la infraestructura física de los centros y/o unidades de salud.</v>
          </cell>
        </row>
        <row r="37">
          <cell r="A37">
            <v>34</v>
          </cell>
          <cell r="B37" t="str">
            <v>1. BUCARAMANGA EQUITATIVA E INCLUYENTE: UNA CIUDAD DE BIENESTAR</v>
          </cell>
          <cell r="C37" t="str">
            <v>Lograr el 52% de cobertura útil de atención a la población objeto de la ESE ISABU.</v>
          </cell>
          <cell r="D37">
            <v>0.43</v>
          </cell>
          <cell r="E37">
            <v>0.52</v>
          </cell>
          <cell r="F37">
            <v>0.43</v>
          </cell>
          <cell r="G37">
            <v>0.46</v>
          </cell>
          <cell r="H37">
            <v>0.49</v>
          </cell>
          <cell r="I37">
            <v>0.52</v>
          </cell>
          <cell r="J37" t="str">
            <v>SALUD CON CALIDAD, GARANTÍA DE UNA CIUDAD DE OPORTUNIDADES</v>
          </cell>
          <cell r="K37" t="str">
            <v>GARANTÍA DE LA AUTORIDAD SANITARIA PARA LA GESTIÓN DE LA SALUD</v>
          </cell>
          <cell r="L37" t="str">
            <v>Adquirir 2 unidades móviles para el área rural.</v>
          </cell>
          <cell r="M37" t="str">
            <v>Número de unidades de salud móviles adquiridos para el área rural.</v>
          </cell>
        </row>
        <row r="38">
          <cell r="A38">
            <v>35</v>
          </cell>
          <cell r="B38" t="str">
            <v>1. BUCARAMANGA EQUITATIVA E INCLUYENTE: UNA CIUDAD DE BIENESTAR</v>
          </cell>
          <cell r="C38" t="str">
            <v>Aumentar al 41% la asignación de citas web de consulta de medicina general y odontología de la ESE ISABU a través de diferentes herramientas tecnológicas.</v>
          </cell>
          <cell r="D38">
            <v>0.32</v>
          </cell>
          <cell r="E38">
            <v>0.41</v>
          </cell>
          <cell r="F38">
            <v>0.32</v>
          </cell>
          <cell r="G38">
            <v>0.35</v>
          </cell>
          <cell r="H38">
            <v>0.38</v>
          </cell>
          <cell r="I38">
            <v>0.41</v>
          </cell>
          <cell r="J38" t="str">
            <v>SALUD CON CALIDAD, GARANTÍA DE UNA CIUDAD DE OPORTUNIDADES</v>
          </cell>
          <cell r="K38" t="str">
            <v>GARANTÍA DE LA AUTORIDAD SANITARIA PARA LA GESTIÓN DE LA SALUD</v>
          </cell>
          <cell r="L38" t="str">
            <v>Mantener la estrategia de atención primaria en salud.</v>
          </cell>
          <cell r="M38" t="str">
            <v>Número de estrategias de atención primaria en salud mantenidas.</v>
          </cell>
        </row>
        <row r="39">
          <cell r="A39">
            <v>36</v>
          </cell>
          <cell r="B39" t="str">
            <v>1. BUCARAMANGA EQUITATIVA E INCLUYENTE: UNA CIUDAD DE BIENESTAR</v>
          </cell>
          <cell r="C39" t="str">
            <v>Lograr el 52% de cobertura útil de atención a la población objeto de la ESE ISABU.</v>
          </cell>
          <cell r="D39">
            <v>0.43</v>
          </cell>
          <cell r="E39">
            <v>0.52</v>
          </cell>
          <cell r="F39">
            <v>0.43</v>
          </cell>
          <cell r="G39">
            <v>0.46</v>
          </cell>
          <cell r="H39">
            <v>0.49</v>
          </cell>
          <cell r="I39">
            <v>0.52</v>
          </cell>
          <cell r="J39" t="str">
            <v>SALUD CON CALIDAD, GARANTÍA DE UNA CIUDAD DE OPORTUNIDADES</v>
          </cell>
          <cell r="K39" t="str">
            <v>PRESTACIÓN DE SERVICIOS DE SALUD</v>
          </cell>
          <cell r="L39" t="str">
            <v>Mantener la infraestructura física de los 22 centros de salud y las 2 unidades hospitalarias de la ESE ISABU.</v>
          </cell>
          <cell r="M39" t="str">
            <v>Número de centros de salud y unidades hospitalarias de la ESE ISABU mantenidos con infraestructura física mantenida.</v>
          </cell>
        </row>
        <row r="40">
          <cell r="A40">
            <v>37</v>
          </cell>
          <cell r="B40" t="str">
            <v>1. BUCARAMANGA EQUITATIVA E INCLUYENTE: UNA CIUDAD DE BIENESTAR</v>
          </cell>
          <cell r="C40" t="str">
            <v>Lograr el 52% de cobertura útil de atención a la población objeto de la ESE ISABU.</v>
          </cell>
          <cell r="D40">
            <v>0.32</v>
          </cell>
          <cell r="E40">
            <v>0.41</v>
          </cell>
          <cell r="F40">
            <v>0.32</v>
          </cell>
          <cell r="G40">
            <v>0.35</v>
          </cell>
          <cell r="H40">
            <v>0.38</v>
          </cell>
          <cell r="I40">
            <v>0.41</v>
          </cell>
          <cell r="J40" t="str">
            <v>SALUD CON CALIDAD, GARANTÍA DE UNA CIUDAD DE OPORTUNIDADES</v>
          </cell>
          <cell r="K40" t="str">
            <v>PRESTACIÓN DE SERVICIOS DE SALUD</v>
          </cell>
          <cell r="L40" t="str">
            <v>Mantener en funcionamientos las 3 ambulancias con el fin de mejorar el sistema de referencia y contrareferencia interna de la ESE ISABU.</v>
          </cell>
          <cell r="M40" t="str">
            <v>Número de ambulancias mantenidas en funcionamiento con el fin de mejorar el sistema de referencia y contrareferencia interna de la ESE ISABU.</v>
          </cell>
        </row>
        <row r="41">
          <cell r="A41">
            <v>38</v>
          </cell>
          <cell r="B41" t="str">
            <v>1. BUCARAMANGA EQUITATIVA E INCLUYENTE: UNA CIUDAD DE BIENESTAR</v>
          </cell>
          <cell r="C41" t="str">
            <v>Reducir a 195 la tasa de mortalidad por enfermedades cerebrovasculares.</v>
          </cell>
          <cell r="D41">
            <v>203</v>
          </cell>
          <cell r="E41">
            <v>195</v>
          </cell>
          <cell r="F41">
            <v>201</v>
          </cell>
          <cell r="G41">
            <v>199</v>
          </cell>
          <cell r="H41">
            <v>197</v>
          </cell>
          <cell r="I41">
            <v>195</v>
          </cell>
          <cell r="J41" t="str">
            <v>SALUD PÚBLICA PERTINENTE, GARANTÍA DE UNA CIUDAD DE OPORTUNIDADES</v>
          </cell>
          <cell r="K41" t="str">
            <v>MEJORAMIENTO DE LAS CONDICIONES NO TRANSMISIBLES</v>
          </cell>
          <cell r="L41" t="str">
            <v>Realizar actividad física en 100 parques de la ciudad para promover estilos de vida saludable y prevenir enfermedades crónicas no transmisibles.</v>
          </cell>
          <cell r="M41" t="str">
            <v xml:space="preserve">Número de parques de la ciudad que se realiza actividad física para promover estilos de vida saludable y prevenir enfermedades crónicas no transmisibles. </v>
          </cell>
        </row>
        <row r="42">
          <cell r="A42">
            <v>39</v>
          </cell>
          <cell r="B42" t="str">
            <v>1. BUCARAMANGA EQUITATIVA E INCLUYENTE: UNA CIUDAD DE BIENESTAR</v>
          </cell>
          <cell r="C42" t="str">
            <v>Reducir a 195 la tasa de mortalidad por enfermedades cerebrovasculares.</v>
          </cell>
          <cell r="D42">
            <v>203</v>
          </cell>
          <cell r="E42">
            <v>195</v>
          </cell>
          <cell r="F42">
            <v>201</v>
          </cell>
          <cell r="G42">
            <v>199</v>
          </cell>
          <cell r="H42">
            <v>197</v>
          </cell>
          <cell r="I42">
            <v>195</v>
          </cell>
          <cell r="J42" t="str">
            <v>SALUD PÚBLICA PERTINENTE, GARANTÍA DE UNA CIUDAD DE OPORTUNIDADES</v>
          </cell>
          <cell r="K42" t="str">
            <v>MEJORAMIENTO DE LAS CONDICIONES NO TRANSMISIBLES</v>
          </cell>
          <cell r="L42" t="str">
            <v>Mantener el monitoreo de las acciones desarrolladas por las EAPB e IPS en 4 enfermedades crónicas no transmisibles.</v>
          </cell>
          <cell r="M42" t="str">
            <v>Número de enfermedades crónicas no transmisibles con monitoreo mantenido que son desarrolladas por las EAPB e IPS.</v>
          </cell>
        </row>
        <row r="43">
          <cell r="A43">
            <v>40</v>
          </cell>
          <cell r="B43" t="str">
            <v>1. BUCARAMANGA EQUITATIVA E INCLUYENTE: UNA CIUDAD DE BIENESTAR</v>
          </cell>
          <cell r="C43" t="str">
            <v>Reducir a 40 la tasa de mortalidad en enfermedades transmisibles.</v>
          </cell>
          <cell r="D43">
            <v>44</v>
          </cell>
          <cell r="E43">
            <v>40</v>
          </cell>
          <cell r="F43">
            <v>44</v>
          </cell>
          <cell r="G43">
            <v>42</v>
          </cell>
          <cell r="H43">
            <v>41</v>
          </cell>
          <cell r="I43">
            <v>40</v>
          </cell>
          <cell r="J43" t="str">
            <v>SALUD PÚBLICA PERTINENTE, GARANTÍA DE UNA CIUDAD DE OPORTUNIDADES</v>
          </cell>
          <cell r="K43" t="str">
            <v>VIDA SALUDABLE Y LA PREVENCIÓN DE LAS ENFERMEDADES TRANSMISIBLES</v>
          </cell>
          <cell r="L43" t="str">
            <v>Mantener 2 estrategias de gestión integral para prevención y control de enfermedades endemoepidémicas y emergentes, reemergentes y desatendidas.</v>
          </cell>
          <cell r="M43" t="str">
            <v>Número de estrategias de gestión integral mantenidas para prevención y control de enfermedades endemoepidémicas y emergentes, reemergentes y desatendidas.</v>
          </cell>
        </row>
        <row r="44">
          <cell r="A44">
            <v>41</v>
          </cell>
          <cell r="B44" t="str">
            <v>1. BUCARAMANGA EQUITATIVA E INCLUYENTE: UNA CIUDAD DE BIENESTAR</v>
          </cell>
          <cell r="C44" t="str">
            <v>Lograr cobeturas utiles de vacunacion del 95% en menores de 6 años.</v>
          </cell>
          <cell r="D44">
            <v>0.86</v>
          </cell>
          <cell r="E44">
            <v>0.95</v>
          </cell>
          <cell r="F44">
            <v>0.86</v>
          </cell>
          <cell r="G44">
            <v>0.88</v>
          </cell>
          <cell r="H44">
            <v>0.9</v>
          </cell>
          <cell r="I44">
            <v>0.95</v>
          </cell>
          <cell r="J44" t="str">
            <v>SALUD PÚBLICA PERTINENTE, GARANTÍA DE UNA CIUDAD DE OPORTUNIDADES</v>
          </cell>
          <cell r="K44" t="str">
            <v>VIDA SALUDABLE Y LA PREVENCIÓN DE LAS ENFERMEDADES TRANSMISIBLES</v>
          </cell>
          <cell r="L44" t="str">
            <v>Lograr y mantener el 95% de cobertura de vacunación en niños y niñas menores de 5 años.</v>
          </cell>
          <cell r="M44" t="str">
            <v>Porcentaje de cobertura de vacunación en niños y niñas menores de 5 años.</v>
          </cell>
        </row>
        <row r="45">
          <cell r="A45">
            <v>42</v>
          </cell>
          <cell r="B45" t="str">
            <v>1. BUCARAMANGA EQUITATIVA E INCLUYENTE: UNA CIUDAD DE BIENESTAR</v>
          </cell>
          <cell r="C45" t="str">
            <v>Garantizar la atención del 100% de los eventos prehospitalarios reportados al sistema de emergencias Médica del Municipio.</v>
          </cell>
          <cell r="D45">
            <v>0</v>
          </cell>
          <cell r="E45">
            <v>1</v>
          </cell>
          <cell r="F45">
            <v>0.6</v>
          </cell>
          <cell r="G45">
            <v>0.7</v>
          </cell>
          <cell r="H45">
            <v>0.8</v>
          </cell>
          <cell r="I45">
            <v>1</v>
          </cell>
          <cell r="J45" t="str">
            <v>SALUD PÚBLICA PERTINENTE, GARANTÍA DE UNA CIUDAD DE OPORTUNIDADES</v>
          </cell>
          <cell r="K45" t="str">
            <v>SALUD MENTAL</v>
          </cell>
          <cell r="L45" t="str">
            <v>Formular e implementar el plan de acción de salud mental de acuerdo a la Política Nacional.</v>
          </cell>
          <cell r="M45" t="str">
            <v>Número de planes de acción de salud mental de acuerdo a la Política Nacional formulados e implementados.</v>
          </cell>
        </row>
        <row r="46">
          <cell r="A46">
            <v>43</v>
          </cell>
          <cell r="B46" t="str">
            <v>1. BUCARAMANGA EQUITATIVA E INCLUYENTE: UNA CIUDAD DE BIENESTAR</v>
          </cell>
          <cell r="C46" t="str">
            <v>Garantizar la atención del 100% de los eventos prehospitalarios reportados al sistema de emergencias Médica del Municipio.</v>
          </cell>
          <cell r="D46">
            <v>0</v>
          </cell>
          <cell r="E46">
            <v>1</v>
          </cell>
          <cell r="F46">
            <v>0.6</v>
          </cell>
          <cell r="G46">
            <v>0.7</v>
          </cell>
          <cell r="H46">
            <v>0.8</v>
          </cell>
          <cell r="I46">
            <v>1</v>
          </cell>
          <cell r="J46" t="str">
            <v>SALUD PÚBLICA PERTINENTE, GARANTÍA DE UNA CIUDAD DE OPORTUNIDADES</v>
          </cell>
          <cell r="K46" t="str">
            <v>SEGURIDAD ALIMENTARIA Y NUTRICIONAL</v>
          </cell>
          <cell r="L46" t="str">
            <v>Mantener el Plan de Seguridad Alimentaria y Nutricional.</v>
          </cell>
          <cell r="M46" t="str">
            <v>Número de Planes de Seguridad Alimentaria y Nutricional mantenidos.</v>
          </cell>
        </row>
        <row r="47">
          <cell r="A47">
            <v>44</v>
          </cell>
          <cell r="B47" t="str">
            <v>1. BUCARAMANGA EQUITATIVA E INCLUYENTE: UNA CIUDAD DE BIENESTAR</v>
          </cell>
          <cell r="C47" t="str">
            <v>Reducir y mantener por debajo de 7,80% los nacidos vivos con bajo peso al nacer.</v>
          </cell>
          <cell r="D47">
            <v>7.8799999999999995E-2</v>
          </cell>
          <cell r="E47">
            <v>7.8E-2</v>
          </cell>
          <cell r="F47">
            <v>7.8E-2</v>
          </cell>
          <cell r="G47">
            <v>7.8E-2</v>
          </cell>
          <cell r="H47">
            <v>7.8E-2</v>
          </cell>
          <cell r="I47">
            <v>7.8E-2</v>
          </cell>
          <cell r="J47" t="str">
            <v>SALUD PÚBLICA PERTINENTE, GARANTÍA DE UNA CIUDAD DE OPORTUNIDADES</v>
          </cell>
          <cell r="K47" t="str">
            <v>SEGURIDAD ALIMENTARIA Y NUTRICIONAL</v>
          </cell>
          <cell r="L47" t="str">
            <v>Mantener 1 estrategia de seguimiento a bajo peso al nacer, desnutrición aguda, IAMI y lactancia materna.</v>
          </cell>
          <cell r="M47" t="str">
            <v>Número de estrategias de seguimiento a bajo peso al nacer, desnutrición aguda, IAMI y lactancia materna mantenidas.</v>
          </cell>
        </row>
        <row r="48">
          <cell r="A48">
            <v>45</v>
          </cell>
          <cell r="B48" t="str">
            <v>1. BUCARAMANGA EQUITATIVA E INCLUYENTE: UNA CIUDAD DE BIENESTAR</v>
          </cell>
          <cell r="C48" t="str">
            <v>Reducir y mantener por debajo de 10,6 la razón de mortalidad materna relacionada con embarazo, parto y puerperio.</v>
          </cell>
          <cell r="D48">
            <v>10.71</v>
          </cell>
          <cell r="E48">
            <v>10.6</v>
          </cell>
          <cell r="F48">
            <v>10.6</v>
          </cell>
          <cell r="G48">
            <v>10.6</v>
          </cell>
          <cell r="H48">
            <v>10.6</v>
          </cell>
          <cell r="I48">
            <v>10.6</v>
          </cell>
          <cell r="J48" t="str">
            <v>SALUD PÚBLICA PERTINENTE, GARANTÍA DE UNA CIUDAD DE OPORTUNIDADES</v>
          </cell>
          <cell r="K48" t="str">
            <v>DERECHOS SEXUALES Y REPRODUCTIVOS, SEXUALIDAD SEGURA</v>
          </cell>
          <cell r="L48" t="str">
            <v>Implementar el Modelo de abordaje comunitario para acciones de promoción, prevención y de acceso al diagnóstico de VIH en la población priorizada para la ampliación de la respuesta Nacional al VIH.</v>
          </cell>
          <cell r="M48" t="str">
            <v>Numero de Modelos de abordaje comunitario para acciones de promoción, prevención y de acceso al diagnóstico de VIH en la población priorizada de la Ciudad de Bucaramanga para la ampliación de la respuesta Nacional al VIH implementados.</v>
          </cell>
        </row>
        <row r="49">
          <cell r="A49">
            <v>46</v>
          </cell>
          <cell r="B49" t="str">
            <v>1. BUCARAMANGA EQUITATIVA E INCLUYENTE: UNA CIUDAD DE BIENESTAR</v>
          </cell>
          <cell r="C49" t="str">
            <v>Garantizar la atención del 100% de los eventos prehospitalarios reportados al sistema de emergencias Médica del Municipio.</v>
          </cell>
          <cell r="D49">
            <v>0</v>
          </cell>
          <cell r="E49">
            <v>1</v>
          </cell>
          <cell r="F49">
            <v>0.6</v>
          </cell>
          <cell r="G49">
            <v>0.7</v>
          </cell>
          <cell r="H49">
            <v>0.8</v>
          </cell>
          <cell r="I49">
            <v>1</v>
          </cell>
          <cell r="J49" t="str">
            <v>SALUD PÚBLICA PERTINENTE, GARANTÍA DE UNA CIUDAD DE OPORTUNIDADES</v>
          </cell>
          <cell r="K49" t="str">
            <v>DERECHOS SEXUALES Y REPRODUCTIVOS, SEXUALIDAD SEGURA</v>
          </cell>
          <cell r="L49" t="str">
            <v>Formular e implementar 1 estrategia de atención intregral en salud para la población LGBTIQ+ que garantice el trato digno.</v>
          </cell>
          <cell r="M49" t="str">
            <v>Número de  estrategias de atención integral en salud formuladas e implementadas para la población LGTBIQ+ que garantice el trato digno.</v>
          </cell>
        </row>
        <row r="50">
          <cell r="A50">
            <v>47</v>
          </cell>
          <cell r="B50" t="str">
            <v>1. BUCARAMANGA EQUITATIVA E INCLUYENTE: UNA CIUDAD DE BIENESTAR</v>
          </cell>
          <cell r="C50" t="str">
            <v>Reducir y mantener por debajo de 13,56% la proporción de mujeres de 15 a 19 años que han sido madres o están en embarazo.</v>
          </cell>
          <cell r="D50">
            <v>0.13569999999999999</v>
          </cell>
          <cell r="E50">
            <v>0.1356</v>
          </cell>
          <cell r="F50">
            <v>0.1356</v>
          </cell>
          <cell r="G50">
            <v>0.1356</v>
          </cell>
          <cell r="H50">
            <v>0.1356</v>
          </cell>
          <cell r="I50">
            <v>0.1356</v>
          </cell>
          <cell r="J50" t="str">
            <v>SALUD PÚBLICA PERTINENTE, GARANTÍA DE UNA CIUDAD DE OPORTUNIDADES</v>
          </cell>
          <cell r="K50" t="str">
            <v>DERECHOS SEXUALES Y REPRODUCTIVOS, SEXUALIDAD SEGURA</v>
          </cell>
          <cell r="L50" t="str">
            <v>Mantener 1 estrategia de información, educación y comunicación para fortalecer valores en derechos sexuales y reproductivos.</v>
          </cell>
          <cell r="M50" t="str">
            <v>Número de estrategias de información, educación y comunicación mantenidas para fortalecer valores en derechos sexuales y reproductivos diseñada.</v>
          </cell>
        </row>
        <row r="51">
          <cell r="A51">
            <v>48</v>
          </cell>
          <cell r="B51" t="str">
            <v>1. BUCARAMANGA EQUITATIVA E INCLUYENTE: UNA CIUDAD DE BIENESTAR</v>
          </cell>
          <cell r="C51" t="str">
            <v>Reducir y mantener por debajo de 13,56% la proporción de mujeres de 15 a 19 años que han sido madres o están en embarazo.</v>
          </cell>
          <cell r="D51">
            <v>0.13569999999999999</v>
          </cell>
          <cell r="E51">
            <v>0.1356</v>
          </cell>
          <cell r="F51">
            <v>0.1356</v>
          </cell>
          <cell r="G51">
            <v>0.1356</v>
          </cell>
          <cell r="H51">
            <v>0.1356</v>
          </cell>
          <cell r="I51">
            <v>0.1356</v>
          </cell>
          <cell r="J51" t="str">
            <v>SALUD PÚBLICA PERTINENTE, GARANTÍA DE UNA CIUDAD DE OPORTUNIDADES</v>
          </cell>
          <cell r="K51" t="str">
            <v>DERECHOS SEXUALES Y REPRODUCTIVOS, SEXUALIDAD SEGURA</v>
          </cell>
          <cell r="L51" t="str">
            <v>Mantener y fortalecer la estrategia de servicios amigables para adolescentes y jóvenes.</v>
          </cell>
          <cell r="M51" t="str">
            <v>Número de estrategias de servicios amigables para adolescentes y jóvenes mantenidas.</v>
          </cell>
        </row>
        <row r="52">
          <cell r="A52">
            <v>49</v>
          </cell>
          <cell r="B52" t="str">
            <v>1. BUCARAMANGA EQUITATIVA E INCLUYENTE: UNA CIUDAD DE BIENESTAR</v>
          </cell>
          <cell r="C52" t="str">
            <v>Reducir y mantener por debajo de 13,56% la proporción de mujeres de 15 a 19 años que han sido madres o están en embarazo.</v>
          </cell>
          <cell r="D52">
            <v>0.13569999999999999</v>
          </cell>
          <cell r="E52">
            <v>0.1356</v>
          </cell>
          <cell r="F52">
            <v>0.1356</v>
          </cell>
          <cell r="G52">
            <v>0.1356</v>
          </cell>
          <cell r="H52">
            <v>0.1356</v>
          </cell>
          <cell r="I52">
            <v>0.1356</v>
          </cell>
          <cell r="J52" t="str">
            <v>SALUD PÚBLICA PERTINENTE, GARANTÍA DE UNA CIUDAD DE OPORTUNIDADES</v>
          </cell>
          <cell r="K52" t="str">
            <v>DERECHOS SEXUALES Y REPRODUCTIVOS, SEXUALIDAD SEGURA</v>
          </cell>
          <cell r="L52" t="str">
            <v>Mantener la verificación al 100% de las EAPB e IPS el cumplimiento de la Ruta de Atención Materno-Perinatal.</v>
          </cell>
          <cell r="M52" t="str">
            <v>Porcentaje de EAPBs e IPS mantenidas con verificación sobre el cumplimiento de la Ruta de Atención Materno-Perinatal.</v>
          </cell>
        </row>
        <row r="53">
          <cell r="A53">
            <v>50</v>
          </cell>
          <cell r="B53" t="str">
            <v>1. BUCARAMANGA EQUITATIVA E INCLUYENTE: UNA CIUDAD DE BIENESTAR</v>
          </cell>
          <cell r="C53" t="str">
            <v>Mantener por debajo de 6 la tasa de mortalidad en menores de 5 años.</v>
          </cell>
          <cell r="D53">
            <v>6</v>
          </cell>
          <cell r="E53">
            <v>6</v>
          </cell>
          <cell r="F53">
            <v>6</v>
          </cell>
          <cell r="G53">
            <v>6</v>
          </cell>
          <cell r="H53">
            <v>6</v>
          </cell>
          <cell r="I53">
            <v>6</v>
          </cell>
          <cell r="J53" t="str">
            <v>SALUD PÚBLICA PERTINENTE, GARANTÍA DE UNA CIUDAD DE OPORTUNIDADES</v>
          </cell>
          <cell r="K53" t="str">
            <v>GESTIÓN DIFERENCIAL DE POBLACIONES VULNERABLES</v>
          </cell>
          <cell r="L53" t="str">
            <v>Formular e implementar la estrategia de atención integral en primera infancia "En Bucaramanga es haciendo para un inicio feliz".</v>
          </cell>
          <cell r="M53" t="str">
            <v xml:space="preserve">Número de estrategias de atención integral en primera infancia "En Bucaramanga es haciendo para un inicio feliz" formuladas e implementadas. </v>
          </cell>
        </row>
        <row r="54">
          <cell r="A54">
            <v>51</v>
          </cell>
          <cell r="B54" t="str">
            <v>1. BUCARAMANGA EQUITATIVA E INCLUYENTE: UNA CIUDAD DE BIENESTAR</v>
          </cell>
          <cell r="C54" t="str">
            <v>Garantizar la atención del 100% de los eventos prehospitalarios reportados al sistema de emergencias Médica del Municipio.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 t="str">
            <v>SALUD PÚBLICA PERTINENTE, GARANTÍA DE UNA CIUDAD DE OPORTUNIDADES</v>
          </cell>
          <cell r="K54" t="str">
            <v>GESTIÓN DIFERENCIAL DE POBLACIONES VULNERABLES</v>
          </cell>
          <cell r="L54" t="str">
            <v>Mantener el Plan de acción intersectorial de entornos saludables PAIE con población víctima del conflicto interno armado.</v>
          </cell>
          <cell r="M54" t="str">
            <v>Número de Planes de acción intesectoriales de entornos saludables PAIE con población víctima del conflicto interno armado mantenidos.</v>
          </cell>
        </row>
        <row r="55">
          <cell r="A55">
            <v>52</v>
          </cell>
          <cell r="B55" t="str">
            <v>1. BUCARAMANGA EQUITATIVA E INCLUYENTE: UNA CIUDAD DE BIENESTAR</v>
          </cell>
          <cell r="C55" t="str">
            <v>Garantizar la atención del 100% de los eventos prehospitalarios reportados al sistema de emergencias Médica del Municipio.</v>
          </cell>
          <cell r="D55">
            <v>0</v>
          </cell>
          <cell r="E55">
            <v>1</v>
          </cell>
          <cell r="F55">
            <v>0.6</v>
          </cell>
          <cell r="G55">
            <v>0.7</v>
          </cell>
          <cell r="H55">
            <v>0.8</v>
          </cell>
          <cell r="I55">
            <v>1</v>
          </cell>
          <cell r="J55" t="str">
            <v>SALUD PÚBLICA PERTINENTE, GARANTÍA DE UNA CIUDAD DE OPORTUNIDADES</v>
          </cell>
          <cell r="K55" t="str">
            <v>GESTIÓN DIFERENCIAL DE POBLACIONES VULNERABLES</v>
          </cell>
          <cell r="L55" t="str">
            <v>Mantener la verificación al 100% de los centros vida y centros día para personas mayores en cumplimiento de la Resolución 055 de 2018.</v>
          </cell>
          <cell r="M55" t="str">
            <v>Porcentaje de centros vida y centros día con verificación mantenida para personas mayores en cumplimiento de la Resolución 055 de 2018.</v>
          </cell>
        </row>
        <row r="56">
          <cell r="A56">
            <v>53</v>
          </cell>
          <cell r="B56" t="str">
            <v>1. BUCARAMANGA EQUITATIVA E INCLUYENTE: UNA CIUDAD DE BIENESTAR</v>
          </cell>
          <cell r="C56" t="str">
            <v>Mantener en 0 la tasa de mortalidad por EDA en menores de 5 años.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 t="str">
            <v>SALUD PÚBLICA PERTINENTE, GARANTÍA DE UNA CIUDAD DE OPORTUNIDADES</v>
          </cell>
          <cell r="K56" t="str">
            <v>GESTIÓN DIFERENCIAL DE POBLACIONES VULNERABLES</v>
          </cell>
          <cell r="L56" t="str">
            <v>Mantener la estrategia AIEPI en las IPS y en la Comunidad.</v>
          </cell>
          <cell r="M56" t="str">
            <v>Número de estrategias AIEPI mantenidas en las IPS y en la comunidad.</v>
          </cell>
        </row>
        <row r="57">
          <cell r="A57">
            <v>54</v>
          </cell>
          <cell r="B57" t="str">
            <v>1. BUCARAMANGA EQUITATIVA E INCLUYENTE: UNA CIUDAD DE BIENESTAR</v>
          </cell>
          <cell r="C57" t="str">
            <v>Reducir a 10,22 la tasa de mortalidad por IRA en menores de 5 años.</v>
          </cell>
          <cell r="D57">
            <v>11.9</v>
          </cell>
          <cell r="E57">
            <v>10.220000000000001</v>
          </cell>
          <cell r="F57">
            <v>11.9</v>
          </cell>
          <cell r="G57">
            <v>11.31</v>
          </cell>
          <cell r="H57">
            <v>11</v>
          </cell>
          <cell r="I57">
            <v>10.220000000000001</v>
          </cell>
          <cell r="J57" t="str">
            <v>SALUD PÚBLICA PERTINENTE, GARANTÍA DE UNA CIUDAD DE OPORTUNIDADES</v>
          </cell>
          <cell r="K57" t="str">
            <v>GESTIÓN DIFERENCIAL DE POBLACIONES VULNERABLES</v>
          </cell>
          <cell r="L57" t="str">
            <v>Mantener en funcionamiento 5 salas ERA en IPS públicas para niños y niñas menores de 6 años.</v>
          </cell>
          <cell r="M57" t="str">
            <v>Número de salas ERA mantenidas en funcionamiento en IPS públicas para niños y niñas menores de 6 años.</v>
          </cell>
        </row>
        <row r="58">
          <cell r="A58">
            <v>55</v>
          </cell>
          <cell r="B58" t="str">
            <v>1. BUCARAMANGA EQUITATIVA E INCLUYENTE: UNA CIUDAD DE BIENESTAR</v>
          </cell>
          <cell r="C58" t="str">
            <v>Lograr el 52% de cobertura útil de atención a la población objeto de la ESE ISABU.</v>
          </cell>
          <cell r="D58">
            <v>0.43</v>
          </cell>
          <cell r="E58">
            <v>0.52</v>
          </cell>
          <cell r="F58">
            <v>0.43</v>
          </cell>
          <cell r="G58">
            <v>0.46</v>
          </cell>
          <cell r="H58">
            <v>0.49</v>
          </cell>
          <cell r="I58">
            <v>0.52</v>
          </cell>
          <cell r="J58" t="str">
            <v>SALUD PÚBLICA PERTINENTE, GARANTÍA DE UNA CIUDAD DE OPORTUNIDADES</v>
          </cell>
          <cell r="K58" t="str">
            <v>GESTIÓN DIFERENCIAL DE POBLACIONES VULNERABLES</v>
          </cell>
          <cell r="L58" t="str">
            <v>Mantener el Plan Municipal de Discapacidad.</v>
          </cell>
          <cell r="M58" t="str">
            <v>Número de Planes Municipales de Discapacidad mantenidos.</v>
          </cell>
        </row>
        <row r="59">
          <cell r="A59">
            <v>56</v>
          </cell>
          <cell r="B59" t="str">
            <v>1. BUCARAMANGA EQUITATIVA E INCLUYENTE: UNA CIUDAD DE BIENESTAR</v>
          </cell>
          <cell r="C59" t="str">
            <v>Garantizar la atención del 100% de los eventos prehospitalarios reportados al sistema de emergencias Médica del Municipio.</v>
          </cell>
          <cell r="D59">
            <v>0</v>
          </cell>
          <cell r="E59">
            <v>1</v>
          </cell>
          <cell r="F59">
            <v>0.6</v>
          </cell>
          <cell r="G59">
            <v>0.7</v>
          </cell>
          <cell r="H59">
            <v>0.8</v>
          </cell>
          <cell r="I59">
            <v>1</v>
          </cell>
          <cell r="J59" t="str">
            <v>SALUD PÚBLICA PERTINENTE, GARANTÍA DE UNA CIUDAD DE OPORTUNIDADES</v>
          </cell>
          <cell r="K59" t="str">
            <v>GESTIÓN DIFERENCIAL DE POBLACIONES VULNERABLES</v>
          </cell>
          <cell r="L59" t="str">
            <v>Formular e implementar 1 estrategia de información, educación y comunicación para promover la formación de familias democráticas, respetuosas e incluyentes que reconozca sus derechos, sus responsabilidades y su papel en el fortalecimiento de la comunidad.</v>
          </cell>
          <cell r="M59" t="str">
            <v>Número de estrategias de información, educación y comuncación formuladas e implementadas para promover la formación de familias democráticas, respetuosas e incluyentes que reconozca sus derechos, sus responsabilidades y su papel en el fortalecimiento de la comunidad.</v>
          </cell>
        </row>
        <row r="60">
          <cell r="A60">
            <v>57</v>
          </cell>
          <cell r="B60" t="str">
            <v>1. BUCARAMANGA EQUITATIVA E INCLUYENTE: UNA CIUDAD DE BIENESTAR</v>
          </cell>
          <cell r="C60" t="str">
            <v>Lograr el 52% de cobertura útil de atención a la población objeto de la ESE ISABU.</v>
          </cell>
          <cell r="D60">
            <v>0.43</v>
          </cell>
          <cell r="E60">
            <v>0.52</v>
          </cell>
          <cell r="F60">
            <v>0.43</v>
          </cell>
          <cell r="G60">
            <v>0.46</v>
          </cell>
          <cell r="H60">
            <v>0.49</v>
          </cell>
          <cell r="I60">
            <v>0.52</v>
          </cell>
          <cell r="J60" t="str">
            <v>SALUD PÚBLICA PERTINENTE, GARANTÍA DE UNA CIUDAD DE OPORTUNIDADES</v>
          </cell>
          <cell r="K60" t="str">
            <v>GESTIÓN DIFERENCIAL DE POBLACIONES VULNERABLES</v>
          </cell>
          <cell r="L60" t="str">
            <v>Formular e implementar 1 estrategia educativa encaminada a la promoción de la salud y prevención de la enfermedad dirigida a poblaciones étnicas.</v>
          </cell>
          <cell r="M60" t="str">
            <v xml:space="preserve">Número de estrategias educativas formuladas e implementadas encaminadas a la promoción de la salud y prevención de la enfermedad dirigida a poblaciones étnicas. </v>
          </cell>
        </row>
        <row r="61">
          <cell r="A61">
            <v>58</v>
          </cell>
          <cell r="B61" t="str">
            <v>1. BUCARAMANGA EQUITATIVA E INCLUYENTE: UNA CIUDAD DE BIENESTAR</v>
          </cell>
          <cell r="C61" t="str">
            <v>Mantener en cero los casos de mortalidad por rabia humana.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SALUD PÚBLICA PERTINENTE, GARANTÍA DE UNA CIUDAD DE OPORTUNIDADES</v>
          </cell>
          <cell r="K61" t="str">
            <v>SALUD AMBIENTAL</v>
          </cell>
          <cell r="L61" t="str">
            <v>Realizar la identificación y el censo de los individuos caninos y felinos.</v>
          </cell>
          <cell r="M61" t="str">
            <v>Número de identificaciones y censos de individuos caninos y felinos realizados.</v>
          </cell>
        </row>
        <row r="62">
          <cell r="A62">
            <v>59</v>
          </cell>
          <cell r="B62" t="str">
            <v>1. BUCARAMANGA EQUITATIVA E INCLUYENTE: UNA CIUDAD DE BIENESTAR</v>
          </cell>
          <cell r="C62" t="str">
            <v>Mantener en cero los casos de mortalidad por rabia humana.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SALUD PÚBLICA PERTINENTE, GARANTÍA DE UNA CIUDAD DE OPORTUNIDADES</v>
          </cell>
          <cell r="K62" t="str">
            <v>SALUD AMBIENTAL</v>
          </cell>
          <cell r="L62" t="str">
            <v>Realizar la vacunación antirrábica de 100.000 individuos entre caninos y felinos.</v>
          </cell>
          <cell r="M62" t="str">
            <v>Número de individuos entre caninos y felinos vacunados con antirrábica.</v>
          </cell>
        </row>
        <row r="63">
          <cell r="A63">
            <v>60</v>
          </cell>
          <cell r="B63" t="str">
            <v>1. BUCARAMANGA EQUITATIVA E INCLUYENTE: UNA CIUDAD DE BIENESTAR</v>
          </cell>
          <cell r="C63" t="str">
            <v>Mantener en cero los casos de mortalidad por rabia humana.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 t="str">
            <v>SALUD PÚBLICA PERTINENTE, GARANTÍA DE UNA CIUDAD DE OPORTUNIDADES</v>
          </cell>
          <cell r="K63" t="str">
            <v>SALUD AMBIENTAL</v>
          </cell>
          <cell r="L63" t="str">
            <v>Realizar 20.000 esterilizaciones de caninos y felinos.</v>
          </cell>
          <cell r="M63" t="str">
            <v>Número de esterilizaciones de caninos y felinos realizadas.</v>
          </cell>
        </row>
        <row r="64">
          <cell r="A64">
            <v>61</v>
          </cell>
          <cell r="B64" t="str">
            <v>1. BUCARAMANGA EQUITATIVA E INCLUYENTE: UNA CIUDAD DE BIENESTAR</v>
          </cell>
          <cell r="C64" t="str">
            <v>Mantener en cero los casos de mortalidad por rabia humana.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SALUD PÚBLICA PERTINENTE, GARANTÍA DE UNA CIUDAD DE OPORTUNIDADES</v>
          </cell>
          <cell r="K64" t="str">
            <v>SALUD AMBIENTAL</v>
          </cell>
          <cell r="L64" t="str">
            <v>Realizar visitas de inspección, vigilancia y control a 40.000 estalecimientos de alto y bajo riesgo sanitario.</v>
          </cell>
          <cell r="M64" t="str">
            <v>Número de visitas de inspección, vigilancia y control realizadas a establecimientos de alto y bajo riesgo sanitario.</v>
          </cell>
        </row>
        <row r="65">
          <cell r="A65">
            <v>62</v>
          </cell>
          <cell r="B65" t="str">
            <v>1. BUCARAMANGA EQUITATIVA E INCLUYENTE: UNA CIUDAD DE BIENESTAR</v>
          </cell>
          <cell r="C65" t="str">
            <v>Garantizar la atención del 100% de los eventos prehospitalarios reportados al sistema de emergencias Médica del Municipio.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SALUD PÚBLICA PERTINENTE, GARANTÍA DE UNA CIUDAD DE OPORTUNIDADES</v>
          </cell>
          <cell r="K65" t="str">
            <v>SALUD AMBIENTAL</v>
          </cell>
          <cell r="L65" t="str">
            <v>Mantener la estrategia de entorno saludable en la zona urbana y rural.</v>
          </cell>
          <cell r="M65" t="str">
            <v>Número de estrategias de entorno saludable mantenidas en la zona urbana y rural.</v>
          </cell>
        </row>
        <row r="66">
          <cell r="A66">
            <v>63</v>
          </cell>
          <cell r="B66" t="str">
            <v>1. BUCARAMANGA EQUITATIVA E INCLUYENTE: UNA CIUDAD DE BIENESTAR</v>
          </cell>
          <cell r="C66" t="str">
            <v>Mantener en cero los casos de mortalidad por rabia humana.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SALUD PÚBLICA PERTINENTE, GARANTÍA DE UNA CIUDAD DE OPORTUNIDADES</v>
          </cell>
          <cell r="K66" t="str">
            <v>SALUD AMBIENTAL</v>
          </cell>
          <cell r="L66" t="str">
            <v>Adecuar la infraestructura física del centro de Zoonosis.</v>
          </cell>
          <cell r="M66" t="str">
            <v>Porcentaje de avance en la adecuación de la infraestructura física del centro de Zoonosis.</v>
          </cell>
        </row>
        <row r="67">
          <cell r="A67">
            <v>64</v>
          </cell>
          <cell r="B67" t="str">
            <v>1. BUCARAMANGA EQUITATIVA E INCLUYENTE: UNA CIUDAD DE BIENESTAR</v>
          </cell>
          <cell r="C67" t="str">
            <v>Garantizar la atención del 100% de los eventos prehospitalarios reportados al sistema de emergencias Médica del Municipio.</v>
          </cell>
          <cell r="D67">
            <v>0</v>
          </cell>
          <cell r="E67">
            <v>1</v>
          </cell>
          <cell r="F67">
            <v>0.6</v>
          </cell>
          <cell r="G67">
            <v>0.7</v>
          </cell>
          <cell r="H67">
            <v>0.8</v>
          </cell>
          <cell r="I67">
            <v>1</v>
          </cell>
          <cell r="J67" t="str">
            <v>SALUD PÚBLICA PERTINENTE, GARANTÍA DE UNA CIUDAD DE OPORTUNIDADES</v>
          </cell>
          <cell r="K67" t="str">
            <v>SALUD PÚBLICA EN EMERGENCIAS Y DESASTRES</v>
          </cell>
          <cell r="L67" t="str">
            <v>Mantener el Programa de Hospitales Seguros y el Plan Familiar de Emergencias.</v>
          </cell>
          <cell r="M67" t="str">
            <v>Número de Programas de Hospitales Seguros y Planes Familiares de Emergencias mantenidos.</v>
          </cell>
        </row>
        <row r="68">
          <cell r="A68">
            <v>65</v>
          </cell>
          <cell r="B68" t="str">
            <v>1. BUCARAMANGA EQUITATIVA E INCLUYENTE: UNA CIUDAD DE BIENESTAR</v>
          </cell>
          <cell r="C68" t="str">
            <v>Garantizar la atención del 100% de los eventos prehospitalarios reportados al sistema de emergencias Médica del Municipio.</v>
          </cell>
          <cell r="D68">
            <v>0</v>
          </cell>
          <cell r="E68">
            <v>1</v>
          </cell>
          <cell r="F68">
            <v>0.6</v>
          </cell>
          <cell r="G68">
            <v>0.7</v>
          </cell>
          <cell r="H68">
            <v>0.8</v>
          </cell>
          <cell r="I68">
            <v>1</v>
          </cell>
          <cell r="J68" t="str">
            <v>SALUD PÚBLICA PERTINENTE, GARANTÍA DE UNA CIUDAD DE OPORTUNIDADES</v>
          </cell>
          <cell r="K68" t="str">
            <v>SALUD PÚBLICA EN EMERGENCIAS Y DESASTRES</v>
          </cell>
          <cell r="L68" t="str">
            <v>Implementar y mantener el Sistema de Emergencias Médicas.</v>
          </cell>
          <cell r="M68" t="str">
            <v>Número de Sistemas de Emergencias Médicas implementados y mantenidos.</v>
          </cell>
        </row>
        <row r="69">
          <cell r="A69">
            <v>66</v>
          </cell>
          <cell r="B69" t="str">
            <v>1. BUCARAMANGA EQUITATIVA E INCLUYENTE: UNA CIUDAD DE BIENESTAR</v>
          </cell>
          <cell r="C69" t="str">
            <v>Garantizar la atención del 100% de los eventos prehospitalarios reportados al sistema de emergencias Médica del Municipio.</v>
          </cell>
          <cell r="D69">
            <v>0</v>
          </cell>
          <cell r="E69">
            <v>1</v>
          </cell>
          <cell r="F69">
            <v>0.6</v>
          </cell>
          <cell r="G69">
            <v>0.7</v>
          </cell>
          <cell r="H69">
            <v>0.8</v>
          </cell>
          <cell r="I69">
            <v>1</v>
          </cell>
          <cell r="J69" t="str">
            <v>SALUD PÚBLICA PERTINENTE, GARANTÍA DE UNA CIUDAD DE OPORTUNIDADES</v>
          </cell>
          <cell r="K69" t="str">
            <v>OPORTUNIDAD PARA LA PROMOCIÓN DE LA SALUD DENTRO DE SU AMBIENTE LABORAL</v>
          </cell>
          <cell r="L69" t="str">
            <v>Mantener el 100% de acciones de promoción y prevención de los riesgos laborales en la población formal e informal.</v>
          </cell>
          <cell r="M69" t="str">
            <v>Porcentaje de acciones de promoción y prevención de los riesgos laborales en población formal e informal mantenidos.</v>
          </cell>
        </row>
        <row r="70">
          <cell r="A70">
            <v>67</v>
          </cell>
          <cell r="B70" t="str">
            <v>1. BUCARAMANGA EQUITATIVA E INCLUYENTE: UNA CIUDAD DE BIENESTAR</v>
          </cell>
          <cell r="C70" t="str">
            <v>Disminuir a 80 la tasa de violencia contra niños, niñas y adolescentes.</v>
          </cell>
          <cell r="D70">
            <v>91.17</v>
          </cell>
          <cell r="E70">
            <v>80</v>
          </cell>
          <cell r="F70">
            <v>89</v>
          </cell>
          <cell r="G70">
            <v>85</v>
          </cell>
          <cell r="H70">
            <v>82</v>
          </cell>
          <cell r="I70">
            <v>80</v>
          </cell>
          <cell r="J70" t="str">
            <v>CAPACIDADES Y OPORTUNIDADES PARA SUPERAR BRECHAS SOCIALES</v>
          </cell>
          <cell r="K70" t="str">
            <v>PRIMERA INFANCIA EL CENTRO DE LA SOCIEDAD</v>
          </cell>
          <cell r="L70" t="str">
            <v>Formular e implementar 1 estrategia para el fortalecimiento de padres/madres y/o cuidadores en pautas de crianza y vínculos afectivos tanto en el ámbito familiar como comunitario que permita disminuir las violencias en primera infancia.</v>
          </cell>
          <cell r="M70" t="str">
            <v>Número de estrategias formuladas e implementadas para el fortalecimiento de padres/madres y/o cuidadores en pautas de crianza y vinculos afectivos  tanto en el ámbito familiar como comunitario que permitan disminuir las violencias en primera infancia.</v>
          </cell>
        </row>
        <row r="71">
          <cell r="A71">
            <v>68</v>
          </cell>
          <cell r="B71" t="str">
            <v>1. BUCARAMANGA EQUITATIVA E INCLUYENTE: UNA CIUDAD DE BIENESTAR</v>
          </cell>
          <cell r="C71" t="str">
            <v>Disminuir a 80 la tasa de violencia contra niños, niñas y adolescentes.</v>
          </cell>
          <cell r="D71">
            <v>91.17</v>
          </cell>
          <cell r="E71">
            <v>80</v>
          </cell>
          <cell r="F71">
            <v>89</v>
          </cell>
          <cell r="G71">
            <v>85</v>
          </cell>
          <cell r="H71">
            <v>82</v>
          </cell>
          <cell r="I71">
            <v>80</v>
          </cell>
          <cell r="J71" t="str">
            <v>CAPACIDADES Y OPORTUNIDADES PARA SUPERAR BRECHAS SOCIALES</v>
          </cell>
          <cell r="K71" t="str">
            <v>PRIMERA INFANCIA EL CENTRO DE LA SOCIEDAD</v>
          </cell>
          <cell r="L71" t="str">
            <v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v>
          </cell>
          <cell r="M71" t="str">
            <v>Número de programas formulados e implementados para la prevención, detección y atención de violencias (violencia intrafamiliar, abuso y violencia sexual, violencia psicológica y física, negligencia y agresividad en los niños) en el entorno familiar, educativo y comunitario dirigido a primera infancia e infancia.</v>
          </cell>
        </row>
        <row r="72">
          <cell r="A72">
            <v>69</v>
          </cell>
          <cell r="B72" t="str">
            <v>1. BUCARAMANGA EQUITATIVA E INCLUYENTE: UNA CIUDAD DE BIENESTAR</v>
          </cell>
          <cell r="C72" t="str">
            <v>Disminuir a 80 la tasa de violencia contra niños, niñas y adolescentes.</v>
          </cell>
          <cell r="D72">
            <v>91.17</v>
          </cell>
          <cell r="E72">
            <v>80</v>
          </cell>
          <cell r="F72">
            <v>89</v>
          </cell>
          <cell r="G72">
            <v>85</v>
          </cell>
          <cell r="H72">
            <v>82</v>
          </cell>
          <cell r="I72">
            <v>80</v>
          </cell>
          <cell r="J72" t="str">
            <v>CAPACIDADES Y OPORTUNIDADES PARA SUPERAR BRECHAS SOCIALES</v>
          </cell>
          <cell r="K72" t="str">
            <v>PRIMERA INFANCIA EL CENTRO DE LA SOCIEDAD</v>
          </cell>
          <cell r="L72" t="str">
            <v>Entregar 4 dotaciones a espacios para la primera infancia con enfoque de inclusión que permita el desarrollo de habilidades.</v>
          </cell>
          <cell r="M72" t="str">
            <v>Número de dotaciones entregadas a espacios para la primera infancia con enfoque de inclusión que permitan el desarrollo de habilidades.</v>
          </cell>
        </row>
        <row r="73">
          <cell r="A73">
            <v>70</v>
          </cell>
          <cell r="B73" t="str">
            <v>1. BUCARAMANGA EQUITATIVA E INCLUYENTE: UNA CIUDAD DE BIENESTAR</v>
          </cell>
          <cell r="C73" t="str">
            <v>Disminuir a 80 la tasa de violencia contra niños, niñas y adolescentes.</v>
          </cell>
          <cell r="D73">
            <v>91.17</v>
          </cell>
          <cell r="E73">
            <v>80</v>
          </cell>
          <cell r="F73">
            <v>89</v>
          </cell>
          <cell r="G73">
            <v>85</v>
          </cell>
          <cell r="H73">
            <v>82</v>
          </cell>
          <cell r="I73">
            <v>80</v>
          </cell>
          <cell r="J73" t="str">
            <v>CAPACIDADES Y OPORTUNIDADES PARA SUPERAR BRECHAS SOCIALES</v>
          </cell>
          <cell r="K73" t="str">
            <v>PRIMERA INFANCIA EL CENTRO DE LA SOCIEDAD</v>
          </cell>
          <cell r="L73" t="str">
            <v>Construir y/o adecuar 4 Centros de Desarrollo Infantil - CDI o Espacios para la Primera Infancia.</v>
          </cell>
          <cell r="M73" t="str">
            <v>Número de Centros de Desarrollo Infantil - CDI o Espacios para la Primera Infancia construídos o adecuados.</v>
          </cell>
        </row>
        <row r="74">
          <cell r="A74">
            <v>71</v>
          </cell>
          <cell r="B74" t="str">
            <v>1. BUCARAMANGA EQUITATIVA E INCLUYENTE: UNA CIUDAD DE BIENESTAR</v>
          </cell>
          <cell r="C74" t="str">
            <v>Disminuir a 80 la tasa de violencia contra niños, niñas y adolescentes.</v>
          </cell>
          <cell r="D74">
            <v>91.17</v>
          </cell>
          <cell r="E74">
            <v>80</v>
          </cell>
          <cell r="F74">
            <v>89</v>
          </cell>
          <cell r="G74">
            <v>85</v>
          </cell>
          <cell r="H74">
            <v>82</v>
          </cell>
          <cell r="I74">
            <v>80</v>
          </cell>
          <cell r="J74" t="str">
            <v>CAPACIDADES Y OPORTUNIDADES PARA SUPERAR BRECHAS SOCIALES</v>
          </cell>
          <cell r="K74" t="str">
            <v xml:space="preserve">CRECE CONMIGO: UNA INFANCIA FELIZ </v>
          </cell>
          <cell r="L74" t="str">
            <v>Formular e implementar 1 estrategia de corresponsabilidad en la garantía de derechos, la prevención de vulneración, amenaza o riesgo en el ámbito familiar, comunitario e institucional.</v>
          </cell>
          <cell r="M74" t="str">
            <v>Número de estrategias de corresponsabilidad en la garantía de derechos, la prevención de vulneración, amenaza o riesgo en el ámbito familiar, comunitario e institucional formuladas e implementadas.</v>
          </cell>
        </row>
        <row r="75">
          <cell r="A75">
            <v>72</v>
          </cell>
          <cell r="B75" t="str">
            <v>1. BUCARAMANGA EQUITATIVA E INCLUYENTE: UNA CIUDAD DE BIENESTAR</v>
          </cell>
          <cell r="C75" t="str">
            <v>Disminuir a 80 la tasa de violencia contra niños, niñas y adolescentes.</v>
          </cell>
          <cell r="D75">
            <v>91.17</v>
          </cell>
          <cell r="E75">
            <v>80</v>
          </cell>
          <cell r="F75">
            <v>89</v>
          </cell>
          <cell r="G75">
            <v>85</v>
          </cell>
          <cell r="H75">
            <v>82</v>
          </cell>
          <cell r="I75">
            <v>80</v>
          </cell>
          <cell r="J75" t="str">
            <v>CAPACIDADES Y OPORTUNIDADES PARA SUPERAR BRECHAS SOCIALES</v>
          </cell>
          <cell r="K75" t="str">
            <v xml:space="preserve">CRECE CONMIGO: UNA INFANCIA FELIZ </v>
          </cell>
          <cell r="L75" t="str">
            <v>Implementar 4 iniciativas que promueva la participación activa de niños y niñas desde la primera infancia en espacios de interés privados y públicos en los que se fortalezcan  habilidades para la vida, preparación para el proyecto de vida y el ejercicio de sus derechos.</v>
          </cell>
          <cell r="M75" t="str">
            <v>Número de iniciativas implementadas que promueva la participación activa de niños y niñas desde la primera infancia en espacios de interés privados y públicos en los que se fortalezcan  habilidades para la vida, preparación para el proyecto de vida y el ejercicio de sus derechos.</v>
          </cell>
        </row>
        <row r="76">
          <cell r="A76">
            <v>73</v>
          </cell>
          <cell r="B76" t="str">
            <v>1. BUCARAMANGA EQUITATIVA E INCLUYENTE: UNA CIUDAD DE BIENESTAR</v>
          </cell>
          <cell r="C76" t="str">
            <v>Disminuir a 80 la tasa de violencia contra niños, niñas y adolescentes.</v>
          </cell>
          <cell r="D76">
            <v>91.17</v>
          </cell>
          <cell r="E76">
            <v>80</v>
          </cell>
          <cell r="F76">
            <v>89</v>
          </cell>
          <cell r="G76">
            <v>85</v>
          </cell>
          <cell r="H76">
            <v>82</v>
          </cell>
          <cell r="I76">
            <v>80</v>
          </cell>
          <cell r="J76" t="str">
            <v>CAPACIDADES Y OPORTUNIDADES PARA SUPERAR BRECHAS SOCIALES</v>
          </cell>
          <cell r="K76" t="str">
            <v xml:space="preserve">CRECE CONMIGO: UNA INFANCIA FELIZ </v>
          </cell>
          <cell r="L76" t="str">
            <v>Formular e implementar 1 programa para el reconocimiento de la construcción de la identidad de niños y niñas con una perspectiva de género dirigido a padres/madres y educadores.</v>
          </cell>
          <cell r="M76" t="str">
            <v>Número de programas formulados e implementados para el reconocimiento de la construcción de la identidad de niños y niñas con una perspectiva de género  dirigido a padres/madres y educadores.</v>
          </cell>
        </row>
        <row r="77">
          <cell r="A77">
            <v>74</v>
          </cell>
          <cell r="B77" t="str">
            <v>1. BUCARAMANGA EQUITATIVA E INCLUYENTE: UNA CIUDAD DE BIENESTAR</v>
          </cell>
          <cell r="C77" t="str">
            <v>Disminuir a 5 la tasa de trabajo infantil ampliada.</v>
          </cell>
          <cell r="D77">
            <v>5.6</v>
          </cell>
          <cell r="E77">
            <v>5</v>
          </cell>
          <cell r="F77">
            <v>5.6</v>
          </cell>
          <cell r="G77">
            <v>5.4</v>
          </cell>
          <cell r="H77">
            <v>5.2</v>
          </cell>
          <cell r="I77">
            <v>5</v>
          </cell>
          <cell r="J77" t="str">
            <v>CAPACIDADES Y OPORTUNIDADES PARA SUPERAR BRECHAS SOCIALES</v>
          </cell>
          <cell r="K77" t="str">
            <v xml:space="preserve">CRECE CONMIGO: UNA INFANCIA FELIZ </v>
          </cell>
          <cell r="L77" t="str">
            <v>Formular e implementar 1 estrategia para el fomento de prácticas de autoprotección y cuidado en niños y niñas para la prevención de conductas de riesgo (consumo de SPA, acciones delictivas, abandono familiar y escolar).</v>
          </cell>
          <cell r="M77" t="str">
            <v>Número de estrategias formuladas e implementadas para el fomento de prácticas de autoprotección y cuidado en niños y niñas para la prevención de conductas de riesgo (consumo de SPA, acciones delictivas, abandono familiar y escolar).</v>
          </cell>
        </row>
        <row r="78">
          <cell r="A78">
            <v>75</v>
          </cell>
          <cell r="B78" t="str">
            <v>1. BUCARAMANGA EQUITATIVA E INCLUYENTE: UNA CIUDAD DE BIENESTAR</v>
          </cell>
          <cell r="C78" t="str">
            <v>Disminuir a 5 la tasa de trabajo infantil ampliada.</v>
          </cell>
          <cell r="D78">
            <v>5.6</v>
          </cell>
          <cell r="E78">
            <v>5</v>
          </cell>
          <cell r="F78">
            <v>5.6</v>
          </cell>
          <cell r="G78">
            <v>5.4</v>
          </cell>
          <cell r="H78">
            <v>5.2</v>
          </cell>
          <cell r="I78">
            <v>5</v>
          </cell>
          <cell r="J78" t="str">
            <v>CAPACIDADES Y OPORTUNIDADES PARA SUPERAR BRECHAS SOCIALES</v>
          </cell>
          <cell r="K78" t="str">
            <v xml:space="preserve">CRECE CONMIGO: UNA INFANCIA FELIZ </v>
          </cell>
          <cell r="L78" t="str">
            <v>Formular e implementar 1 estrategia comunitaria y familiar para la prevención y erradicación del trabajo infantil en niños, niñas y adolescentes de acuerdo a los lineamientos del Plan Nacional  de Erradicación del trabajo infantil y sus peores formas.</v>
          </cell>
          <cell r="M78" t="str">
            <v>Número de estrategias comunitarias y familiares formuladas e implementadas para la prevención y erradicación del trabajo infantil en niños, niñas y adolescentes de acuerdo a los lineamientos del Plan Nacional  de Erradicación del trabajo infantil y sus peores formas.</v>
          </cell>
        </row>
        <row r="79">
          <cell r="A79">
            <v>76</v>
          </cell>
          <cell r="B79" t="str">
            <v>1. BUCARAMANGA EQUITATIVA E INCLUYENTE: UNA CIUDAD DE BIENESTAR</v>
          </cell>
          <cell r="C79" t="str">
            <v>Disminuir a 80 la tasa de violencia contra niños, niñas y adolescentes.</v>
          </cell>
          <cell r="D79">
            <v>91.17</v>
          </cell>
          <cell r="E79">
            <v>80</v>
          </cell>
          <cell r="F79">
            <v>89</v>
          </cell>
          <cell r="G79">
            <v>85</v>
          </cell>
          <cell r="H79">
            <v>82</v>
          </cell>
          <cell r="I79">
            <v>80</v>
          </cell>
          <cell r="J79" t="str">
            <v>CAPACIDADES Y OPORTUNIDADES PARA SUPERAR BRECHAS SOCIALES</v>
          </cell>
          <cell r="K79" t="str">
            <v xml:space="preserve">CRECE CONMIGO: UNA INFANCIA FELIZ </v>
          </cell>
          <cell r="L79" t="str">
            <v>Implementar y mantener la Ruta de Prevención, Detección y Atención Interinstitucional frente casos de niños, niñas y adolescentes victimas de bullying, abuso, acoso y/o explotación sexual.</v>
          </cell>
          <cell r="M79" t="str">
            <v>Número de Rutas de Prevención, Detección y Atención Interinstitucional implementadas y mantenidas frente casos de niños, niñas y adolescentes victimas de bullying, abuso, acoso y/o explotación sexual.</v>
          </cell>
        </row>
        <row r="80">
          <cell r="A80">
            <v>77</v>
          </cell>
          <cell r="B80" t="str">
            <v>1. BUCARAMANGA EQUITATIVA E INCLUYENTE: UNA CIUDAD DE BIENESTAR</v>
          </cell>
          <cell r="C80" t="str">
            <v>Disminuir a 5 la tasa de trabajo infantil ampliada.</v>
          </cell>
          <cell r="D80">
            <v>5.6</v>
          </cell>
          <cell r="E80">
            <v>5</v>
          </cell>
          <cell r="F80">
            <v>5.6</v>
          </cell>
          <cell r="G80">
            <v>5.4</v>
          </cell>
          <cell r="H80">
            <v>5.2</v>
          </cell>
          <cell r="I80">
            <v>5</v>
          </cell>
          <cell r="J80" t="str">
            <v>CAPACIDADES Y OPORTUNIDADES PARA SUPERAR BRECHAS SOCIALES</v>
          </cell>
          <cell r="K80" t="str">
            <v xml:space="preserve">CRECE CONMIGO: UNA INFANCIA FELIZ </v>
          </cell>
          <cell r="L80" t="str">
            <v>Realizar 4 jornadas de conmemoración del día de la niñez.</v>
          </cell>
          <cell r="M80" t="str">
            <v>Número de jornadas de conmemoración del día de la niñez realizadas.</v>
          </cell>
        </row>
        <row r="81">
          <cell r="A81">
            <v>78</v>
          </cell>
          <cell r="B81" t="str">
            <v>1. BUCARAMANGA EQUITATIVA E INCLUYENTE: UNA CIUDAD DE BIENESTAR</v>
          </cell>
          <cell r="C81" t="str">
            <v>Disminuir a 80 la tasa de violencia contra niños, niñas y adolescentes.</v>
          </cell>
          <cell r="D81">
            <v>91.17</v>
          </cell>
          <cell r="E81">
            <v>80</v>
          </cell>
          <cell r="F81">
            <v>89</v>
          </cell>
          <cell r="G81">
            <v>85</v>
          </cell>
          <cell r="H81">
            <v>82</v>
          </cell>
          <cell r="I81">
            <v>80</v>
          </cell>
          <cell r="J81" t="str">
            <v>CAPACIDADES Y OPORTUNIDADES PARA SUPERAR BRECHAS SOCIALES</v>
          </cell>
          <cell r="K81" t="str">
            <v xml:space="preserve">CRECE CONMIGO: UNA INFANCIA FELIZ </v>
          </cell>
          <cell r="L81" t="str">
            <v>Formular e implementar 1 ruta de atención integral para niños, niñas, adolescentes refugiados y migrantes y sus familias.</v>
          </cell>
          <cell r="M81" t="str">
            <v>Número de rutas de atención integral formuladas e implementadas para niños, niñas, adolescentes refugiados y migrantes y sus familias.</v>
          </cell>
        </row>
        <row r="82">
          <cell r="A82">
            <v>79</v>
          </cell>
          <cell r="B82" t="str">
            <v>1. BUCARAMANGA EQUITATIVA E INCLUYENTE: UNA CIUDAD DE BIENESTAR</v>
          </cell>
          <cell r="C82" t="str">
            <v>Disminuir a 80 la tasa de violencia contra niños, niñas y adolescentes.</v>
          </cell>
          <cell r="D82">
            <v>91.17</v>
          </cell>
          <cell r="E82">
            <v>80</v>
          </cell>
          <cell r="F82">
            <v>89</v>
          </cell>
          <cell r="G82">
            <v>85</v>
          </cell>
          <cell r="H82">
            <v>82</v>
          </cell>
          <cell r="I82">
            <v>80</v>
          </cell>
          <cell r="J82" t="str">
            <v>CAPACIDADES Y OPORTUNIDADES PARA SUPERAR BRECHAS SOCIALES</v>
          </cell>
          <cell r="K82" t="str">
            <v>CONSTRUCCIÓN DE ENTORNOS PARA UNA ADOLESCENCIA SANA</v>
          </cell>
          <cell r="L82" t="str">
            <v>Formular e implementar 1 programa de familias fuertes: amor y límite que permita fortalecer a las familias como agente protector ante las conductas de riesgo en los adolescentes.</v>
          </cell>
          <cell r="M82" t="str">
            <v>Número de programas formulados e implementados de familias fuertes: amor y límite que permitan fortalecer a las familias como agente protector ante las conductas de riesgo en los adolescentes.</v>
          </cell>
        </row>
        <row r="83">
          <cell r="A83">
            <v>80</v>
          </cell>
          <cell r="B83" t="str">
            <v>1. BUCARAMANGA EQUITATIVA E INCLUYENTE: UNA CIUDAD DE BIENESTAR</v>
          </cell>
          <cell r="C83" t="str">
            <v>Disminuir a 5 la tasa de trabajo infantil ampliada.</v>
          </cell>
          <cell r="D83">
            <v>5.6</v>
          </cell>
          <cell r="E83">
            <v>5</v>
          </cell>
          <cell r="F83">
            <v>5.6</v>
          </cell>
          <cell r="G83">
            <v>5.4</v>
          </cell>
          <cell r="H83">
            <v>5.2</v>
          </cell>
          <cell r="I83">
            <v>5</v>
          </cell>
          <cell r="J83" t="str">
            <v>CAPACIDADES Y OPORTUNIDADES PARA SUPERAR BRECHAS SOCIALES</v>
          </cell>
          <cell r="K83" t="str">
            <v>CONSTRUCCIÓN DE ENTORNOS PARA UNA ADOLESCENCIA SANA</v>
          </cell>
          <cell r="L83" t="str">
            <v>Brindar 150.000 entradas gratuitas de niñas, niños y adolescentes y sus familias a  eventos artísticos, culturales, lúdicos y recreativos.</v>
          </cell>
          <cell r="M83" t="str">
            <v>Número de entradas gratuitas brindadas a niñas, niños y adolescentes y sus familias a  eventos artísticos, culturales, lúdicos y recreativos.</v>
          </cell>
        </row>
        <row r="84">
          <cell r="A84">
            <v>81</v>
          </cell>
          <cell r="B84" t="str">
            <v>1. BUCARAMANGA EQUITATIVA E INCLUYENTE: UNA CIUDAD DE BIENESTAR</v>
          </cell>
          <cell r="C84" t="str">
            <v>Disminuir a 5 la tasa de trabajo infantil ampliada.</v>
          </cell>
          <cell r="D84">
            <v>5.6</v>
          </cell>
          <cell r="E84">
            <v>5</v>
          </cell>
          <cell r="F84">
            <v>5.6</v>
          </cell>
          <cell r="G84">
            <v>5.4</v>
          </cell>
          <cell r="H84">
            <v>5.2</v>
          </cell>
          <cell r="I84">
            <v>5</v>
          </cell>
          <cell r="J84" t="str">
            <v>CAPACIDADES Y OPORTUNIDADES PARA SUPERAR BRECHAS SOCIALES</v>
          </cell>
          <cell r="K84" t="str">
            <v>CONSTRUCCIÓN DE ENTORNOS PARA UNA ADOLESCENCIA SANA</v>
          </cell>
          <cell r="L84" t="str">
            <v>Desarrollar 3 jornadas de uso creativo del tiempo y emprendimiento que potencien sus competencias y motiven continuar en diferentes niveles de educación superior.</v>
          </cell>
          <cell r="M84" t="str">
            <v>Número de jornadas desarrolladas de uso creativo del tiempo y emprendimiento que potencien sus competencias y motiven continuar en diferentes niveles de educación superior.</v>
          </cell>
        </row>
        <row r="85">
          <cell r="A85">
            <v>82</v>
          </cell>
          <cell r="B85" t="str">
            <v>1. BUCARAMANGA EQUITATIVA E INCLUYENTE: UNA CIUDAD DE BIENESTAR</v>
          </cell>
          <cell r="C85" t="str">
            <v>Disminuir a 80 la tasa de violencia contra niños, niñas y adolescentes.</v>
          </cell>
          <cell r="D85">
            <v>91.17</v>
          </cell>
          <cell r="E85">
            <v>80</v>
          </cell>
          <cell r="F85">
            <v>89</v>
          </cell>
          <cell r="G85">
            <v>85</v>
          </cell>
          <cell r="H85">
            <v>82</v>
          </cell>
          <cell r="I85">
            <v>80</v>
          </cell>
          <cell r="J85" t="str">
            <v>CAPACIDADES Y OPORTUNIDADES PARA SUPERAR BRECHAS SOCIALES</v>
          </cell>
          <cell r="K85" t="str">
            <v>CONSTRUCCIÓN DE ENTORNOS PARA UNA ADOLESCENCIA SANA</v>
          </cell>
          <cell r="L85" t="str">
            <v xml:space="preserve">Mantener el servicio exequial al 100% de los niños, niñas y adolescentes en extrema vulnerabilidad que fallezcan y que sus familias así lo requieran. </v>
          </cell>
          <cell r="M85" t="str">
            <v>Porcentaje de niños, niñas y adolescentes en extrema vulnerabilidad fallecidos con servicio exequial requerido por sus familias.</v>
          </cell>
        </row>
        <row r="86">
          <cell r="A86">
            <v>83</v>
          </cell>
          <cell r="B86" t="str">
            <v>1. BUCARAMANGA EQUITATIVA E INCLUYENTE: UNA CIUDAD DE BIENESTAR</v>
          </cell>
          <cell r="C86" t="str">
            <v>Disminuir a 5 la tasa de trabajo infantil ampliada.</v>
          </cell>
          <cell r="D86">
            <v>5.6</v>
          </cell>
          <cell r="E86">
            <v>5</v>
          </cell>
          <cell r="F86">
            <v>5.6</v>
          </cell>
          <cell r="G86">
            <v>5.4</v>
          </cell>
          <cell r="H86">
            <v>5.2</v>
          </cell>
          <cell r="I86">
            <v>5</v>
          </cell>
          <cell r="J86" t="str">
            <v>CAPACIDADES Y OPORTUNIDADES PARA SUPERAR BRECHAS SOCIALES</v>
          </cell>
          <cell r="K86" t="str">
            <v>CONSTRUCCIÓN DE ENTORNOS PARA UNA ADOLESCENCIA SANA</v>
          </cell>
          <cell r="L86" t="str">
            <v>Implementar y mantener 1 proceso de liderazgo b-learning orientada al fortalecimiento de la participación de niños, niñas, adolescentes y jóvenes.</v>
          </cell>
          <cell r="M86" t="str">
            <v>Número de procesos de liderazgo b-learning implementados mantenidos orientada al fortalecimiento de la participación de niños, niñas, adolescentes y jóvenes.</v>
          </cell>
        </row>
        <row r="87">
          <cell r="A87">
            <v>84</v>
          </cell>
          <cell r="B87" t="str">
            <v>1. BUCARAMANGA EQUITATIVA E INCLUYENTE: UNA CIUDAD DE BIENESTAR</v>
          </cell>
          <cell r="C87" t="str">
            <v>Disminuir a 5 la tasa de trabajo infantil ampliada.</v>
          </cell>
          <cell r="D87">
            <v>5.6</v>
          </cell>
          <cell r="E87">
            <v>5</v>
          </cell>
          <cell r="F87">
            <v>5.6</v>
          </cell>
          <cell r="G87">
            <v>5.4</v>
          </cell>
          <cell r="H87">
            <v>5.2</v>
          </cell>
          <cell r="I87">
            <v>5</v>
          </cell>
          <cell r="J87" t="str">
            <v>CAPACIDADES Y OPORTUNIDADES PARA SUPERAR BRECHAS SOCIALES</v>
          </cell>
          <cell r="K87" t="str">
            <v>CONSTRUCCIÓN DE ENTORNOS PARA UNA ADOLESCENCIA SANA</v>
          </cell>
          <cell r="L87" t="str">
            <v>Sistematizar 4 buenas prácticas que aporten al desarrollo de las realizaciones establecidas para los niños, niñas y adolescentes en el marco del proceso de rendición pública de cuentas.</v>
          </cell>
          <cell r="M87" t="str">
            <v>Número de sistematizaciones realizadas de buenas prácticas que aporten al desarrollo de las realizaciones establecidas para los niños, niñas y adolescentes en el marco del proceso de rendición pública de cuentas.</v>
          </cell>
        </row>
        <row r="88">
          <cell r="A88">
            <v>85</v>
          </cell>
          <cell r="B88" t="str">
            <v>1. BUCARAMANGA EQUITATIVA E INCLUYENTE: UNA CIUDAD DE BIENESTAR</v>
          </cell>
          <cell r="C88" t="str">
            <v>Disminuir a 5 la tasa de trabajo infantil ampliada.</v>
          </cell>
          <cell r="D88">
            <v>5.6</v>
          </cell>
          <cell r="E88">
            <v>5</v>
          </cell>
          <cell r="F88">
            <v>5.6</v>
          </cell>
          <cell r="G88">
            <v>5.4</v>
          </cell>
          <cell r="H88">
            <v>5.2</v>
          </cell>
          <cell r="I88">
            <v>5</v>
          </cell>
          <cell r="J88" t="str">
            <v>CAPACIDADES Y OPORTUNIDADES PARA SUPERAR BRECHAS SOCIALES</v>
          </cell>
          <cell r="K88" t="str">
            <v>JUVENTUD DINÁMICA, PARTICIPATIVA Y RESPONSABLE</v>
          </cell>
          <cell r="L88" t="str">
            <v>Mantener las 6 casas de la juventud con una oferta programática del uso adecuado del tiempo libre, acompañamiento psicosocial y conectividad digital.</v>
          </cell>
          <cell r="M88" t="str">
            <v>Número de casas de la juventud mantenidas con una oferta programática del uso adecuado del tiempo libre, acompañamiento psicosocial y conectividad digital.</v>
          </cell>
        </row>
        <row r="89">
          <cell r="A89">
            <v>86</v>
          </cell>
          <cell r="B89" t="str">
            <v>1. BUCARAMANGA EQUITATIVA E INCLUYENTE: UNA CIUDAD DE BIENESTAR</v>
          </cell>
          <cell r="C89" t="str">
            <v>Disminuir a 5 la tasa de trabajo infantil ampliada.</v>
          </cell>
          <cell r="D89">
            <v>5.6</v>
          </cell>
          <cell r="E89">
            <v>5</v>
          </cell>
          <cell r="F89">
            <v>5.6</v>
          </cell>
          <cell r="G89">
            <v>5.4</v>
          </cell>
          <cell r="H89">
            <v>5.2</v>
          </cell>
          <cell r="I89">
            <v>5</v>
          </cell>
          <cell r="J89" t="str">
            <v>CAPACIDADES Y OPORTUNIDADES PARA SUPERAR BRECHAS SOCIALES</v>
          </cell>
          <cell r="K89" t="str">
            <v>JUVENTUD DINÁMICA, PARTICIPATIVA Y RESPONSABLE</v>
          </cell>
          <cell r="L89" t="str">
            <v>Vincular 7.000 jóvenes en los diferentes procesos democráticos de participación ciudadana.</v>
          </cell>
          <cell r="M89" t="str">
            <v>Número de jóvenes vinculados en los diferentes procesos democráticos de participación ciudadana.</v>
          </cell>
        </row>
        <row r="90">
          <cell r="A90">
            <v>87</v>
          </cell>
          <cell r="B90" t="str">
            <v>1. BUCARAMANGA EQUITATIVA E INCLUYENTE: UNA CIUDAD DE BIENESTAR</v>
          </cell>
          <cell r="C90" t="str">
            <v>Disminuir a 5 la tasa de trabajo infantil ampliada.</v>
          </cell>
          <cell r="D90">
            <v>5.6</v>
          </cell>
          <cell r="E90">
            <v>5</v>
          </cell>
          <cell r="F90">
            <v>5.6</v>
          </cell>
          <cell r="G90">
            <v>5.4</v>
          </cell>
          <cell r="H90">
            <v>5.2</v>
          </cell>
          <cell r="I90">
            <v>5</v>
          </cell>
          <cell r="J90" t="str">
            <v>CAPACIDADES Y OPORTUNIDADES PARA SUPERAR BRECHAS SOCIALES</v>
          </cell>
          <cell r="K90" t="str">
            <v>JUVENTUD DINÁMICA, PARTICIPATIVA Y RESPONSABLE</v>
          </cell>
          <cell r="L90" t="str">
            <v>Implementar 6 procesos de comunicación estratégica mediante campañas de innovación para la promoción y prevención de flagelos juveniles.</v>
          </cell>
          <cell r="M90" t="str">
            <v>Número de procesos de comunicación estratégica implementados mediante campañas de innovación para la promoción y prevención de flagelos juveniles.</v>
          </cell>
        </row>
        <row r="91">
          <cell r="A91">
            <v>88</v>
          </cell>
          <cell r="B91" t="str">
            <v>1. BUCARAMANGA EQUITATIVA E INCLUYENTE: UNA CIUDAD DE BIENESTAR</v>
          </cell>
          <cell r="C91" t="str">
            <v>Disminuir a 5 la tasa de trabajo infantil ampliada.</v>
          </cell>
          <cell r="D91">
            <v>5.6</v>
          </cell>
          <cell r="E91">
            <v>5</v>
          </cell>
          <cell r="F91">
            <v>5.6</v>
          </cell>
          <cell r="G91">
            <v>5.4</v>
          </cell>
          <cell r="H91">
            <v>5.2</v>
          </cell>
          <cell r="I91">
            <v>5</v>
          </cell>
          <cell r="J91" t="str">
            <v>CAPACIDADES Y OPORTUNIDADES PARA SUPERAR BRECHAS SOCIALES</v>
          </cell>
          <cell r="K91" t="str">
            <v>ADULTO MAYOR Y DIGNO</v>
          </cell>
          <cell r="L91" t="str">
            <v>Beneficiar y mantener a 11.000 personas mayores con el programa Colombia Mayor.</v>
          </cell>
          <cell r="M91" t="str">
            <v>Número de personas mayores beneficiados y mantenidos con el programa Colombia Mayor.</v>
          </cell>
        </row>
        <row r="92">
          <cell r="A92">
            <v>89</v>
          </cell>
          <cell r="B92" t="str">
            <v>1. BUCARAMANGA EQUITATIVA E INCLUYENTE: UNA CIUDAD DE BIENESTAR</v>
          </cell>
          <cell r="C92" t="str">
            <v>Disminuir a 5 la tasa de trabajo infantil ampliada.</v>
          </cell>
          <cell r="D92">
            <v>5.6</v>
          </cell>
          <cell r="E92">
            <v>5</v>
          </cell>
          <cell r="F92">
            <v>5.6</v>
          </cell>
          <cell r="G92">
            <v>5.4</v>
          </cell>
          <cell r="H92">
            <v>5.2</v>
          </cell>
          <cell r="I92">
            <v>5</v>
          </cell>
          <cell r="J92" t="str">
            <v>CAPACIDADES Y OPORTUNIDADES PARA SUPERAR BRECHAS SOCIALES</v>
          </cell>
          <cell r="K92" t="str">
            <v>ADULTO MAYOR Y DIGNO</v>
          </cell>
          <cell r="L92" t="str">
            <v>Proveer 25.000 ayudas alimentarias anuales mediante complementos nutricionales para personas mayores en condición de pobreza y vulnerabilidad mejorando su calidad de vida a través de la seguridad alimentaria.</v>
          </cell>
          <cell r="M92" t="str">
            <v>Número de ayudas alimentarias anuales proveídas mediante complementos nutricionales para personas mayores en condición de pobreza y vulnerabilidad mejorando su calidad de vida a través de la seguridad alimentaria.</v>
          </cell>
        </row>
        <row r="93">
          <cell r="A93">
            <v>90</v>
          </cell>
          <cell r="B93" t="str">
            <v>1. BUCARAMANGA EQUITATIVA E INCLUYENTE: UNA CIUDAD DE BIENESTAR</v>
          </cell>
          <cell r="C93" t="str">
            <v>Disminuir a 80 la tasa de violencia contra niños, niñas y adolescentes.</v>
          </cell>
          <cell r="D93">
            <v>91.17</v>
          </cell>
          <cell r="E93">
            <v>80</v>
          </cell>
          <cell r="F93">
            <v>89</v>
          </cell>
          <cell r="G93">
            <v>85</v>
          </cell>
          <cell r="H93">
            <v>82</v>
          </cell>
          <cell r="I93">
            <v>80</v>
          </cell>
          <cell r="J93" t="str">
            <v>CAPACIDADES Y OPORTUNIDADES PARA SUPERAR BRECHAS SOCIALES</v>
          </cell>
          <cell r="K93" t="str">
            <v>ADULTO MAYOR Y DIGNO</v>
          </cell>
          <cell r="L93" t="str">
            <v>Beneficiar a 7.000 personas mayores vulnerables de los diferentes barrios del municipio con la oferta de servicios de atencion primaria en salud, recreacion y aprovechamiento del tiempo libre.</v>
          </cell>
          <cell r="M93" t="str">
            <v>Número de personas mayores vulnerables de los diferentes barrios del municipio beneficiados con la oferta de servicios de atencion primaria en salud, recreacion y aprovechamiento del tiempo libre.</v>
          </cell>
        </row>
        <row r="94">
          <cell r="A94">
            <v>91</v>
          </cell>
          <cell r="B94" t="str">
            <v>1. BUCARAMANGA EQUITATIVA E INCLUYENTE: UNA CIUDAD DE BIENESTAR</v>
          </cell>
          <cell r="C94" t="str">
            <v>Disminuir a 80 la tasa de violencia contra niños, niñas y adolescentes.</v>
          </cell>
          <cell r="D94">
            <v>91.17</v>
          </cell>
          <cell r="E94">
            <v>80</v>
          </cell>
          <cell r="F94">
            <v>89</v>
          </cell>
          <cell r="G94">
            <v>85</v>
          </cell>
          <cell r="H94">
            <v>82</v>
          </cell>
          <cell r="I94">
            <v>80</v>
          </cell>
          <cell r="J94" t="str">
            <v>CAPACIDADES Y OPORTUNIDADES PARA SUPERAR BRECHAS SOCIALES</v>
          </cell>
          <cell r="K94" t="str">
            <v>ADULTO MAYOR Y DIGNO</v>
          </cell>
          <cell r="L94" t="str">
            <v>Mantener el servicio exequial al 100% de las personas mayores fallecidas en condición de pobreza, vulnerabilidad y sin red familiar de apoyo.</v>
          </cell>
          <cell r="M94" t="str">
            <v>Porcentaje de personas mayores fallecidas en condición de pobreza, vulnerabilidad y sin red familiar de apoyo con servicio exequial.</v>
          </cell>
        </row>
        <row r="95">
          <cell r="A95">
            <v>92</v>
          </cell>
          <cell r="B95" t="str">
            <v>1. BUCARAMANGA EQUITATIVA E INCLUYENTE: UNA CIUDAD DE BIENESTAR</v>
          </cell>
          <cell r="C95" t="str">
            <v>Disminuir a 80 la tasa de violencia contra niños, niñas y adolescentes.</v>
          </cell>
          <cell r="D95">
            <v>91.17</v>
          </cell>
          <cell r="E95">
            <v>80</v>
          </cell>
          <cell r="F95">
            <v>89</v>
          </cell>
          <cell r="G95">
            <v>85</v>
          </cell>
          <cell r="H95">
            <v>82</v>
          </cell>
          <cell r="I95">
            <v>80</v>
          </cell>
          <cell r="J95" t="str">
            <v>CAPACIDADES Y OPORTUNIDADES PARA SUPERAR BRECHAS SOCIALES</v>
          </cell>
          <cell r="K95" t="str">
            <v>ADULTO MAYOR Y DIGNO</v>
          </cell>
          <cell r="L95" t="str">
            <v>Mantener a 1.656 personas mayores vulnerables con atencion integral en instituciones especializadas a través de las modalidades centros vida y centros de bienestar en el marco de la Ley 1276 de 2009.</v>
          </cell>
          <cell r="M95" t="str">
            <v>Número de personas mayores vulnerables mantenidas con atencion integral en instituciones especializadas a través de las modalidades centros vida y centros de bienestar en el marco de la Ley 1276 de 2009.</v>
          </cell>
        </row>
        <row r="96">
          <cell r="A96">
            <v>93</v>
          </cell>
          <cell r="B96" t="str">
            <v>1. BUCARAMANGA EQUITATIVA E INCLUYENTE: UNA CIUDAD DE BIENESTAR</v>
          </cell>
          <cell r="C96" t="str">
            <v>Disminuir a 5 la tasa de trabajo infantil ampliada.</v>
          </cell>
          <cell r="D96">
            <v>5.6</v>
          </cell>
          <cell r="E96">
            <v>5</v>
          </cell>
          <cell r="F96">
            <v>5.6</v>
          </cell>
          <cell r="G96">
            <v>5.4</v>
          </cell>
          <cell r="H96">
            <v>5.2</v>
          </cell>
          <cell r="I96">
            <v>5</v>
          </cell>
          <cell r="J96" t="str">
            <v>CAPACIDADES Y OPORTUNIDADES PARA SUPERAR BRECHAS SOCIALES</v>
          </cell>
          <cell r="K96" t="str">
            <v>ADULTO MAYOR Y DIGNO</v>
          </cell>
          <cell r="L96" t="str">
            <v>Mantener en funcionamiento los 3 Centros Vida con la prestacion de servicios integrales y/o dotacion de los mismos cumpliendo con la oferta institucional.</v>
          </cell>
          <cell r="M96" t="str">
            <v>Número de Centros Vida mantenidos en funcionamiento con la prestacion de servicios integrales y/o dotacion de los mismos cumpliendo con la oferta institucional.</v>
          </cell>
        </row>
        <row r="97">
          <cell r="A97">
            <v>94</v>
          </cell>
          <cell r="B97" t="str">
            <v>1. BUCARAMANGA EQUITATIVA E INCLUYENTE: UNA CIUDAD DE BIENESTAR</v>
          </cell>
          <cell r="C97" t="str">
            <v>Disminuir a 5 la tasa de trabajo infantil ampliada.</v>
          </cell>
          <cell r="D97">
            <v>5.6</v>
          </cell>
          <cell r="E97">
            <v>5</v>
          </cell>
          <cell r="F97">
            <v>5.6</v>
          </cell>
          <cell r="G97">
            <v>5.4</v>
          </cell>
          <cell r="H97">
            <v>5.2</v>
          </cell>
          <cell r="I97">
            <v>5</v>
          </cell>
          <cell r="J97" t="str">
            <v>CAPACIDADES Y OPORTUNIDADES PARA SUPERAR BRECHAS SOCIALES</v>
          </cell>
          <cell r="K97" t="str">
            <v>ADULTO MAYOR Y DIGNO</v>
          </cell>
          <cell r="L97" t="str">
            <v>Mantener el servicio atención primaria en salud, atención psicosocial que promueva la salud física, salud mental y el bienestar social de las personas mayores en los centros vida.</v>
          </cell>
          <cell r="M97" t="str">
            <v>Número de servicios mantenidos de atención primaria en salud, atención psicosocial que promueva la salud física, salud mental y el bienestar social de las personas mayores en los centros vida.</v>
          </cell>
        </row>
        <row r="98">
          <cell r="A98">
            <v>95</v>
          </cell>
          <cell r="B98" t="str">
            <v>1. BUCARAMANGA EQUITATIVA E INCLUYENTE: UNA CIUDAD DE BIENESTAR</v>
          </cell>
          <cell r="C98" t="str">
            <v>Disminuir a 5 la tasa de trabajo infantil ampliada.</v>
          </cell>
          <cell r="D98">
            <v>5.6</v>
          </cell>
          <cell r="E98">
            <v>5</v>
          </cell>
          <cell r="F98">
            <v>5.6</v>
          </cell>
          <cell r="G98">
            <v>5.4</v>
          </cell>
          <cell r="H98">
            <v>5.2</v>
          </cell>
          <cell r="I98">
            <v>5</v>
          </cell>
          <cell r="J98" t="str">
            <v>CAPACIDADES Y OPORTUNIDADES PARA SUPERAR BRECHAS SOCIALES</v>
          </cell>
          <cell r="K98" t="str">
            <v>ADULTO MAYOR Y DIGNO</v>
          </cell>
          <cell r="L98" t="str">
            <v>Formular y implementar 1 estrategia que promueva  las actividades psicosociales, actividades artísticas y culturales,   actividades físicas y recreación y actividades productivas en las personas mayores.</v>
          </cell>
          <cell r="M98" t="str">
            <v>Número de estrategias formuladas e implementadas que promueva  las actividades psicosociales, actividades artísticas y culturales,   actividades físicas y recreación y actividades productivas en las personas mayores.</v>
          </cell>
        </row>
        <row r="99">
          <cell r="A99">
            <v>96</v>
          </cell>
          <cell r="B99" t="str">
            <v>1. BUCARAMANGA EQUITATIVA E INCLUYENTE: UNA CIUDAD DE BIENESTAR</v>
          </cell>
          <cell r="C99" t="str">
            <v>Disminuir a 5 la tasa de trabajo infantil ampliada.</v>
          </cell>
          <cell r="D99">
            <v>5.6</v>
          </cell>
          <cell r="E99">
            <v>5</v>
          </cell>
          <cell r="F99">
            <v>5.6</v>
          </cell>
          <cell r="G99">
            <v>5.4</v>
          </cell>
          <cell r="H99">
            <v>5.2</v>
          </cell>
          <cell r="I99">
            <v>5</v>
          </cell>
          <cell r="J99" t="str">
            <v>CAPACIDADES Y OPORTUNIDADES PARA SUPERAR BRECHAS SOCIALES</v>
          </cell>
          <cell r="K99" t="str">
            <v>ACELERADORES DE DESARROLLO SOCIAL</v>
          </cell>
          <cell r="L99" t="str">
            <v>Formular e implementar 1 estrategia que promueva la democratización familiar apoyada en el componente de bienestar comunitario del programa Familias en Acción con impacto en barrios priorizados por NBI.</v>
          </cell>
          <cell r="M99" t="str">
            <v>Número de estrategias formuladas e implementadas que promuevan la democratización familiar apoyada en el componente de bienestar comunitario del programa Familias en Acción con impacto en barrios priorizados por NBI.</v>
          </cell>
        </row>
        <row r="100">
          <cell r="A100">
            <v>97</v>
          </cell>
          <cell r="B100" t="str">
            <v>1. BUCARAMANGA EQUITATIVA E INCLUYENTE: UNA CIUDAD DE BIENESTAR</v>
          </cell>
          <cell r="C100" t="str">
            <v>Disminuir a 5 la tasa de trabajo infantil ampliada.</v>
          </cell>
          <cell r="D100">
            <v>5.6</v>
          </cell>
          <cell r="E100">
            <v>5</v>
          </cell>
          <cell r="F100">
            <v>5.6</v>
          </cell>
          <cell r="G100">
            <v>5.4</v>
          </cell>
          <cell r="H100">
            <v>5.2</v>
          </cell>
          <cell r="I100">
            <v>5</v>
          </cell>
          <cell r="J100" t="str">
            <v>CAPACIDADES Y OPORTUNIDADES PARA SUPERAR BRECHAS SOCIALES</v>
          </cell>
          <cell r="K100" t="str">
            <v>ACELERADORES DE DESARROLLO SOCIAL</v>
          </cell>
          <cell r="L100" t="str">
            <v>Mantener el servicio de acceso gratuito a espacios de recreación y cultura a familias inscritas en el programa Familias en Acción.</v>
          </cell>
          <cell r="M100" t="str">
            <v>Número de servicios mantenidos de acceso gratuito a espacios de recreación y cultura a familias inscritas en el programa Familias en Acción.</v>
          </cell>
        </row>
        <row r="101">
          <cell r="A101">
            <v>98</v>
          </cell>
          <cell r="B101" t="str">
            <v>1. BUCARAMANGA EQUITATIVA E INCLUYENTE: UNA CIUDAD DE BIENESTAR</v>
          </cell>
          <cell r="C101" t="str">
            <v>Disminuir a 5 la tasa de trabajo infantil ampliada.</v>
          </cell>
          <cell r="D101">
            <v>5.6</v>
          </cell>
          <cell r="E101">
            <v>5</v>
          </cell>
          <cell r="F101">
            <v>5.6</v>
          </cell>
          <cell r="G101">
            <v>5.4</v>
          </cell>
          <cell r="H101">
            <v>5.2</v>
          </cell>
          <cell r="I101">
            <v>5</v>
          </cell>
          <cell r="J101" t="str">
            <v>CAPACIDADES Y OPORTUNIDADES PARA SUPERAR BRECHAS SOCIALES</v>
          </cell>
          <cell r="K101" t="str">
            <v>ACELERADORES DE DESARROLLO SOCIAL</v>
          </cell>
          <cell r="L101" t="str">
            <v>Mantener el 100% del apoyo logístico a las familias beneficiadas del programa Familias en Acción.</v>
          </cell>
          <cell r="M101" t="str">
            <v>Porcentaje de apoyo logístico mantenido a las familias beneficiadas del programa Familias en Acción.</v>
          </cell>
        </row>
        <row r="102">
          <cell r="A102">
            <v>99</v>
          </cell>
          <cell r="B102" t="str">
            <v>1. BUCARAMANGA EQUITATIVA E INCLUYENTE: UNA CIUDAD DE BIENESTAR</v>
          </cell>
          <cell r="C102" t="str">
            <v>Disminuir a 5 la tasa de trabajo infantil ampliada.</v>
          </cell>
          <cell r="D102">
            <v>5.6</v>
          </cell>
          <cell r="E102">
            <v>5</v>
          </cell>
          <cell r="F102">
            <v>5.6</v>
          </cell>
          <cell r="G102">
            <v>5.4</v>
          </cell>
          <cell r="H102">
            <v>5.2</v>
          </cell>
          <cell r="I102">
            <v>5</v>
          </cell>
          <cell r="J102" t="str">
            <v>CAPACIDADES Y OPORTUNIDADES PARA SUPERAR BRECHAS SOCIALES</v>
          </cell>
          <cell r="K102" t="str">
            <v>ACELERADORES DE DESARROLLO SOCIAL</v>
          </cell>
          <cell r="L102" t="str">
            <v>Formular e implementar 1 estrategia para brindar asistencia social a la población afectada por las diferentes emergencias y particularmente COVID-19.</v>
          </cell>
          <cell r="M102" t="str">
            <v>Número de estrategias formuladas e implementadas para brindar asistencia social a la población afectada por las diferentes emergencias y particularmente COVID-19.</v>
          </cell>
        </row>
        <row r="103">
          <cell r="A103">
            <v>100</v>
          </cell>
          <cell r="B103" t="str">
            <v>1. BUCARAMANGA EQUITATIVA E INCLUYENTE: UNA CIUDAD DE BIENESTAR</v>
          </cell>
          <cell r="C103" t="str">
            <v>Disminuir a 5 la tasa de trabajo infantil ampliada.</v>
          </cell>
          <cell r="D103">
            <v>5.6</v>
          </cell>
          <cell r="E103">
            <v>5</v>
          </cell>
          <cell r="F103">
            <v>5.6</v>
          </cell>
          <cell r="G103">
            <v>5.4</v>
          </cell>
          <cell r="H103">
            <v>5.2</v>
          </cell>
          <cell r="I103">
            <v>5</v>
          </cell>
          <cell r="J103" t="str">
            <v>CAPACIDADES Y OPORTUNIDADES PARA SUPERAR BRECHAS SOCIALES</v>
          </cell>
          <cell r="K103" t="str">
            <v>MÁS EQUIDAD PARA LAS MUJERES</v>
          </cell>
          <cell r="L103" t="str">
            <v>Potenciar la Escuela de Liderazgo y Participación Política de Mujeres con cobertura en zona rural y urbana.</v>
          </cell>
          <cell r="M103" t="str">
            <v>Número de Escuelas de Liderazgo y participación Política para Mujeres mantenidas con cobertura en zona rural y urbana.</v>
          </cell>
        </row>
        <row r="104">
          <cell r="A104">
            <v>101</v>
          </cell>
          <cell r="B104" t="str">
            <v>1. BUCARAMANGA EQUITATIVA E INCLUYENTE: UNA CIUDAD DE BIENESTAR</v>
          </cell>
          <cell r="C104" t="str">
            <v>Disminuir a 80 la tasa de violencia contra niños, niñas y adolescentes.</v>
          </cell>
          <cell r="D104">
            <v>91.17</v>
          </cell>
          <cell r="E104">
            <v>80</v>
          </cell>
          <cell r="F104">
            <v>89</v>
          </cell>
          <cell r="G104">
            <v>85</v>
          </cell>
          <cell r="H104">
            <v>82</v>
          </cell>
          <cell r="I104">
            <v>80</v>
          </cell>
          <cell r="J104" t="str">
            <v>CAPACIDADES Y OPORTUNIDADES PARA SUPERAR BRECHAS SOCIALES</v>
          </cell>
          <cell r="K104" t="str">
            <v>MÁS EQUIDAD PARA LAS MUJERES</v>
          </cell>
          <cell r="L104" t="str">
            <v>Atender y mantener de manera integral desde el componente psicosociojurídico y social a 600 mujeres, niñas y personas considerando los enfoques diferenciales y diversidad sexual.</v>
          </cell>
          <cell r="M104" t="str">
            <v>Número de mujeres, niñas y/o personas atendidas y mantenidas integralmente desde el componente psicosociojurídico y social considerando los enfoques diferenciales y diversidad sexual.</v>
          </cell>
        </row>
        <row r="105">
          <cell r="A105">
            <v>102</v>
          </cell>
          <cell r="B105" t="str">
            <v>1. BUCARAMANGA EQUITATIVA E INCLUYENTE: UNA CIUDAD DE BIENESTAR</v>
          </cell>
          <cell r="C105" t="str">
            <v>Disminuir a 80 la tasa de violencia contra niños, niñas y adolescentes.</v>
          </cell>
          <cell r="D105">
            <v>91.17</v>
          </cell>
          <cell r="E105">
            <v>80</v>
          </cell>
          <cell r="F105">
            <v>89</v>
          </cell>
          <cell r="G105">
            <v>85</v>
          </cell>
          <cell r="H105">
            <v>82</v>
          </cell>
          <cell r="I105">
            <v>80</v>
          </cell>
          <cell r="J105" t="str">
            <v>CAPACIDADES Y OPORTUNIDADES PARA SUPERAR BRECHAS SOCIALES</v>
          </cell>
          <cell r="K105" t="str">
            <v>MÁS EQUIDAD PARA LAS MUJERES</v>
          </cell>
          <cell r="L105" t="str">
            <v>Mantener y fortalecer la ruta de atención a víctimas de acoso sexual y violencia de género a través redes comunitarias de prevención en zonas priorizadas del área rural y urbana de la ciudad y consolidación de alianzas con otras entidades.</v>
          </cell>
          <cell r="M105" t="str">
            <v>Número de rutas de atención a víctimas de acoso sexual y violengia de género mantenidas y fortalecidas a través redes comunitarias de prevención en zonas priorizadas del área rural y urbana de la ciudad y consolidación de alianzas con otras entidades.</v>
          </cell>
        </row>
        <row r="106">
          <cell r="A106">
            <v>103</v>
          </cell>
          <cell r="B106" t="str">
            <v>1. BUCARAMANGA EQUITATIVA E INCLUYENTE: UNA CIUDAD DE BIENESTAR</v>
          </cell>
          <cell r="C106" t="str">
            <v>Disminuir a 80 la tasa de violencia contra niños, niñas y adolescentes.</v>
          </cell>
          <cell r="D106">
            <v>91.17</v>
          </cell>
          <cell r="E106">
            <v>80</v>
          </cell>
          <cell r="F106">
            <v>89</v>
          </cell>
          <cell r="G106">
            <v>85</v>
          </cell>
          <cell r="H106">
            <v>82</v>
          </cell>
          <cell r="I106">
            <v>80</v>
          </cell>
          <cell r="J106" t="str">
            <v>CAPACIDADES Y OPORTUNIDADES PARA SUPERAR BRECHAS SOCIALES</v>
          </cell>
          <cell r="K106" t="str">
            <v>MÁS EQUIDAD PARA LAS MUJERES</v>
          </cell>
          <cell r="L106" t="str">
            <v>Mantener la garantía de las medidas de atención y protección al 100% de mujeres y sus hijos víctimas de violencia de género con especial situación de riesgos.</v>
          </cell>
          <cell r="M106" t="str">
            <v>Porcentaje de mujeres y sus hijos víctmas de violencia de género con especial situación de riesgos con medidas de atención y protección mantenidas.</v>
          </cell>
        </row>
        <row r="107">
          <cell r="A107">
            <v>104</v>
          </cell>
          <cell r="B107" t="str">
            <v>1. BUCARAMANGA EQUITATIVA E INCLUYENTE: UNA CIUDAD DE BIENESTAR</v>
          </cell>
          <cell r="C107" t="str">
            <v>Disminuir a 5 la tasa de trabajo infantil ampliada.</v>
          </cell>
          <cell r="D107">
            <v>5.6</v>
          </cell>
          <cell r="E107">
            <v>5</v>
          </cell>
          <cell r="F107">
            <v>5.6</v>
          </cell>
          <cell r="G107">
            <v>5.4</v>
          </cell>
          <cell r="H107">
            <v>5.2</v>
          </cell>
          <cell r="I107">
            <v>5</v>
          </cell>
          <cell r="J107" t="str">
            <v>CAPACIDADES Y OPORTUNIDADES PARA SUPERAR BRECHAS SOCIALES</v>
          </cell>
          <cell r="K107" t="str">
            <v>MÁS EQUIDAD PARA LAS MUJERES</v>
          </cell>
          <cell r="L107" t="str">
            <v>Mantener la estrategia de prevención con hombres de contextos públicos y privados mediante procesos de intervención colectiva en torno a la resignificación crítica de la masculinidad hegemónica y tradicional.</v>
          </cell>
          <cell r="M107" t="str">
            <v>Número de estrategias mantenidas de prevención con hombres de contextos públicos y privados mediante procesos de intervención colectiva en torno a la resignificación crítica de la masculinidad hegemónica y tradicional.</v>
          </cell>
        </row>
        <row r="108">
          <cell r="A108">
            <v>105</v>
          </cell>
          <cell r="B108" t="str">
            <v>1. BUCARAMANGA EQUITATIVA E INCLUYENTE: UNA CIUDAD DE BIENESTAR</v>
          </cell>
          <cell r="C108" t="str">
            <v>Disminuir a 5 la tasa de trabajo infantil ampliada.</v>
          </cell>
          <cell r="D108">
            <v>5.6</v>
          </cell>
          <cell r="E108">
            <v>5</v>
          </cell>
          <cell r="F108">
            <v>5.6</v>
          </cell>
          <cell r="G108">
            <v>5.4</v>
          </cell>
          <cell r="H108">
            <v>5.2</v>
          </cell>
          <cell r="I108">
            <v>5</v>
          </cell>
          <cell r="J108" t="str">
            <v>CAPACIDADES Y OPORTUNIDADES PARA SUPERAR BRECHAS SOCIALES</v>
          </cell>
          <cell r="K108" t="str">
            <v>MÁS EQUIDAD PARA LAS MUJERES</v>
          </cell>
          <cell r="L108" t="str">
            <v>Mantener el Centro Integral de la Mujer a fin de garantizar el fortalecimiento de los procesos de atención y empoderamiento femenino.</v>
          </cell>
          <cell r="M108" t="str">
            <v>Número de Centros Integrales de la Mujer mantenidos a fin de garantizar el fortalecimiento de los procesos de atención y empoderamiento femenino.</v>
          </cell>
        </row>
        <row r="109">
          <cell r="A109">
            <v>106</v>
          </cell>
          <cell r="B109" t="str">
            <v>1. BUCARAMANGA EQUITATIVA E INCLUYENTE: UNA CIUDAD DE BIENESTAR</v>
          </cell>
          <cell r="C109" t="str">
            <v>Disminuir a 5 la tasa de trabajo infantil ampliada.</v>
          </cell>
          <cell r="D109">
            <v>5.6</v>
          </cell>
          <cell r="E109">
            <v>5</v>
          </cell>
          <cell r="F109">
            <v>5.6</v>
          </cell>
          <cell r="G109">
            <v>5.4</v>
          </cell>
          <cell r="H109">
            <v>5.2</v>
          </cell>
          <cell r="I109">
            <v>5</v>
          </cell>
          <cell r="J109" t="str">
            <v>CAPACIDADES Y OPORTUNIDADES PARA SUPERAR BRECHAS SOCIALES</v>
          </cell>
          <cell r="K109" t="str">
            <v>MÁS EQUIDAD PARA LAS MUJERES</v>
          </cell>
          <cell r="L109" t="str">
            <v>Actualizar e implementar la Política Pública de Mujer.</v>
          </cell>
          <cell r="M109" t="str">
            <v>Número de Políticas Públicas de Mujer actualizadas e implementadas.</v>
          </cell>
        </row>
        <row r="110">
          <cell r="A110">
            <v>107</v>
          </cell>
          <cell r="B110" t="str">
            <v>1. BUCARAMANGA EQUITATIVA E INCLUYENTE: UNA CIUDAD DE BIENESTAR</v>
          </cell>
          <cell r="C110" t="str">
            <v>Disminuir a 5 la tasa de trabajo infantil ampliada.</v>
          </cell>
          <cell r="D110">
            <v>5.6</v>
          </cell>
          <cell r="E110">
            <v>5</v>
          </cell>
          <cell r="F110">
            <v>5.6</v>
          </cell>
          <cell r="G110">
            <v>5.4</v>
          </cell>
          <cell r="H110">
            <v>5.2</v>
          </cell>
          <cell r="I110">
            <v>5</v>
          </cell>
          <cell r="J110" t="str">
            <v>CAPACIDADES Y OPORTUNIDADES PARA SUPERAR BRECHAS SOCIALES</v>
          </cell>
          <cell r="K110" t="str">
            <v>BUCARAMANGA HÁBITAT PARA EL CUIDADO Y LA CORRESPONSABILIDAD</v>
          </cell>
          <cell r="L110" t="str">
            <v>Formular e implementar 1 política pública para la población con orientación sexual e identidad de género diversa.</v>
          </cell>
          <cell r="M110" t="str">
            <v>Número de políticas públicas formuladas e implementadas para la población con orientación sexual e identidad de género diversa.</v>
          </cell>
        </row>
        <row r="111">
          <cell r="A111">
            <v>108</v>
          </cell>
          <cell r="B111" t="str">
            <v>1. BUCARAMANGA EQUITATIVA E INCLUYENTE: UNA CIUDAD DE BIENESTAR</v>
          </cell>
          <cell r="C111" t="str">
            <v>Disminuir a 80 la tasa de violencia contra niños, niñas y adolescentes.</v>
          </cell>
          <cell r="D111">
            <v>91.17</v>
          </cell>
          <cell r="E111">
            <v>80</v>
          </cell>
          <cell r="F111">
            <v>89</v>
          </cell>
          <cell r="G111">
            <v>85</v>
          </cell>
          <cell r="H111">
            <v>82</v>
          </cell>
          <cell r="I111">
            <v>80</v>
          </cell>
          <cell r="J111" t="str">
            <v>CAPACIDADES Y OPORTUNIDADES PARA SUPERAR BRECHAS SOCIALES</v>
          </cell>
          <cell r="K111" t="str">
            <v>BUCARAMANGA HÁBITAT PARA EL CUIDADO Y LA CORRESPONSABILIDAD</v>
          </cell>
          <cell r="L111" t="str">
            <v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v>
          </cell>
          <cell r="M111" t="str">
            <v>Número de campañas comunicativas diseñadas y ejecutadas en espacios públicos y medios masivos de transporte orientadas a la promoción de derechos y a la eliminación de diferentes formas de violencia y discriminación de mujeres y población con orientación sexual e identidad de género diversa.</v>
          </cell>
        </row>
        <row r="112">
          <cell r="A112">
            <v>109</v>
          </cell>
          <cell r="B112" t="str">
            <v>1. BUCARAMANGA EQUITATIVA E INCLUYENTE: UNA CIUDAD DE BIENESTAR</v>
          </cell>
          <cell r="C112" t="str">
            <v>Disminuir a 80 la tasa de violencia contra niños, niñas y adolescentes.</v>
          </cell>
          <cell r="D112">
            <v>91.17</v>
          </cell>
          <cell r="E112">
            <v>80</v>
          </cell>
          <cell r="F112">
            <v>89</v>
          </cell>
          <cell r="G112">
            <v>85</v>
          </cell>
          <cell r="H112">
            <v>82</v>
          </cell>
          <cell r="I112">
            <v>80</v>
          </cell>
          <cell r="J112" t="str">
            <v>CAPACIDADES Y OPORTUNIDADES PARA SUPERAR BRECHAS SOCIALES</v>
          </cell>
          <cell r="K112" t="str">
            <v>BUCARAMANGA HÁBITAT PARA EL CUIDADO Y LA CORRESPONSABILIDAD</v>
          </cell>
          <cell r="L112" t="str">
            <v>Establecer el centro para la atención integral de mujeres y población con orientaciones sexuales e identidades de género diversas a fin de garantizar el fortalecimiento de los procesos de atención, encuentro y empoderamiento.</v>
          </cell>
          <cell r="M112" t="str">
            <v>Número de centros para la atención integral de mujeres y población con orientaciones sexuales e identidades de género diversas mantenidos a fin de garantizar el fortalecimiento de los procesos de atención, encuentro y empoderamiento.</v>
          </cell>
        </row>
        <row r="113">
          <cell r="A113">
            <v>110</v>
          </cell>
          <cell r="B113" t="str">
            <v>1. BUCARAMANGA EQUITATIVA E INCLUYENTE: UNA CIUDAD DE BIENESTAR</v>
          </cell>
          <cell r="C113" t="str">
            <v>Disminuir a 80 la tasa de violencia contra niños, niñas y adolescentes.</v>
          </cell>
          <cell r="D113">
            <v>91.17</v>
          </cell>
          <cell r="E113">
            <v>80</v>
          </cell>
          <cell r="F113">
            <v>89</v>
          </cell>
          <cell r="G113">
            <v>85</v>
          </cell>
          <cell r="H113">
            <v>82</v>
          </cell>
          <cell r="I113">
            <v>80</v>
          </cell>
          <cell r="J113" t="str">
            <v>CAPACIDADES Y OPORTUNIDADES PARA SUPERAR BRECHAS SOCIALES</v>
          </cell>
          <cell r="K113" t="str">
            <v>BUCARAMANGA HÁBITAT PARA EL CUIDADO Y LA CORRESPONSABILIDAD</v>
          </cell>
          <cell r="L113" t="str">
            <v>Atender el 100% de la solicitudes realizadas por éste grupo poblacional y sus familias con orientación psicosocial y jurídica.</v>
          </cell>
          <cell r="M113" t="str">
            <v>Porcentaje de solicitudes realizadas por éste grupo poblacional y sus familias con orientación psicosocial y jurídica atendidas.</v>
          </cell>
        </row>
        <row r="114">
          <cell r="A114">
            <v>111</v>
          </cell>
          <cell r="B114" t="str">
            <v>1. BUCARAMANGA EQUITATIVA E INCLUYENTE: UNA CIUDAD DE BIENESTAR</v>
          </cell>
          <cell r="C114" t="str">
            <v>Disminuir a 5 la tasa de trabajo infantil ampliada.</v>
          </cell>
          <cell r="D114">
            <v>5.6</v>
          </cell>
          <cell r="E114">
            <v>5</v>
          </cell>
          <cell r="F114">
            <v>5.6</v>
          </cell>
          <cell r="G114">
            <v>5.4</v>
          </cell>
          <cell r="H114">
            <v>5.2</v>
          </cell>
          <cell r="I114">
            <v>5</v>
          </cell>
          <cell r="J114" t="str">
            <v>CAPACIDADES Y OPORTUNIDADES PARA SUPERAR BRECHAS SOCIALES</v>
          </cell>
          <cell r="K114" t="str">
            <v>HABITANTES EN SITUACIÓN DE CALLE</v>
          </cell>
          <cell r="L114" t="str">
            <v xml:space="preserve">Mantener la identificación, caracterización y seguimiento de la situación de cada habitante de calle atendido por la Secretaría de Desarrollo Social. </v>
          </cell>
          <cell r="M114" t="str">
            <v xml:space="preserve">Número de identificaciones, caracterizaciones y seguimientos mantenidos de la situación de cada habitante de calle atendido por la Secretaría de Desarrollo Social. </v>
          </cell>
        </row>
        <row r="115">
          <cell r="A115">
            <v>112</v>
          </cell>
          <cell r="B115" t="str">
            <v>1. BUCARAMANGA EQUITATIVA E INCLUYENTE: UNA CIUDAD DE BIENESTAR</v>
          </cell>
          <cell r="C115" t="str">
            <v>Disminuir a 5 la tasa de trabajo infantil ampliada.</v>
          </cell>
          <cell r="D115">
            <v>5.6</v>
          </cell>
          <cell r="E115">
            <v>5</v>
          </cell>
          <cell r="F115">
            <v>5.6</v>
          </cell>
          <cell r="G115">
            <v>5.4</v>
          </cell>
          <cell r="H115">
            <v>5.2</v>
          </cell>
          <cell r="I115">
            <v>5</v>
          </cell>
          <cell r="J115" t="str">
            <v>CAPACIDADES Y OPORTUNIDADES PARA SUPERAR BRECHAS SOCIALES</v>
          </cell>
          <cell r="K115" t="str">
            <v>HABITANTES EN SITUACIÓN DE CALLE</v>
          </cell>
          <cell r="L115" t="str">
            <v>Mantener a 284 habitantes de calle con atención integral en la cual se incluya la prestación de servicios básicos.</v>
          </cell>
          <cell r="M115" t="str">
            <v>Número de habitantes de calle mantenidos con atención integral en la cual se incluya la prestación de servicios básicos.</v>
          </cell>
        </row>
        <row r="116">
          <cell r="A116">
            <v>113</v>
          </cell>
          <cell r="B116" t="str">
            <v>1. BUCARAMANGA EQUITATIVA E INCLUYENTE: UNA CIUDAD DE BIENESTAR</v>
          </cell>
          <cell r="C116" t="str">
            <v>Disminuir a 5 la tasa de trabajo infantil ampliada.</v>
          </cell>
          <cell r="D116">
            <v>5.6</v>
          </cell>
          <cell r="E116">
            <v>5</v>
          </cell>
          <cell r="F116">
            <v>5.6</v>
          </cell>
          <cell r="G116">
            <v>5.4</v>
          </cell>
          <cell r="H116">
            <v>5.2</v>
          </cell>
          <cell r="I116">
            <v>5</v>
          </cell>
          <cell r="J116" t="str">
            <v>CAPACIDADES Y OPORTUNIDADES PARA SUPERAR BRECHAS SOCIALES</v>
          </cell>
          <cell r="K116" t="str">
            <v>HABITANTES EN SITUACIÓN DE CALLE</v>
          </cell>
          <cell r="L116" t="str">
            <v>Formular e implementar 1 política pública para habitante de calle.</v>
          </cell>
          <cell r="M116" t="str">
            <v>Número de políticas públicas para habitante de calle formuladas e implementadas.</v>
          </cell>
        </row>
        <row r="117">
          <cell r="A117">
            <v>114</v>
          </cell>
          <cell r="B117" t="str">
            <v>1. BUCARAMANGA EQUITATIVA E INCLUYENTE: UNA CIUDAD DE BIENESTAR</v>
          </cell>
          <cell r="C117" t="str">
            <v>Disminuir a 5 la tasa de trabajo infantil ampliada.</v>
          </cell>
          <cell r="D117">
            <v>5.6</v>
          </cell>
          <cell r="E117">
            <v>5</v>
          </cell>
          <cell r="F117">
            <v>5.6</v>
          </cell>
          <cell r="G117">
            <v>5.4</v>
          </cell>
          <cell r="H117">
            <v>5.2</v>
          </cell>
          <cell r="I117">
            <v>5</v>
          </cell>
          <cell r="J117" t="str">
            <v>CAPACIDADES Y OPORTUNIDADES PARA SUPERAR BRECHAS SOCIALES</v>
          </cell>
          <cell r="K117" t="str">
            <v>HABITANTES EN SITUACIÓN DE CALLE</v>
          </cell>
          <cell r="L117" t="str">
            <v>Mantener el servicio exequial al 100% de los habitantes de calle fallecidos registrados dentro del censo municipal.</v>
          </cell>
          <cell r="M117" t="str">
            <v>Porcentaje de habitantes de calle fallecidos registrados dentro del censo municipal mantenidos con servicio exequial.</v>
          </cell>
        </row>
        <row r="118">
          <cell r="A118">
            <v>115</v>
          </cell>
          <cell r="B118" t="str">
            <v>1. BUCARAMANGA EQUITATIVA E INCLUYENTE: UNA CIUDAD DE BIENESTAR</v>
          </cell>
          <cell r="C118" t="str">
            <v>Disminuir a 5 la tasa de trabajo infantil ampliada.</v>
          </cell>
          <cell r="D118">
            <v>5.6</v>
          </cell>
          <cell r="E118">
            <v>5</v>
          </cell>
          <cell r="F118">
            <v>5.6</v>
          </cell>
          <cell r="G118">
            <v>5.4</v>
          </cell>
          <cell r="H118">
            <v>5.2</v>
          </cell>
          <cell r="I118">
            <v>5</v>
          </cell>
          <cell r="J118" t="str">
            <v>CAPACIDADES Y OPORTUNIDADES PARA SUPERAR BRECHAS SOCIALES</v>
          </cell>
          <cell r="K118" t="str">
            <v>POBLACIÓN CON DISCAPACIDAD</v>
          </cell>
          <cell r="L118" t="str">
            <v>Garantizar y mantener la atención integral en procesos de habilitación y rehabilitación a 250 niñas, niños y adolescentes con discapacidad del sector urbano y rural en extrema vulnerabilidad.</v>
          </cell>
          <cell r="M118" t="str">
            <v>Número de niñas, niños y adolescentes con discapacidad del serctor urbano y rural en extrema vulnerabilidad mantenidos con atención integral en procesos de habilitación y rehabilitación.</v>
          </cell>
        </row>
        <row r="119">
          <cell r="A119">
            <v>116</v>
          </cell>
          <cell r="B119" t="str">
            <v>1. BUCARAMANGA EQUITATIVA E INCLUYENTE: UNA CIUDAD DE BIENESTAR</v>
          </cell>
          <cell r="C119" t="str">
            <v>Disminuir a 5 la tasa de trabajo infantil ampliada.</v>
          </cell>
          <cell r="D119">
            <v>5.6</v>
          </cell>
          <cell r="E119">
            <v>5</v>
          </cell>
          <cell r="F119">
            <v>5.6</v>
          </cell>
          <cell r="G119">
            <v>5.4</v>
          </cell>
          <cell r="H119">
            <v>5.2</v>
          </cell>
          <cell r="I119">
            <v>5</v>
          </cell>
          <cell r="J119" t="str">
            <v>CAPACIDADES Y OPORTUNIDADES PARA SUPERAR BRECHAS SOCIALES</v>
          </cell>
          <cell r="K119" t="str">
            <v>POBLACIÓN CON DISCAPACIDAD</v>
          </cell>
          <cell r="L119" t="str">
            <v>Mantener el banco de ayudas técnicas, tecnológicas e informáticas para personas con discapacidad que se encuentren en el registro de localización y caracterización.</v>
          </cell>
          <cell r="M119" t="str">
            <v>Número de bancos de ayudas técnicas, tecnológicas e informáticas mantenidas para personas con discapacidad que se encuentren en el registro de localización y caracterización.</v>
          </cell>
        </row>
        <row r="120">
          <cell r="A120">
            <v>117</v>
          </cell>
          <cell r="B120" t="str">
            <v>1. BUCARAMANGA EQUITATIVA E INCLUYENTE: UNA CIUDAD DE BIENESTAR</v>
          </cell>
          <cell r="C120" t="str">
            <v>Disminuir a 5 la tasa de trabajo infantil ampliada.</v>
          </cell>
          <cell r="D120">
            <v>5.6</v>
          </cell>
          <cell r="E120">
            <v>5</v>
          </cell>
          <cell r="F120">
            <v>5.6</v>
          </cell>
          <cell r="G120">
            <v>5.4</v>
          </cell>
          <cell r="H120">
            <v>5.2</v>
          </cell>
          <cell r="I120">
            <v>5</v>
          </cell>
          <cell r="J120" t="str">
            <v>CAPACIDADES Y OPORTUNIDADES PARA SUPERAR BRECHAS SOCIALES</v>
          </cell>
          <cell r="K120" t="str">
            <v>POBLACIÓN CON DISCAPACIDAD</v>
          </cell>
          <cell r="L120" t="str">
            <v>Formular e implementar 1 estrategia de orientación ocupacional, aprovechamiento del tiempo libre, formación y esparcimiento cultural y actividades que mejoren la calidad de vida dirigidas a personas con discapacidad.</v>
          </cell>
          <cell r="M120" t="str">
            <v>Número de estrategias formuladas e implementadas  de orientación ocupacional, aprovechamiento del tiempo libre, formación y esparcimiento cultural y actividades que mejoren la calidad de vida dirigidas a personas con discapacidad.</v>
          </cell>
        </row>
        <row r="121">
          <cell r="A121">
            <v>118</v>
          </cell>
          <cell r="B121" t="str">
            <v>1. BUCARAMANGA EQUITATIVA E INCLUYENTE: UNA CIUDAD DE BIENESTAR</v>
          </cell>
          <cell r="C121" t="str">
            <v>Disminuir a 5 la tasa de trabajo infantil ampliada.</v>
          </cell>
          <cell r="D121">
            <v>5.6</v>
          </cell>
          <cell r="E121">
            <v>5</v>
          </cell>
          <cell r="F121">
            <v>5.6</v>
          </cell>
          <cell r="G121">
            <v>5.4</v>
          </cell>
          <cell r="H121">
            <v>5.2</v>
          </cell>
          <cell r="I121">
            <v>5</v>
          </cell>
          <cell r="J121" t="str">
            <v>CAPACIDADES Y OPORTUNIDADES PARA SUPERAR BRECHAS SOCIALES</v>
          </cell>
          <cell r="K121" t="str">
            <v>POBLACIÓN CON DISCAPACIDAD</v>
          </cell>
          <cell r="L121" t="str">
            <v>Beneficiar anualmente a 200 familias de personas con discapacidad con una canasta básica alimentaria que según su situación socioeconómica se encuentran en extrema vulnerabilidad.</v>
          </cell>
          <cell r="M121" t="str">
            <v>Número de familias de personas con discapacidad beneficiadas anualmente con una canasta básica alimentaria que según su situación socioeconómica se encuentran en extrema vulnerabilidad.</v>
          </cell>
        </row>
        <row r="122">
          <cell r="A122">
            <v>119</v>
          </cell>
          <cell r="B122" t="str">
            <v>1. BUCARAMANGA EQUITATIVA E INCLUYENTE: UNA CIUDAD DE BIENESTAR</v>
          </cell>
          <cell r="C122" t="str">
            <v>Disminuir a 5 la tasa de trabajo infantil ampliada.</v>
          </cell>
          <cell r="D122">
            <v>5.6</v>
          </cell>
          <cell r="E122">
            <v>5</v>
          </cell>
          <cell r="F122">
            <v>5.6</v>
          </cell>
          <cell r="G122">
            <v>5.4</v>
          </cell>
          <cell r="H122">
            <v>5.2</v>
          </cell>
          <cell r="I122">
            <v>5</v>
          </cell>
          <cell r="J122" t="str">
            <v>CAPACIDADES Y OPORTUNIDADES PARA SUPERAR BRECHAS SOCIALES</v>
          </cell>
          <cell r="K122" t="str">
            <v>POBLACIÓN CON DISCAPACIDAD</v>
          </cell>
          <cell r="L122" t="str">
            <v>Implementar 1 estrategia de apoyo técnico y jurídico para las solicitudes de ayudas técnicas requeridas por personas vulnerables en condición de discapacidad.</v>
          </cell>
          <cell r="M122" t="str">
            <v>Número de estrategias implementadas de apoyo técnico y jurídico para las solicitudes de ayudas técnicas requeridas por personas vulnerables en condición de discapacidad.</v>
          </cell>
        </row>
        <row r="123">
          <cell r="A123">
            <v>120</v>
          </cell>
          <cell r="B123" t="str">
            <v>1. BUCARAMANGA EQUITATIVA E INCLUYENTE: UNA CIUDAD DE BIENESTAR</v>
          </cell>
          <cell r="C123" t="str">
            <v>Reducir a 9.495 el déficit cuantitativo de vivienda.</v>
          </cell>
          <cell r="D123">
            <v>9795</v>
          </cell>
          <cell r="E123">
            <v>9495</v>
          </cell>
          <cell r="F123">
            <v>9755</v>
          </cell>
          <cell r="G123">
            <v>9555</v>
          </cell>
          <cell r="H123">
            <v>9495</v>
          </cell>
          <cell r="I123">
            <v>9495</v>
          </cell>
          <cell r="J123" t="str">
            <v>HABITABILIDAD</v>
          </cell>
          <cell r="K123" t="str">
            <v>PROYECCIÓN HABITACIONAL Y VIVIENDA</v>
          </cell>
          <cell r="L123" t="str">
            <v>Asignar 521 subsidios complementarios a hogares en condición de vulnerabilidad con enfoque diferencial.</v>
          </cell>
          <cell r="M123" t="str">
            <v>Número de subsidios complementarios asignados a hogares en condición de vulnerabilidad con enfoque diferencial.</v>
          </cell>
        </row>
        <row r="124">
          <cell r="A124">
            <v>121</v>
          </cell>
          <cell r="B124" t="str">
            <v>1. BUCARAMANGA EQUITATIVA E INCLUYENTE: UNA CIUDAD DE BIENESTAR</v>
          </cell>
          <cell r="C124" t="str">
            <v>Reducir a 9.495 el déficit cuantitativo de vivienda.</v>
          </cell>
          <cell r="D124">
            <v>9795</v>
          </cell>
          <cell r="E124">
            <v>9495</v>
          </cell>
          <cell r="F124">
            <v>9755</v>
          </cell>
          <cell r="G124">
            <v>9555</v>
          </cell>
          <cell r="H124">
            <v>9495</v>
          </cell>
          <cell r="I124">
            <v>9495</v>
          </cell>
          <cell r="J124" t="str">
            <v>HABITABILIDAD</v>
          </cell>
          <cell r="K124" t="str">
            <v>PROYECCIÓN HABITACIONAL Y VIVIENDA</v>
          </cell>
          <cell r="L124" t="str">
            <v>Entregar 500 soluciones de vivienda con obras complementarias.</v>
          </cell>
          <cell r="M124" t="str">
            <v>Número de soluciones de vivienda entregadas con obras complementarias.</v>
          </cell>
        </row>
        <row r="125">
          <cell r="A125">
            <v>122</v>
          </cell>
          <cell r="B125" t="str">
            <v>1. BUCARAMANGA EQUITATIVA E INCLUYENTE: UNA CIUDAD DE BIENESTAR</v>
          </cell>
          <cell r="C125" t="str">
            <v>Reducir a 24.884 el déficit cualitativo de vivienda.</v>
          </cell>
          <cell r="D125">
            <v>25384</v>
          </cell>
          <cell r="E125">
            <v>24884</v>
          </cell>
          <cell r="F125">
            <v>25384</v>
          </cell>
          <cell r="G125">
            <v>25204</v>
          </cell>
          <cell r="H125">
            <v>25024</v>
          </cell>
          <cell r="I125">
            <v>24884</v>
          </cell>
          <cell r="J125" t="str">
            <v>HABITABILIDAD</v>
          </cell>
          <cell r="K125" t="str">
            <v xml:space="preserve">MEJORAMIENTOS DE VIVIENDA Y ENTORNO BARRIAL   </v>
          </cell>
          <cell r="L125" t="str">
            <v>Realizar 560 mejoramientos de vivienda en la zona urbana y rural.</v>
          </cell>
          <cell r="M125" t="str">
            <v>Número de mejoramientos de vivienda realizados en zona urbana y rural.</v>
          </cell>
        </row>
        <row r="126">
          <cell r="A126">
            <v>123</v>
          </cell>
          <cell r="B126" t="str">
            <v>1. BUCARAMANGA EQUITATIVA E INCLUYENTE: UNA CIUDAD DE BIENESTAR</v>
          </cell>
          <cell r="C126" t="str">
            <v>Reducir a 24.884 el déficit cualitativo de vivienda.</v>
          </cell>
          <cell r="D126">
            <v>25384</v>
          </cell>
          <cell r="E126">
            <v>24884</v>
          </cell>
          <cell r="F126">
            <v>25384</v>
          </cell>
          <cell r="G126">
            <v>25204</v>
          </cell>
          <cell r="H126">
            <v>25024</v>
          </cell>
          <cell r="I126">
            <v>24884</v>
          </cell>
          <cell r="J126" t="str">
            <v>HABITABILIDAD</v>
          </cell>
          <cell r="K126" t="str">
            <v xml:space="preserve">ACOMPAÑAMIENTO SOCIAL HABITACIONAL </v>
          </cell>
          <cell r="L126" t="str">
            <v>Atender y acompañar a 13.500 familias en temas relacionas con vivienda de interés social.</v>
          </cell>
          <cell r="M126" t="str">
            <v>Número de familias atendidas y acompañadas en temas relacionados con vivienda de interés social.</v>
          </cell>
        </row>
        <row r="127">
          <cell r="A127">
            <v>124</v>
          </cell>
          <cell r="B127" t="str">
            <v>1. BUCARAMANGA EQUITATIVA E INCLUYENTE: UNA CIUDAD DE BIENESTAR</v>
          </cell>
          <cell r="C127" t="str">
            <v>Aumentar a 350.000 el número de personas que realizan actividad física, deporte y recreación.</v>
          </cell>
          <cell r="D127">
            <v>150000</v>
          </cell>
          <cell r="E127">
            <v>350000</v>
          </cell>
          <cell r="F127">
            <v>200000</v>
          </cell>
          <cell r="G127">
            <v>250000</v>
          </cell>
          <cell r="H127">
            <v>300000</v>
          </cell>
          <cell r="I127">
            <v>350000</v>
          </cell>
          <cell r="J127" t="str">
            <v>MOVIMIENTO, SATISFACCIÓN Y VIDA, UNA CIUDAD ACTIVA</v>
          </cell>
          <cell r="K127" t="str">
            <v>FOMENTO A LA RECREACIÓN, LA ACTIVIDAD FÍSICA Y EL DEPORTE: ME GOZO MI CIUDAD Y MI TERRITORIO</v>
          </cell>
          <cell r="L127" t="str">
            <v>Realizar 350 eventos de hábitos de vida saludable (recreovías, ciclovías, ciclopaseos y caminatas ecológicas por senderos y cerros).</v>
          </cell>
          <cell r="M127" t="str">
            <v>Número de eventos de hábitos de vida saludable (recreovías, ciclovías, ciclopaseos y caminatas ecológicas por senderos y cerros) realizados.</v>
          </cell>
        </row>
        <row r="128">
          <cell r="A128">
            <v>125</v>
          </cell>
          <cell r="B128" t="str">
            <v>1. BUCARAMANGA EQUITATIVA E INCLUYENTE: UNA CIUDAD DE BIENESTAR</v>
          </cell>
          <cell r="C128" t="str">
            <v>Aumentar a 350.000 el número de personas que realizan actividad física, deporte y recreación.</v>
          </cell>
          <cell r="D128">
            <v>150000</v>
          </cell>
          <cell r="E128">
            <v>350000</v>
          </cell>
          <cell r="F128">
            <v>200000</v>
          </cell>
          <cell r="G128">
            <v>250000</v>
          </cell>
          <cell r="H128">
            <v>300000</v>
          </cell>
          <cell r="I128">
            <v>350000</v>
          </cell>
          <cell r="J128" t="str">
            <v>MOVIMIENTO, SATISFACCIÓN Y VIDA, UNA CIUDAD ACTIVA</v>
          </cell>
          <cell r="K128" t="str">
            <v>FOMENTO A LA RECREACIÓN, LA ACTIVIDAD FÍSICA Y EL DEPORTE: ME GOZO MI CIUDAD Y MI TERRITORIO</v>
          </cell>
          <cell r="L128" t="str">
            <v>Mantener 104 grupos comunitarios para la práctica de la actividad física regular que genere hábitos y estilos de vida saludables en ágoras, parques y canchas.</v>
          </cell>
          <cell r="M128" t="str">
            <v>Número de grupos comunitarios mantenidos para la práctica de la actividad física regular que genere hábitos y estilos de vida saludables en ágoras, parques y canchas.</v>
          </cell>
        </row>
        <row r="129">
          <cell r="A129">
            <v>126</v>
          </cell>
          <cell r="B129" t="str">
            <v>1. BUCARAMANGA EQUITATIVA E INCLUYENTE: UNA CIUDAD DE BIENESTAR</v>
          </cell>
          <cell r="C129" t="str">
            <v>Aumentar a 350.000 el número de personas que realizan actividad física, deporte y recreación.</v>
          </cell>
          <cell r="D129">
            <v>150000</v>
          </cell>
          <cell r="E129">
            <v>350000</v>
          </cell>
          <cell r="F129">
            <v>200000</v>
          </cell>
          <cell r="G129">
            <v>250000</v>
          </cell>
          <cell r="H129">
            <v>300000</v>
          </cell>
          <cell r="I129">
            <v>350000</v>
          </cell>
          <cell r="J129" t="str">
            <v>MOVIMIENTO, SATISFACCIÓN Y VIDA, UNA CIUDAD ACTIVA</v>
          </cell>
          <cell r="K129" t="str">
            <v>FOMENTO A LA RECREACIÓN, LA ACTIVIDAD FÍSICA Y EL DEPORTE: ME GOZO MI CIUDAD Y MI TERRITORIO</v>
          </cell>
          <cell r="L129" t="str">
            <v>Desarrollar 144 eventos recreativos y deportivos para las comunidades bumanguesas, incluidas las vacaciones creativas para infancia.</v>
          </cell>
          <cell r="M129" t="str">
            <v>Número de eventos recreativos y deportivos desarrollados para las comunidades bumanguesas, incluidas las vacaciones creativas para infancia.</v>
          </cell>
        </row>
        <row r="130">
          <cell r="A130">
            <v>127</v>
          </cell>
          <cell r="B130" t="str">
            <v>1. BUCARAMANGA EQUITATIVA E INCLUYENTE: UNA CIUDAD DE BIENESTAR</v>
          </cell>
          <cell r="C130" t="str">
            <v>Aumentar a 350.000 el número de personas que realizan actividad física, deporte y recreación.</v>
          </cell>
          <cell r="D130">
            <v>150000</v>
          </cell>
          <cell r="E130">
            <v>350000</v>
          </cell>
          <cell r="F130">
            <v>200000</v>
          </cell>
          <cell r="G130">
            <v>250000</v>
          </cell>
          <cell r="H130">
            <v>300000</v>
          </cell>
          <cell r="I130">
            <v>350000</v>
          </cell>
          <cell r="J130" t="str">
            <v>MOVIMIENTO, SATISFACCIÓN Y VIDA, UNA CIUDAD ACTIVA</v>
          </cell>
          <cell r="K130" t="str">
            <v>FOMENTO A LA RECREACIÓN, LA ACTIVIDAD FÍSICA Y EL DEPORTE: ME GOZO MI CIUDAD Y MI TERRITORIO</v>
          </cell>
          <cell r="L130" t="str">
            <v>Desarrollar 16 eventos deportivos y recreativos dirigido a población vulnerable: discapacidad, víctimas del conflicto interno armado y población carcelaria hombres y mujeres.</v>
          </cell>
          <cell r="M130" t="str">
            <v>Número de eventos deportivos y recreativos dirigidos a población vulnerable: discapacidad, víctimas del conflicto interno armado y población carcelaria hombres y mujeres desarrollados.</v>
          </cell>
        </row>
        <row r="131">
          <cell r="A131">
            <v>128</v>
          </cell>
          <cell r="B131" t="str">
            <v>1. BUCARAMANGA EQUITATIVA E INCLUYENTE: UNA CIUDAD DE BIENESTAR</v>
          </cell>
          <cell r="C131" t="str">
            <v>Aumentar a 350.000 el número de personas que realizan actividad física, deporte y recreación.</v>
          </cell>
          <cell r="D131">
            <v>150000</v>
          </cell>
          <cell r="E131">
            <v>350000</v>
          </cell>
          <cell r="F131">
            <v>200000</v>
          </cell>
          <cell r="G131">
            <v>250000</v>
          </cell>
          <cell r="H131">
            <v>300000</v>
          </cell>
          <cell r="I131">
            <v>350000</v>
          </cell>
          <cell r="J131" t="str">
            <v>MOVIMIENTO, SATISFACCIÓN Y VIDA, UNA CIUDAD ACTIVA</v>
          </cell>
          <cell r="K131" t="str">
            <v>FORMACIÓN Y PREPARACIÓN DE DEPORTISTAS</v>
          </cell>
          <cell r="L131" t="str">
    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    </cell>
          <cell r="M131" t="str">
            <v>Número niños y niñas vinculados en procesos de formación y preparación de deportistas a través de centros de educación física, escuelas de iniciación, ciclo de perfeccionamiento atlético y competencias y festivales deportivos en los juegos estudiantiles.</v>
          </cell>
        </row>
        <row r="132">
          <cell r="A132">
            <v>129</v>
          </cell>
          <cell r="B132" t="str">
            <v>1. BUCARAMANGA EQUITATIVA E INCLUYENTE: UNA CIUDAD DE BIENESTAR</v>
          </cell>
          <cell r="C132" t="str">
            <v>Aumentar a 350.000 el número de personas que realizan actividad física, deporte y recreación.</v>
          </cell>
          <cell r="D132">
            <v>150000</v>
          </cell>
          <cell r="E132">
            <v>350000</v>
          </cell>
          <cell r="F132">
            <v>200000</v>
          </cell>
          <cell r="G132">
            <v>250000</v>
          </cell>
          <cell r="H132">
            <v>300000</v>
          </cell>
          <cell r="I132">
            <v>350000</v>
          </cell>
          <cell r="J132" t="str">
            <v>MOVIMIENTO, SATISFACCIÓN Y VIDA, UNA CIUDAD ACTIVA</v>
          </cell>
          <cell r="K132" t="str">
            <v>FORMACIÓN Y PREPARACIÓN DE DEPORTISTAS</v>
          </cell>
          <cell r="L132" t="str">
            <v>Capacitar 800 personas en áreas afines a la actividad física, recreación y deporte.</v>
          </cell>
          <cell r="M132" t="str">
            <v>Número de personas capacitadas en áreas afines a la actividad física, recreación y deporte.</v>
          </cell>
        </row>
        <row r="133">
          <cell r="A133">
            <v>130</v>
          </cell>
          <cell r="B133" t="str">
            <v>1. BUCARAMANGA EQUITATIVA E INCLUYENTE: UNA CIUDAD DE BIENESTAR</v>
          </cell>
          <cell r="C133" t="str">
            <v>Aumentar a 350.000 el número de personas que realizan actividad física, deporte y recreación.</v>
          </cell>
          <cell r="D133">
            <v>150000</v>
          </cell>
          <cell r="E133">
            <v>350000</v>
          </cell>
          <cell r="F133">
            <v>200000</v>
          </cell>
          <cell r="G133">
            <v>250000</v>
          </cell>
          <cell r="H133">
            <v>300000</v>
          </cell>
          <cell r="I133">
            <v>350000</v>
          </cell>
          <cell r="J133" t="str">
            <v>MOVIMIENTO, SATISFACCIÓN Y VIDA, UNA CIUDAD ACTIVA</v>
          </cell>
          <cell r="K133" t="str">
            <v>FORMACIÓN Y PREPARACIÓN DE DEPORTISTAS</v>
          </cell>
          <cell r="L133" t="str">
            <v>Apoyar 80 iniciativas de organismos del deporte asociado, grupos diferenciales y de comunidades generales.</v>
          </cell>
          <cell r="M133" t="str">
            <v>Número de iniciativas apoyadas de organismos del deporte asociado, grupos diferenciales y de comunidades generales.</v>
          </cell>
        </row>
        <row r="134">
          <cell r="A134">
            <v>131</v>
          </cell>
          <cell r="B134" t="str">
            <v>1. BUCARAMANGA EQUITATIVA E INCLUYENTE: UNA CIUDAD DE BIENESTAR</v>
          </cell>
          <cell r="C134" t="str">
            <v>Aumentar a 350.000 el número de personas que realizan actividad física, deporte y recreación.</v>
          </cell>
          <cell r="D134">
            <v>150000</v>
          </cell>
          <cell r="E134">
            <v>350000</v>
          </cell>
          <cell r="F134">
            <v>200000</v>
          </cell>
          <cell r="G134">
            <v>250000</v>
          </cell>
          <cell r="H134">
            <v>300000</v>
          </cell>
          <cell r="I134">
            <v>350000</v>
          </cell>
          <cell r="J134" t="str">
            <v>MOVIMIENTO, SATISFACCIÓN Y VIDA, UNA CIUDAD ACTIVA</v>
          </cell>
          <cell r="K134" t="str">
            <v>AMBIENTES DEPORTIVOS Y RECREATIVOS DIGNOS Y EFICIENTES</v>
          </cell>
          <cell r="L134" t="str">
            <v>Realizar mantenimiento y adecuaciones menores a 105 campos y/o escenarios deportivos.</v>
          </cell>
          <cell r="M134" t="str">
            <v>Número de campos y/o escenarios deportivos con mantenimientos y adecuaciones menores.</v>
          </cell>
        </row>
        <row r="135">
          <cell r="A135">
            <v>132</v>
          </cell>
          <cell r="B135" t="str">
            <v>1. BUCARAMANGA EQUITATIVA E INCLUYENTE: UNA CIUDAD DE BIENESTAR</v>
          </cell>
          <cell r="C135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35">
            <v>782000</v>
          </cell>
          <cell r="E135">
            <v>2848000</v>
          </cell>
          <cell r="F135">
            <v>800000</v>
          </cell>
          <cell r="G135">
            <v>1500000</v>
          </cell>
          <cell r="H135">
            <v>2000000</v>
          </cell>
          <cell r="I135">
            <v>2848000</v>
          </cell>
          <cell r="J135" t="str">
            <v>VIDA CULTURAL Y BIENESTAR CREATIVO SOSTENIBLE</v>
          </cell>
          <cell r="K135" t="str">
            <v>ARTE, CULTURA Y CREATIVIDAD PARA LA TRANSFORMACIÓN SOCIAL</v>
          </cell>
          <cell r="L135" t="str">
            <v>Mantener la Escuela Municipal de Artes y Oficios en el Municipio.</v>
          </cell>
          <cell r="M135" t="str">
            <v>Número de Escuelas Municipales de Artes y Oficios mantenidas.</v>
          </cell>
        </row>
        <row r="136">
          <cell r="A136">
            <v>133</v>
          </cell>
          <cell r="B136" t="str">
            <v>1. BUCARAMANGA EQUITATIVA E INCLUYENTE: UNA CIUDAD DE BIENESTAR</v>
          </cell>
          <cell r="C136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36">
            <v>782000</v>
          </cell>
          <cell r="E136">
            <v>2848000</v>
          </cell>
          <cell r="F136">
            <v>800000</v>
          </cell>
          <cell r="G136">
            <v>1500000</v>
          </cell>
          <cell r="H136">
            <v>2000000</v>
          </cell>
          <cell r="I136">
            <v>2848000</v>
          </cell>
          <cell r="J136" t="str">
            <v>VIDA CULTURAL Y BIENESTAR CREATIVO SOSTENIBLE</v>
          </cell>
          <cell r="K136" t="str">
            <v>ARTE, CULTURA Y CREATIVIDAD PARA LA TRANSFORMACIÓN SOCIAL</v>
          </cell>
          <cell r="L136" t="str">
            <v>Implementar y mantener 4 iniciativas de formación artística en extensión para atención de población desde la primera infancia con enfoque diferencial y/o terapéutico.</v>
          </cell>
          <cell r="M136" t="str">
            <v>Número de iniciativas de formación artística en extensión implementadas y mantenidas para atención de población desde la primera infancia con enfoque diferencial y/o terapéutico.</v>
          </cell>
        </row>
        <row r="137">
          <cell r="A137">
            <v>134</v>
          </cell>
          <cell r="B137" t="str">
            <v>1. BUCARAMANGA EQUITATIVA E INCLUYENTE: UNA CIUDAD DE BIENESTAR</v>
          </cell>
          <cell r="C137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37">
            <v>782000</v>
          </cell>
          <cell r="E137">
            <v>2848000</v>
          </cell>
          <cell r="F137">
            <v>800000</v>
          </cell>
          <cell r="G137">
            <v>1500000</v>
          </cell>
          <cell r="H137">
            <v>2000000</v>
          </cell>
          <cell r="I137">
            <v>2848000</v>
          </cell>
          <cell r="J137" t="str">
            <v>VIDA CULTURAL Y BIENESTAR CREATIVO SOSTENIBLE</v>
          </cell>
          <cell r="K137" t="str">
            <v>ARTE, CULTURA Y CREATIVIDAD PARA LA TRANSFORMACIÓN SOCIAL</v>
          </cell>
          <cell r="L137" t="str">
            <v>Realizar 4 iniciativas de cultura ciudadana.</v>
          </cell>
          <cell r="M137" t="str">
            <v>Número de iniciativas de cultura ciudadana realizadas.</v>
          </cell>
        </row>
        <row r="138">
          <cell r="A138">
            <v>135</v>
          </cell>
          <cell r="B138" t="str">
            <v>1. BUCARAMANGA EQUITATIVA E INCLUYENTE: UNA CIUDAD DE BIENESTAR</v>
          </cell>
          <cell r="C138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38">
            <v>782000</v>
          </cell>
          <cell r="E138">
            <v>2848000</v>
          </cell>
          <cell r="F138">
            <v>800000</v>
          </cell>
          <cell r="G138">
            <v>1500000</v>
          </cell>
          <cell r="H138">
            <v>2000000</v>
          </cell>
          <cell r="I138">
            <v>2848000</v>
          </cell>
          <cell r="J138" t="str">
            <v>VIDA CULTURAL Y BIENESTAR CREATIVO SOSTENIBLE</v>
          </cell>
          <cell r="K138" t="str">
            <v>ARTE, CULTURA Y CREATIVIDAD PARA LA TRANSFORMACIÓN SOCIAL</v>
          </cell>
          <cell r="L138" t="str">
            <v>Desarrollar 4 proyectos para fortalecimiento a modelos de gestión artística, cultural o de la industria creativa.</v>
          </cell>
          <cell r="M138" t="str">
            <v>Número de proyectos desarrollados para fortalecimiento a modelos de gestión artística, cultural o de la industria creativa.</v>
          </cell>
        </row>
        <row r="139">
          <cell r="A139">
            <v>136</v>
          </cell>
          <cell r="B139" t="str">
            <v>1. BUCARAMANGA EQUITATIVA E INCLUYENTE: UNA CIUDAD DE BIENESTAR</v>
          </cell>
          <cell r="C139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39">
            <v>782000</v>
          </cell>
          <cell r="E139">
            <v>2848000</v>
          </cell>
          <cell r="F139">
            <v>800000</v>
          </cell>
          <cell r="G139">
            <v>1500000</v>
          </cell>
          <cell r="H139">
            <v>2000000</v>
          </cell>
          <cell r="I139">
            <v>2848000</v>
          </cell>
          <cell r="J139" t="str">
            <v>VIDA CULTURAL Y BIENESTAR CREATIVO SOSTENIBLE</v>
          </cell>
          <cell r="K139" t="str">
            <v>ARTE, CULTURA Y CREATIVIDAD PARA LA TRANSFORMACIÓN SOCIAL</v>
          </cell>
          <cell r="L139" t="str">
            <v>Mantener 1 red municipal de bibliotecas que incorpore a la Biblioteca Pública Gabriel Turbay.</v>
          </cell>
          <cell r="M139" t="str">
            <v>Número de redes municipales de bibliotecas mantenidas que incorporen a la Biblioteca Pública Gabriel Turbay.</v>
          </cell>
        </row>
        <row r="140">
          <cell r="A140">
            <v>137</v>
          </cell>
          <cell r="B140" t="str">
            <v>1. BUCARAMANGA EQUITATIVA E INCLUYENTE: UNA CIUDAD DE BIENESTAR</v>
          </cell>
          <cell r="C140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40">
            <v>782000</v>
          </cell>
          <cell r="E140">
            <v>2848000</v>
          </cell>
          <cell r="F140">
            <v>800000</v>
          </cell>
          <cell r="G140">
            <v>1500000</v>
          </cell>
          <cell r="H140">
            <v>2000000</v>
          </cell>
          <cell r="I140">
            <v>2848000</v>
          </cell>
          <cell r="J140" t="str">
            <v>VIDA CULTURAL Y BIENESTAR CREATIVO SOSTENIBLE</v>
          </cell>
          <cell r="K140" t="str">
            <v>ARTE, CULTURA Y CREATIVIDAD PARA LA TRANSFORMACIÓN SOCIAL</v>
          </cell>
          <cell r="L140" t="str">
            <v>Realizar 200 talleres de lectura, escritura y oralidad con niñas, niños y adolescentes en concordancia con el  plan nacional de lectura, escritura y la política nacional de lectura y bibliotecas.</v>
          </cell>
          <cell r="M140" t="str">
            <v>Número de talleres de lectura, escritura y oralidad realizados con niñas, niños y adolescentes en concordancia con el  plan nacional de lectura, escritura y la política nacional de lectura y bibliotecas.</v>
          </cell>
        </row>
        <row r="141">
          <cell r="A141">
            <v>138</v>
          </cell>
          <cell r="B141" t="str">
            <v>1. BUCARAMANGA EQUITATIVA E INCLUYENTE: UNA CIUDAD DE BIENESTAR</v>
          </cell>
          <cell r="C141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41">
            <v>782000</v>
          </cell>
          <cell r="E141">
            <v>2848000</v>
          </cell>
          <cell r="F141">
            <v>800000</v>
          </cell>
          <cell r="G141">
            <v>1500000</v>
          </cell>
          <cell r="H141">
            <v>2000000</v>
          </cell>
          <cell r="I141">
            <v>2848000</v>
          </cell>
          <cell r="J141" t="str">
            <v>VIDA CULTURAL Y BIENESTAR CREATIVO SOSTENIBLE</v>
          </cell>
          <cell r="K141" t="str">
            <v>ARTE, CULTURA Y CREATIVIDAD PARA LA TRANSFORMACIÓN SOCIAL</v>
          </cell>
          <cell r="L141" t="str">
            <v>Realizar 16 convocatorias de fomento a la creación, circulación, investigación, formación, distribución y/o comercialización artística, cultural, creativa y de gestión cultural para los artistas y gestores culturales locales.</v>
          </cell>
          <cell r="M141" t="str">
            <v>Número de convocatorias de fomento a la creación, circulación investigación, formación, distribución y/o comercialización artística, cultural y de gestión cutlural para los artistas y gestores culturales locales realizadas.</v>
          </cell>
        </row>
        <row r="142">
          <cell r="A142">
            <v>139</v>
          </cell>
          <cell r="B142" t="str">
            <v>1. BUCARAMANGA EQUITATIVA E INCLUYENTE: UNA CIUDAD DE BIENESTAR</v>
          </cell>
          <cell r="C142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42">
            <v>782000</v>
          </cell>
          <cell r="E142">
            <v>2848000</v>
          </cell>
          <cell r="F142">
            <v>800000</v>
          </cell>
          <cell r="G142">
            <v>1500000</v>
          </cell>
          <cell r="H142">
            <v>2000000</v>
          </cell>
          <cell r="I142">
            <v>2848000</v>
          </cell>
          <cell r="J142" t="str">
            <v>VIDA CULTURAL Y BIENESTAR CREATIVO SOSTENIBLE</v>
          </cell>
          <cell r="K142" t="str">
            <v>ARTE, CULTURA Y CREATIVIDAD PARA LA TRANSFORMACIÓN SOCIAL</v>
          </cell>
          <cell r="L142" t="str">
            <v>Implementar y mantener 1 centro de acceso a la información, observación y aceleración para fomento del desarrollo artístico, creativo y de gestión cultural.</v>
          </cell>
          <cell r="M142" t="str">
            <v>Número de centros de acceso a la información, observación y aceleración implementados y mantenidos para fomento del desarrollo artístico, creativo y de gestión cultural.</v>
          </cell>
        </row>
        <row r="143">
          <cell r="A143">
            <v>140</v>
          </cell>
          <cell r="B143" t="str">
            <v>1. BUCARAMANGA EQUITATIVA E INCLUYENTE: UNA CIUDAD DE BIENESTAR</v>
          </cell>
          <cell r="C143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43">
            <v>782000</v>
          </cell>
          <cell r="E143">
            <v>2848000</v>
          </cell>
          <cell r="F143">
            <v>800000</v>
          </cell>
          <cell r="G143">
            <v>1500000</v>
          </cell>
          <cell r="H143">
            <v>2000000</v>
          </cell>
          <cell r="I143">
            <v>2848000</v>
          </cell>
          <cell r="J143" t="str">
            <v>VIDA CULTURAL Y BIENESTAR CREATIVO SOSTENIBLE</v>
          </cell>
          <cell r="K143" t="str">
            <v>ARTE, CULTURA Y CREATIVIDAD PARA LA TRANSFORMACIÓN SOCIAL</v>
          </cell>
          <cell r="L143" t="str">
            <v>Realizar 3 iniciativas de innovación artística, cultural y creativa que contribuyan a fortalecer las cadenas de valor productivo de las artes.</v>
          </cell>
          <cell r="M143" t="str">
            <v>Número de iniciativas de innovación artística, cultural y creativa realizadas que contribuyan a fortalecer las cadenas de valor productivo de las artes.</v>
          </cell>
        </row>
        <row r="144">
          <cell r="A144">
            <v>141</v>
          </cell>
          <cell r="B144" t="str">
            <v>1. BUCARAMANGA EQUITATIVA E INCLUYENTE: UNA CIUDAD DE BIENESTAR</v>
          </cell>
          <cell r="C144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44">
            <v>782000</v>
          </cell>
          <cell r="E144">
            <v>2848000</v>
          </cell>
          <cell r="F144">
            <v>800000</v>
          </cell>
          <cell r="G144">
            <v>1500000</v>
          </cell>
          <cell r="H144">
            <v>2000000</v>
          </cell>
          <cell r="I144">
            <v>2848000</v>
          </cell>
          <cell r="J144" t="str">
            <v>VIDA CULTURAL Y BIENESTAR CREATIVO SOSTENIBLE</v>
          </cell>
          <cell r="K144" t="str">
            <v>ARTE, CULTURA Y CREATIVIDAD PARA LA TRANSFORMACIÓN SOCIAL</v>
          </cell>
          <cell r="L144" t="str">
            <v>Mantener 1 plataforma digital de comunicación y difusión artística y cultural.</v>
          </cell>
          <cell r="M144" t="str">
            <v>Número de plataformas digitales de comunicación y difusión artística y cultural mantenidas.</v>
          </cell>
        </row>
        <row r="145">
          <cell r="A145">
            <v>142</v>
          </cell>
          <cell r="B145" t="str">
            <v>1. BUCARAMANGA EQUITATIVA E INCLUYENTE: UNA CIUDAD DE BIENESTAR</v>
          </cell>
          <cell r="C145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45">
            <v>782000</v>
          </cell>
          <cell r="E145">
            <v>2848000</v>
          </cell>
          <cell r="F145">
            <v>800000</v>
          </cell>
          <cell r="G145">
            <v>1500000</v>
          </cell>
          <cell r="H145">
            <v>2000000</v>
          </cell>
          <cell r="I145">
            <v>2848000</v>
          </cell>
          <cell r="J145" t="str">
            <v>VIDA CULTURAL Y BIENESTAR CREATIVO SOSTENIBLE</v>
          </cell>
          <cell r="K145" t="str">
            <v>ARTE, CULTURA Y CREATIVIDAD PARA LA TRANSFORMACIÓN SOCIAL</v>
          </cell>
          <cell r="L145" t="str">
            <v>Mantener en funcionamiento la Emisora Cultural Luis Carlos Galán Sarmiento - La Cultural 100.7.</v>
          </cell>
          <cell r="M145" t="str">
            <v>Número de Emisoras Culturales Luis Carlos Galán Sarmiento - La Cultural 100.7 en funcionamiento.</v>
          </cell>
        </row>
        <row r="146">
          <cell r="A146">
            <v>143</v>
          </cell>
          <cell r="B146" t="str">
            <v>1. BUCARAMANGA EQUITATIVA E INCLUYENTE: UNA CIUDAD DE BIENESTAR</v>
          </cell>
          <cell r="C146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46">
            <v>782000</v>
          </cell>
          <cell r="E146">
            <v>2848000</v>
          </cell>
          <cell r="F146">
            <v>800000</v>
          </cell>
          <cell r="G146">
            <v>1500000</v>
          </cell>
          <cell r="H146">
            <v>2000000</v>
          </cell>
          <cell r="I146">
            <v>2848000</v>
          </cell>
          <cell r="J146" t="str">
            <v>VIDA CULTURAL Y BIENESTAR CREATIVO SOSTENIBLE</v>
          </cell>
          <cell r="K146" t="str">
            <v>ARTE, CULTURA Y CREATIVIDAD PARA LA TRANSFORMACIÓN SOCIAL</v>
          </cell>
          <cell r="L146" t="str">
            <v>Realizar 3 acciones de fortalecimiento al Consejo Municipal de Cultura y de Turismo.</v>
          </cell>
          <cell r="M146" t="str">
            <v>Número de acciones de fortalecimiento realizadas al Consejo Municipal de Cultura y de Turismo.</v>
          </cell>
        </row>
        <row r="147">
          <cell r="A147">
            <v>144</v>
          </cell>
          <cell r="B147" t="str">
            <v>1. BUCARAMANGA EQUITATIVA E INCLUYENTE: UNA CIUDAD DE BIENESTAR</v>
          </cell>
          <cell r="C147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47">
            <v>782000</v>
          </cell>
          <cell r="E147">
            <v>2848000</v>
          </cell>
          <cell r="F147">
            <v>800000</v>
          </cell>
          <cell r="G147">
            <v>1500000</v>
          </cell>
          <cell r="H147">
            <v>2000000</v>
          </cell>
          <cell r="I147">
            <v>2848000</v>
          </cell>
          <cell r="J147" t="str">
            <v>VIDA CULTURAL Y BIENESTAR CREATIVO SOSTENIBLE</v>
          </cell>
          <cell r="K147" t="str">
            <v>ARTE, CULTURA Y CREATIVIDAD PARA LA TRANSFORMACIÓN SOCIAL</v>
          </cell>
          <cell r="L147" t="str">
            <v>Formular e implementar 1 Plan Decenal de Cultura y Turismo.</v>
          </cell>
          <cell r="M147" t="str">
            <v>Número de Planes Decenales de Cultura y Turismo formulados e implementados.</v>
          </cell>
        </row>
        <row r="148">
          <cell r="A148">
            <v>145</v>
          </cell>
          <cell r="B148" t="str">
            <v>1. BUCARAMANGA EQUITATIVA E INCLUYENTE: UNA CIUDAD DE BIENESTAR</v>
          </cell>
          <cell r="C148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48">
            <v>782000</v>
          </cell>
          <cell r="E148">
            <v>2848000</v>
          </cell>
          <cell r="F148">
            <v>800000</v>
          </cell>
          <cell r="G148">
            <v>1500000</v>
          </cell>
          <cell r="H148">
            <v>2000000</v>
          </cell>
          <cell r="I148">
            <v>2848000</v>
          </cell>
          <cell r="J148" t="str">
            <v>VIDA CULTURAL Y BIENESTAR CREATIVO SOSTENIBLE</v>
          </cell>
          <cell r="K148" t="str">
            <v>ARTE, CULTURA Y CREATIVIDAD PARA LA TRANSFORMACIÓN SOCIAL</v>
          </cell>
          <cell r="L148" t="str">
            <v>Realizar 2 iniciativas artísticas y culturales enmarcadas en el Plan Integral Zonal.</v>
          </cell>
          <cell r="M148" t="str">
            <v>Número de iniciativas artísticas y culturales enmarcadas en el Plan Integral Zonal realizadas.</v>
          </cell>
        </row>
        <row r="149">
          <cell r="A149">
            <v>146</v>
          </cell>
          <cell r="B149" t="str">
            <v>1. BUCARAMANGA EQUITATIVA E INCLUYENTE: UNA CIUDAD DE BIENESTAR</v>
          </cell>
          <cell r="C149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49">
            <v>782000</v>
          </cell>
          <cell r="E149">
            <v>2848000</v>
          </cell>
          <cell r="F149">
            <v>800000</v>
          </cell>
          <cell r="G149">
            <v>1500000</v>
          </cell>
          <cell r="H149">
            <v>2000000</v>
          </cell>
          <cell r="I149">
            <v>2848000</v>
          </cell>
          <cell r="J149" t="str">
            <v>VIDA CULTURAL Y BIENESTAR CREATIVO SOSTENIBLE</v>
          </cell>
          <cell r="K149" t="str">
            <v>PATRIMONIO CULTURAL: CIRCUITOS CULTURALES Y CREATIVOS PARA TODOS</v>
          </cell>
          <cell r="L149" t="str">
            <v>Adquirir 1 Bien de Interés Cultural Patrimonial.</v>
          </cell>
          <cell r="M149" t="str">
            <v>Número de Bienes de Interés Cultural Patrimonial adquiridos.</v>
          </cell>
        </row>
        <row r="150">
          <cell r="A150">
            <v>147</v>
          </cell>
          <cell r="B150" t="str">
            <v>1. BUCARAMANGA EQUITATIVA E INCLUYENTE: UNA CIUDAD DE BIENESTAR</v>
          </cell>
          <cell r="C150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50">
            <v>782000</v>
          </cell>
          <cell r="E150">
            <v>2848000</v>
          </cell>
          <cell r="F150">
            <v>800000</v>
          </cell>
          <cell r="G150">
            <v>1500000</v>
          </cell>
          <cell r="H150">
            <v>2000000</v>
          </cell>
          <cell r="I150">
            <v>2848000</v>
          </cell>
          <cell r="J150" t="str">
            <v>VIDA CULTURAL Y BIENESTAR CREATIVO SOSTENIBLE</v>
          </cell>
          <cell r="K150" t="str">
            <v>PATRIMONIO CULTURAL: CIRCUITOS CULTURALES Y CREATIVOS PARA TODOS</v>
          </cell>
          <cell r="L150" t="str">
            <v>Realizar 14 acciones de restauración, conservación, recuperación, mantenimiento, apropiación, promoción y/o difusión del patrimonio cultural material mueble e inmueble e inmaterial.</v>
          </cell>
          <cell r="M150" t="str">
            <v>Número de acciones de restauración, conservación, recuperación, mantenimiento, apropiación, promoción y/o difusión del patrimonio cultural material mueble e inmueble e inmaterial realizados.</v>
          </cell>
        </row>
        <row r="151">
          <cell r="A151">
            <v>148</v>
          </cell>
          <cell r="B151" t="str">
            <v>1. BUCARAMANGA EQUITATIVA E INCLUYENTE: UNA CIUDAD DE BIENESTAR</v>
          </cell>
          <cell r="C151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51">
            <v>782000</v>
          </cell>
          <cell r="E151">
            <v>2848000</v>
          </cell>
          <cell r="F151">
            <v>800000</v>
          </cell>
          <cell r="G151">
            <v>1500000</v>
          </cell>
          <cell r="H151">
            <v>2000000</v>
          </cell>
          <cell r="I151">
            <v>2848000</v>
          </cell>
          <cell r="J151" t="str">
            <v>VIDA CULTURAL Y BIENESTAR CREATIVO SOSTENIBLE</v>
          </cell>
          <cell r="K151" t="str">
            <v>PATRIMONIO CULTURAL: CIRCUITOS CULTURALES Y CREATIVOS PARA TODOS</v>
          </cell>
          <cell r="L151" t="str">
            <v>Ejecutar 1 proyecto de adecuación, recuperación, modernización y/o dotación de la Biblioteca Gabriel Turbay.</v>
          </cell>
          <cell r="M151" t="str">
            <v>Porcentaje de avance de la ejecución del proyecto de adecuación, recuperación, modernización y/o dotación de la Biblioteca Gabriel Turbay.</v>
          </cell>
        </row>
        <row r="152">
          <cell r="A152">
            <v>149</v>
          </cell>
          <cell r="B152" t="str">
            <v>1. BUCARAMANGA EQUITATIVA E INCLUYENTE: UNA CIUDAD DE BIENESTAR</v>
          </cell>
          <cell r="C152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52">
            <v>782000</v>
          </cell>
          <cell r="E152">
            <v>2848000</v>
          </cell>
          <cell r="F152">
            <v>800000</v>
          </cell>
          <cell r="G152">
            <v>1500000</v>
          </cell>
          <cell r="H152">
            <v>2000000</v>
          </cell>
          <cell r="I152">
            <v>2848000</v>
          </cell>
          <cell r="J152" t="str">
            <v>VIDA CULTURAL Y BIENESTAR CREATIVO SOSTENIBLE</v>
          </cell>
          <cell r="K152" t="str">
            <v>PATRIMONIO CULTURAL: CIRCUITOS CULTURALES Y CREATIVOS PARA TODOS</v>
          </cell>
          <cell r="L152" t="str">
            <v>Mantener 1 agenda de programación artística, cultural y creativa que fortalezca los circuitos artísticos y culturales.</v>
          </cell>
          <cell r="M152" t="str">
            <v>Número de agendas de programación artística, cultural y creativas mantenidas que fortalezcan los circuitos artísticos y culturales.</v>
          </cell>
        </row>
        <row r="153">
          <cell r="A153">
            <v>150</v>
          </cell>
          <cell r="B153" t="str">
            <v>1. BUCARAMANGA EQUITATIVA E INCLUYENTE: UNA CIUDAD DE BIENESTAR</v>
          </cell>
          <cell r="C153" t="str">
            <v>Aumentar a 2.848.000 visitas presenciales o virtuales a las actividades de formación de la Escuela Municipal de Artes, a los eventos artísticos de la red Municipal de Bibliotecas y la agenda cultural del IMCT.</v>
          </cell>
          <cell r="D153">
            <v>782000</v>
          </cell>
          <cell r="E153">
            <v>2848000</v>
          </cell>
          <cell r="F153">
            <v>800000</v>
          </cell>
          <cell r="G153">
            <v>1500000</v>
          </cell>
          <cell r="H153">
            <v>2000000</v>
          </cell>
          <cell r="I153">
            <v>2848000</v>
          </cell>
          <cell r="J153" t="str">
            <v>VIDA CULTURAL Y BIENESTAR CREATIVO SOSTENIBLE</v>
          </cell>
          <cell r="K153" t="str">
            <v>PATRIMONIO CULTURAL: CIRCUITOS CULTURALES Y CREATIVOS PARA TODOS</v>
          </cell>
          <cell r="L153" t="str">
            <v>Crear 1 agenda cultural, artística, educativa y deportiva en el marco de celebración de los 400 años de la ciudad.</v>
          </cell>
          <cell r="M153" t="str">
            <v>Número de agendas culturales, artísticas, educativas y deportivas creadas en el marco de celebración de los 400 años de la ciudad.</v>
          </cell>
        </row>
        <row r="154">
          <cell r="A154">
            <v>151</v>
          </cell>
          <cell r="B154" t="str">
            <v>2. BUCARAMANGA SOSTENIBLE: UNA REGIÓN CON FUTURO</v>
          </cell>
          <cell r="C154" t="str">
            <v>Aumentar a 0,5 la calificación del Índice de Calidad Ambiental Urbana - ICAU.</v>
          </cell>
          <cell r="D154">
            <v>0.28999999999999998</v>
          </cell>
          <cell r="E154">
            <v>0.5</v>
          </cell>
          <cell r="F154">
            <v>0.28999999999999998</v>
          </cell>
          <cell r="G154">
            <v>0.35</v>
          </cell>
          <cell r="H154">
            <v>0.4</v>
          </cell>
          <cell r="I154">
            <v>0.5</v>
          </cell>
          <cell r="J154" t="str">
            <v>BUCARAMANGA, CIUDAD CON PLANIFICACIÓN AMBIENTAL Y TERRITORIAL EN EL MARCO DEL CAMBIO CLIMÁTICO</v>
          </cell>
          <cell r="K154" t="str">
            <v>PLANIFICACIÓN Y EDUCACIÓN AMBIENTAL</v>
          </cell>
          <cell r="L154" t="str">
            <v>Actualizar y mantener el Sistema de Gestión Ambiental Municipal - SIGAM de acuerdo a la Política Ambiental Municipal.</v>
          </cell>
          <cell r="M154" t="str">
            <v>Número de Sistemas de Gestión Ambiental Municipal - SIGAM actualizados y mantenidos de acuerdo a la Política Ambiental Municipal.</v>
          </cell>
        </row>
        <row r="155">
          <cell r="A155">
            <v>152</v>
          </cell>
          <cell r="B155" t="str">
            <v>2. BUCARAMANGA SOSTENIBLE: UNA REGIÓN CON FUTURO</v>
          </cell>
          <cell r="C155" t="str">
            <v>Aumentar a 0,5 la calificación del Índice de Calidad Ambiental Urbana - ICAU.</v>
          </cell>
          <cell r="D155">
            <v>0.28999999999999998</v>
          </cell>
          <cell r="E155">
            <v>0.5</v>
          </cell>
          <cell r="F155">
            <v>0.28999999999999998</v>
          </cell>
          <cell r="G155">
            <v>0.35</v>
          </cell>
          <cell r="H155">
            <v>0.4</v>
          </cell>
          <cell r="I155">
            <v>0.5</v>
          </cell>
          <cell r="J155" t="str">
            <v>BUCARAMANGA, CIUDAD CON PLANIFICACIÓN AMBIENTAL Y TERRITORIAL EN EL MARCO DEL CAMBIO CLIMÁTICO</v>
          </cell>
          <cell r="K155" t="str">
            <v>PLANIFICACIÓN Y EDUCACIÓN AMBIENTAL</v>
          </cell>
          <cell r="L155" t="str">
            <v>Formular e implementar 1 estrategia de educación ambiental para los ciudadanos, las empresas e institutos descentralizados.</v>
          </cell>
          <cell r="M155" t="str">
            <v>Número de estrategias de educación ambiental formulados e implementados para los ciudadanos, las empresas e institutos descentralizados.</v>
          </cell>
        </row>
        <row r="156">
          <cell r="A156">
            <v>153</v>
          </cell>
          <cell r="B156" t="str">
            <v>2. BUCARAMANGA SOSTENIBLE: UNA REGIÓN CON FUTURO</v>
          </cell>
          <cell r="C156" t="str">
            <v>Aumentar a 0,5 la calificación del Índice de Calidad Ambiental Urbana - ICAU.</v>
          </cell>
          <cell r="D156">
            <v>0.28999999999999998</v>
          </cell>
          <cell r="E156">
            <v>0.5</v>
          </cell>
          <cell r="F156">
            <v>0.28999999999999998</v>
          </cell>
          <cell r="G156">
            <v>0.35</v>
          </cell>
          <cell r="H156">
            <v>0.4</v>
          </cell>
          <cell r="I156">
            <v>0.5</v>
          </cell>
          <cell r="J156" t="str">
            <v>BUCARAMANGA, CIUDAD CON PLANIFICACIÓN AMBIENTAL Y TERRITORIAL EN EL MARCO DEL CAMBIO CLIMÁTICO</v>
          </cell>
          <cell r="K156" t="str">
            <v>PLANIFICACIÓN Y EDUCACIÓN AMBIENTAL</v>
          </cell>
          <cell r="L156" t="str">
            <v>Formular e implementar 1 estrategia participativa de articulación regional interinstitucional e intergubernamental para generar escenarios de diálogo, planificación y financiación del desarrollo sostenible.</v>
          </cell>
          <cell r="M156" t="str">
            <v>Número de estrategias participativas de articulación regional interinstitucional e intergubernamental formuladas e implementadas para generar escenarios de diálogo, planificación y financiación del desarrollo sostenible.</v>
          </cell>
        </row>
        <row r="157">
          <cell r="A157">
            <v>154</v>
          </cell>
          <cell r="B157" t="str">
            <v>2. BUCARAMANGA SOSTENIBLE: UNA REGIÓN CON FUTURO</v>
          </cell>
          <cell r="C157" t="str">
            <v>Aumentar a 0,5 la calificación del Índice de Calidad Ambiental Urbana - ICAU.</v>
          </cell>
          <cell r="D157">
            <v>0.28999999999999998</v>
          </cell>
          <cell r="E157">
            <v>0.5</v>
          </cell>
          <cell r="F157">
            <v>0.28999999999999998</v>
          </cell>
          <cell r="G157">
            <v>0.35</v>
          </cell>
          <cell r="H157">
            <v>0.4</v>
          </cell>
          <cell r="I157">
            <v>0.5</v>
          </cell>
          <cell r="J157" t="str">
            <v>BUCARAMANGA, CIUDAD CON PLANIFICACIÓN AMBIENTAL Y TERRITORIAL EN EL MARCO DEL CAMBIO CLIMÁTICO</v>
          </cell>
          <cell r="K157" t="str">
            <v>PLANIFICACIÓN Y EDUCACIÓN AMBIENTAL</v>
          </cell>
          <cell r="L157" t="str">
            <v>Formular e implementar 1 Política Pública Ambiental de Cambio Climático y Transición Energética.</v>
          </cell>
          <cell r="M157" t="str">
            <v>Número de Políticas Públicas Ambientales de Cambio Climático y Transición Energética formuladas e implementadas.</v>
          </cell>
        </row>
        <row r="158">
          <cell r="A158">
            <v>155</v>
          </cell>
          <cell r="B158" t="str">
            <v>2. BUCARAMANGA SOSTENIBLE: UNA REGIÓN CON FUTURO</v>
          </cell>
          <cell r="C158" t="str">
            <v>Aumentar a 0,5 la calificación del Índice de Calidad Ambiental Urbana - ICAU.</v>
          </cell>
          <cell r="D158">
            <v>0.28999999999999998</v>
          </cell>
          <cell r="E158">
            <v>0.5</v>
          </cell>
          <cell r="F158">
            <v>0.28999999999999998</v>
          </cell>
          <cell r="G158">
            <v>0.35</v>
          </cell>
          <cell r="H158">
            <v>0.4</v>
          </cell>
          <cell r="I158">
            <v>0.5</v>
          </cell>
          <cell r="J158" t="str">
            <v>BUCARAMANGA, CIUDAD CON PLANIFICACIÓN AMBIENTAL Y TERRITORIAL EN EL MARCO DEL CAMBIO CLIMÁTICO</v>
          </cell>
          <cell r="K158" t="str">
            <v>CALIDAD Y CONTROL DEL MEDIO AMBIENTE</v>
          </cell>
          <cell r="L158" t="str">
            <v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v>
          </cell>
          <cell r="M158" t="str">
            <v>Número de estrategias formuladas e implementadas para incentivar tecnologías limpias y buenas prácticas en las fuentes fijas y móviles, descontaminación de la polución y ruido ambiental con la articulación de la autoridad ambiental correspondiente, sector empresarial, académico y ciudadanía en general.</v>
          </cell>
        </row>
        <row r="159">
          <cell r="A159">
            <v>156</v>
          </cell>
          <cell r="B159" t="str">
            <v>2. BUCARAMANGA SOSTENIBLE: UNA REGIÓN CON FUTURO</v>
          </cell>
          <cell r="C159" t="str">
            <v>Aumentar a 200 hectáreas las áreas de preservación de zonas de abastecimiento hídrica como factor de desarrollo económico y de bienestar social.</v>
          </cell>
          <cell r="D159">
            <v>21</v>
          </cell>
          <cell r="E159">
            <v>200</v>
          </cell>
          <cell r="F159">
            <v>20</v>
          </cell>
          <cell r="G159">
            <v>80</v>
          </cell>
          <cell r="H159">
            <v>140</v>
          </cell>
          <cell r="I159">
            <v>200</v>
          </cell>
          <cell r="J159" t="str">
            <v>BUCARAMANGA UNA ECO-CIUDAD</v>
          </cell>
          <cell r="K159" t="str">
            <v>GOBERNANZA DEL AGUA, NUESTRA AGUA, NUESTRA VIDA</v>
          </cell>
          <cell r="L159" t="str">
            <v>Formular e implementar 1 estrategia de reforestación y conservación de los predios adquiridos para la preservación de las cuencas hídricas que abastecen al municipio de Bucaramanga.</v>
          </cell>
          <cell r="M159" t="str">
            <v>Número de estrategias de reforestación y conservación de los predios adquiridos formuladas e implementadas para la preservación de las cuencas hídricas que abastecen al municipio de Bucaramanga.</v>
          </cell>
        </row>
        <row r="160">
          <cell r="A160">
            <v>157</v>
          </cell>
          <cell r="B160" t="str">
            <v>2. BUCARAMANGA SOSTENIBLE: UNA REGIÓN CON FUTURO</v>
          </cell>
          <cell r="C160" t="str">
            <v>Aumentar a 200 hectáreas las áreas de preservación de zonas de abastecimiento hídrica como factor de desarrollo económico y de bienestar social.</v>
          </cell>
          <cell r="D160">
            <v>21</v>
          </cell>
          <cell r="E160">
            <v>200</v>
          </cell>
          <cell r="F160">
            <v>20</v>
          </cell>
          <cell r="G160">
            <v>80</v>
          </cell>
          <cell r="H160">
            <v>140</v>
          </cell>
          <cell r="I160">
            <v>200</v>
          </cell>
          <cell r="J160" t="str">
            <v>BUCARAMANGA UNA ECO-CIUDAD</v>
          </cell>
          <cell r="K160" t="str">
            <v>GOBERNANZA DEL AGUA, NUESTRA AGUA, NUESTRA VIDA</v>
          </cell>
          <cell r="L160" t="str">
            <v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v>
          </cell>
          <cell r="M160" t="str">
            <v>Número de estrategias de incidencia social, comunicacional,  interinstitucional,  jurídica, y técnica (estudios hidrológicos e hidrogeológicos, entre otros) vinculando a gremios, academia, sociedad civil, entidades territoriales y autoridades ambientales formuladas e implementadas para la defensa y protección de la alta montaña de Santurbán ante la amenaza del cambio climático y los impactos de  actividades antrópicas, como los proyectos de megaminería, en dichos ecosistemas estratégicos.</v>
          </cell>
        </row>
        <row r="161">
          <cell r="A161">
            <v>158</v>
          </cell>
          <cell r="B161" t="str">
            <v>2. BUCARAMANGA SOSTENIBLE: UNA REGIÓN CON FUTURO</v>
          </cell>
          <cell r="C161" t="str">
            <v>Aumentar a 200 hectáreas las áreas de preservación de zonas de abastecimiento hídrica como factor de desarrollo económico y de bienestar social.</v>
          </cell>
          <cell r="D161">
            <v>21</v>
          </cell>
          <cell r="E161">
            <v>200</v>
          </cell>
          <cell r="F161">
            <v>20</v>
          </cell>
          <cell r="G161">
            <v>80</v>
          </cell>
          <cell r="H161">
            <v>140</v>
          </cell>
          <cell r="I161">
            <v>200</v>
          </cell>
          <cell r="J161" t="str">
            <v>BUCARAMANGA UNA ECO-CIUDAD</v>
          </cell>
          <cell r="K161" t="str">
            <v>GOBERNANZA DEL AGUA, NUESTRA AGUA, NUESTRA VIDA</v>
          </cell>
          <cell r="L161" t="str">
            <v>Realizar 1 estudio para identificar conflictos de uso del suelo y esquemas potenciales de pago por servicios ambientales en ecosistemas estratégicos abastecedores de cuencas hídrica del municipio de Bucaramanga.</v>
          </cell>
          <cell r="M161" t="str">
            <v>Número de estudios realizados para identificar conflictos de uso del suelo y esquemas potenciales de pago por servicios ambientales en ecosistemas estratégicos abastecedores de cuencas hídrica del municipio de Bucaramanga.</v>
          </cell>
        </row>
        <row r="162">
          <cell r="A162">
            <v>159</v>
          </cell>
          <cell r="B162" t="str">
            <v>2. BUCARAMANGA SOSTENIBLE: UNA REGIÓN CON FUTURO</v>
          </cell>
          <cell r="C162" t="str">
            <v>Aumentar a 200 hectáreas las áreas de preservación de zonas de abastecimiento hídrica como factor de desarrollo económico y de bienestar social.</v>
          </cell>
          <cell r="D162">
            <v>21</v>
          </cell>
          <cell r="E162">
            <v>200</v>
          </cell>
          <cell r="F162">
            <v>20</v>
          </cell>
          <cell r="G162">
            <v>80</v>
          </cell>
          <cell r="H162">
            <v>140</v>
          </cell>
          <cell r="I162">
            <v>200</v>
          </cell>
          <cell r="J162" t="str">
            <v>BUCARAMANGA UNA ECO-CIUDAD</v>
          </cell>
          <cell r="K162" t="str">
            <v>GOBERNANZA DEL AGUA, NUESTRA AGUA, NUESTRA VIDA</v>
          </cell>
          <cell r="L162" t="str">
            <v>Formular e implementar 1 programa de alternativas socioeconómicas de desarrollo sustentable para la provincia de Soto Norte en el marco de la corresponsabilidad socioambiental.</v>
          </cell>
          <cell r="M162" t="str">
            <v>Número de programas de alternativas socioeconómicas de desarrollo sustentable formulados e implementados para la provincia de Soto Norte en el marco de la corresponsabilidad socioambiental.</v>
          </cell>
        </row>
        <row r="163">
          <cell r="A163">
            <v>160</v>
          </cell>
          <cell r="B163" t="str">
            <v>2. BUCARAMANGA SOSTENIBLE: UNA REGIÓN CON FUTURO</v>
          </cell>
          <cell r="C163" t="str">
            <v>Aumentar a 200 hectáreas las áreas de preservación de zonas de abastecimiento hídrica como factor de desarrollo económico y de bienestar social.</v>
          </cell>
          <cell r="D163">
            <v>21</v>
          </cell>
          <cell r="E163">
            <v>200</v>
          </cell>
          <cell r="F163">
            <v>20</v>
          </cell>
          <cell r="G163">
            <v>80</v>
          </cell>
          <cell r="H163">
            <v>140</v>
          </cell>
          <cell r="I163">
            <v>200</v>
          </cell>
          <cell r="J163" t="str">
            <v>BUCARAMANGA UNA ECO-CIUDAD</v>
          </cell>
          <cell r="K163" t="str">
            <v>GOBERNANZA DEL AGUA, NUESTRA AGUA, NUESTRA VIDA</v>
          </cell>
          <cell r="L163" t="str">
            <v>Repotenciar 1 sistema de alcantarillado sanitario y pluvial.</v>
          </cell>
          <cell r="M163" t="str">
            <v>Porcentaje de avance en la repotenciación del alcantarillado sanitario y pluvial.</v>
          </cell>
        </row>
        <row r="164">
          <cell r="A164">
            <v>161</v>
          </cell>
          <cell r="B164" t="str">
            <v>2. BUCARAMANGA SOSTENIBLE: UNA REGIÓN CON FUTURO</v>
          </cell>
          <cell r="C164" t="str">
            <v>Aumentar a 200 hectáreas las áreas de preservación de zonas de abastecimiento hídrica como factor de desarrollo económico y de bienestar social.</v>
          </cell>
          <cell r="D164">
            <v>21</v>
          </cell>
          <cell r="E164">
            <v>200</v>
          </cell>
          <cell r="F164">
            <v>20</v>
          </cell>
          <cell r="G164">
            <v>80</v>
          </cell>
          <cell r="H164">
            <v>140</v>
          </cell>
          <cell r="I164">
            <v>200</v>
          </cell>
          <cell r="J164" t="str">
            <v>BUCARAMANGA UNA ECO-CIUDAD</v>
          </cell>
          <cell r="K164" t="str">
            <v>GOBERNANZA DEL AGUA, NUESTRA AGUA, NUESTRA VIDA</v>
          </cell>
          <cell r="L164" t="str">
            <v>Realizar los estudios y diseños del Sistema de Tratamiento de Aguas Residuales Bucaramanga metropolitana.</v>
          </cell>
          <cell r="M164" t="str">
            <v>Porcentaje de avance en la realización de los estudios y diseños del Sistema de Tratamiento de Aguas Residuales Bucaramanga metropolitana.</v>
          </cell>
        </row>
        <row r="165">
          <cell r="A165">
            <v>162</v>
          </cell>
          <cell r="B165" t="str">
            <v>2. BUCARAMANGA SOSTENIBLE: UNA REGIÓN CON FUTURO</v>
          </cell>
          <cell r="C165" t="str">
            <v>Aumentar al 7,5% el aprovechamiento de residuos sólidos.</v>
          </cell>
          <cell r="D165">
            <v>2.5000000000000001E-2</v>
          </cell>
          <cell r="E165">
            <v>7.4999999999999997E-2</v>
          </cell>
          <cell r="F165">
            <v>2.5000000000000001E-2</v>
          </cell>
          <cell r="G165">
            <v>0.03</v>
          </cell>
          <cell r="H165">
            <v>4.4999999999999998E-2</v>
          </cell>
          <cell r="I165">
            <v>7.4999999999999997E-2</v>
          </cell>
          <cell r="J165" t="str">
            <v>BUCARAMANGA UNA ECO-CIUDAD</v>
          </cell>
          <cell r="K165" t="str">
            <v>CRECIMIENTO VERDE, CIUDAD BIODIVERSA</v>
          </cell>
          <cell r="L165" t="str">
            <v>Formular e implementar 1 estrategia para recuperar y rehabilitar corredores de conectividad ecosistémica para fortalecer la estructura ecológica urbana (cerros orientales y escarpa occidental) por medio del manejo integral de arbolado y zonas verdes.</v>
          </cell>
          <cell r="M165" t="str">
            <v>Número de estrategias formuladas e implementadas para recuperar y rehabilitar corredores de conectividad ecosistémica para fortalecer la estructura ecológica urbana (cerros orientales y escarpa occidental) por medio del manejo integral de arbolado y zonas verdes.</v>
          </cell>
        </row>
        <row r="166">
          <cell r="A166">
            <v>163</v>
          </cell>
          <cell r="B166" t="str">
            <v>2. BUCARAMANGA SOSTENIBLE: UNA REGIÓN CON FUTURO</v>
          </cell>
          <cell r="C166" t="str">
            <v>Aumentar al 7,5% el aprovechamiento de residuos sólidos.</v>
          </cell>
          <cell r="D166">
            <v>2.5000000000000001E-2</v>
          </cell>
          <cell r="E166">
            <v>7.4999999999999997E-2</v>
          </cell>
          <cell r="F166">
            <v>2.5000000000000001E-2</v>
          </cell>
          <cell r="G166">
            <v>0.03</v>
          </cell>
          <cell r="H166">
            <v>4.4999999999999998E-2</v>
          </cell>
          <cell r="I166">
            <v>7.4999999999999997E-2</v>
          </cell>
          <cell r="J166" t="str">
            <v>BUCARAMANGA UNA ECO-CIUDAD</v>
          </cell>
          <cell r="K166" t="str">
            <v>CRECIMIENTO VERDE, CIUDAD BIODIVERSA</v>
          </cell>
          <cell r="L166" t="str">
            <v>Implementar 1 piloto para la gestión de huertas urbanas sostenibles.</v>
          </cell>
          <cell r="M166" t="str">
            <v>Número de piloto para la gestión de huertas urbanas sostenibles implementadas.</v>
          </cell>
        </row>
        <row r="167">
          <cell r="A167">
            <v>164</v>
          </cell>
          <cell r="B167" t="str">
            <v>2. BUCARAMANGA SOSTENIBLE: UNA REGIÓN CON FUTURO</v>
          </cell>
          <cell r="C167" t="str">
            <v>Aumentar al 7,5% el aprovechamiento de residuos sólidos.</v>
          </cell>
          <cell r="D167">
            <v>2.5000000000000001E-2</v>
          </cell>
          <cell r="E167">
            <v>7.4999999999999997E-2</v>
          </cell>
          <cell r="F167">
            <v>2.5000000000000001E-2</v>
          </cell>
          <cell r="G167">
            <v>0.03</v>
          </cell>
          <cell r="H167">
            <v>4.4999999999999998E-2</v>
          </cell>
          <cell r="I167">
            <v>7.4999999999999997E-2</v>
          </cell>
          <cell r="J167" t="str">
            <v>BUCARAMANGA UNA ECO-CIUDAD</v>
          </cell>
          <cell r="K167" t="str">
            <v>MANEJO INTEGRAL DE RESIDUOS SÓLIDOS, IMPACTO POSITIVO EN LA CALIDAD DE VIDA</v>
          </cell>
          <cell r="L167" t="str">
            <v>Tratar 6.400 toneladas de residuos en la planta de compostaje.</v>
          </cell>
          <cell r="M167" t="str">
            <v>Número de toneladas de residuos tratados en la planta de compostaje.</v>
          </cell>
        </row>
        <row r="168">
          <cell r="A168">
            <v>165</v>
          </cell>
          <cell r="B168" t="str">
            <v>2. BUCARAMANGA SOSTENIBLE: UNA REGIÓN CON FUTURO</v>
          </cell>
          <cell r="C168" t="str">
            <v>Aumentar al 7,5% el aprovechamiento de residuos sólidos.</v>
          </cell>
          <cell r="D168">
            <v>2.5000000000000001E-2</v>
          </cell>
          <cell r="E168">
            <v>7.4999999999999997E-2</v>
          </cell>
          <cell r="F168">
            <v>2.5000000000000001E-2</v>
          </cell>
          <cell r="G168">
            <v>0.03</v>
          </cell>
          <cell r="H168">
            <v>4.4999999999999998E-2</v>
          </cell>
          <cell r="I168">
            <v>7.4999999999999997E-2</v>
          </cell>
          <cell r="J168" t="str">
            <v>BUCARAMANGA UNA ECO-CIUDAD</v>
          </cell>
          <cell r="K168" t="str">
            <v>MANEJO INTEGRAL DE RESIDUOS SÓLIDOS, IMPACTO POSITIVO EN LA CALIDAD DE VIDA</v>
          </cell>
          <cell r="L168" t="str">
            <v>Clausurar 4 hectáreas en el sitio de disposicion final El Carrasco.</v>
          </cell>
          <cell r="M168" t="str">
            <v>Número de hectáreas clausuradas en el sitio de disposición final El Carrasco.</v>
          </cell>
        </row>
        <row r="169">
          <cell r="A169">
            <v>166</v>
          </cell>
          <cell r="B169" t="str">
            <v>2. BUCARAMANGA SOSTENIBLE: UNA REGIÓN CON FUTURO</v>
          </cell>
          <cell r="C169" t="str">
            <v>Aumentar al 7,5% el aprovechamiento de residuos sólidos.</v>
          </cell>
          <cell r="D169">
            <v>2.5000000000000001E-2</v>
          </cell>
          <cell r="E169">
            <v>7.4999999999999997E-2</v>
          </cell>
          <cell r="F169">
            <v>2.5000000000000001E-2</v>
          </cell>
          <cell r="G169">
            <v>0.03</v>
          </cell>
          <cell r="H169">
            <v>4.4999999999999998E-2</v>
          </cell>
          <cell r="I169">
            <v>7.4999999999999997E-2</v>
          </cell>
          <cell r="J169" t="str">
            <v>BUCARAMANGA UNA ECO-CIUDAD</v>
          </cell>
          <cell r="K169" t="str">
            <v>MANEJO INTEGRAL DE RESIDUOS SÓLIDOS, IMPACTO POSITIVO EN LA CALIDAD DE VIDA</v>
          </cell>
          <cell r="L169" t="str">
            <v>Reciclar 5.000 toneladas en la ruta selectiva de la EMAB.</v>
          </cell>
          <cell r="M169" t="str">
            <v>Número de toneladas recicladas en la ruta selectiva de la EMAB.</v>
          </cell>
        </row>
        <row r="170">
          <cell r="A170">
            <v>167</v>
          </cell>
          <cell r="B170" t="str">
            <v>2. BUCARAMANGA SOSTENIBLE: UNA REGIÓN CON FUTURO</v>
          </cell>
          <cell r="C170" t="str">
            <v>Aumentar al 7,5% el aprovechamiento de residuos sólidos.</v>
          </cell>
          <cell r="D170">
            <v>2.5000000000000001E-2</v>
          </cell>
          <cell r="E170">
            <v>7.4999999999999997E-2</v>
          </cell>
          <cell r="F170">
            <v>2.5000000000000001E-2</v>
          </cell>
          <cell r="G170">
            <v>0.03</v>
          </cell>
          <cell r="H170">
            <v>4.4999999999999998E-2</v>
          </cell>
          <cell r="I170">
            <v>7.4999999999999997E-2</v>
          </cell>
          <cell r="J170" t="str">
            <v>BUCARAMANGA UNA ECO-CIUDAD</v>
          </cell>
          <cell r="K170" t="str">
            <v>MANEJO INTEGRAL DE RESIDUOS SÓLIDOS, IMPACTO POSITIVO EN LA CALIDAD DE VIDA</v>
          </cell>
          <cell r="L170" t="str">
            <v>Formular e implementar 1 estrategia de fortalecimiento operativo de la EMAB.</v>
          </cell>
          <cell r="M170" t="str">
            <v>Número de estrategias de fortalecimiento operativo de la EMAB formulados e implementados.</v>
          </cell>
        </row>
        <row r="171">
          <cell r="A171">
            <v>168</v>
          </cell>
          <cell r="B171" t="str">
            <v>2. BUCARAMANGA SOSTENIBLE: UNA REGIÓN CON FUTURO</v>
          </cell>
          <cell r="C171" t="str">
            <v>Aumentar al 7,5% el aprovechamiento de residuos sólidos.</v>
          </cell>
          <cell r="D171">
            <v>2.5000000000000001E-2</v>
          </cell>
          <cell r="E171">
            <v>7.4999999999999997E-2</v>
          </cell>
          <cell r="F171">
            <v>2.5000000000000001E-2</v>
          </cell>
          <cell r="G171">
            <v>0.03</v>
          </cell>
          <cell r="H171">
            <v>4.4999999999999998E-2</v>
          </cell>
          <cell r="I171">
            <v>7.4999999999999997E-2</v>
          </cell>
          <cell r="J171" t="str">
            <v>BUCARAMANGA UNA ECO-CIUDAD</v>
          </cell>
          <cell r="K171" t="str">
            <v>MANEJO INTEGRAL DE RESIDUOS SÓLIDOS, IMPACTO POSITIVO EN LA CALIDAD DE VIDA</v>
          </cell>
          <cell r="L171" t="str">
            <v>Actualizar e implementar el Plan de Gestión Integral de Residuos Sólidos - PGIRS.</v>
          </cell>
          <cell r="M171" t="str">
            <v>Número de Planes de Gestión Integral de Residuos Sólidos - PGIRS actualizados e implementados.</v>
          </cell>
        </row>
        <row r="172">
          <cell r="A172">
            <v>169</v>
          </cell>
          <cell r="B172" t="str">
            <v>2. BUCARAMANGA SOSTENIBLE: UNA REGIÓN CON FUTURO</v>
          </cell>
          <cell r="C172" t="str">
            <v>Aumentar a 0,5 la calificación del Índice de Calidad Ambiental Urbana - ICAU.</v>
          </cell>
          <cell r="D172">
            <v>0.28999999999999998</v>
          </cell>
          <cell r="E172">
            <v>0.5</v>
          </cell>
          <cell r="F172">
            <v>0.28999999999999998</v>
          </cell>
          <cell r="G172">
            <v>0.35</v>
          </cell>
          <cell r="H172">
            <v>0.4</v>
          </cell>
          <cell r="I172">
            <v>0.5</v>
          </cell>
          <cell r="J172" t="str">
            <v>BUCARAMANGA GESTIONA EL RIESGO DE DESASTRE Y SE ADAPTA AL PROCESO DE CAMBIO CLIMÁTICO</v>
          </cell>
          <cell r="K172" t="str">
            <v>CONOCIMIENTO DEL RIESGO Y ADAPTACIÓN AL CAMBIO CLIMÁTICO</v>
          </cell>
          <cell r="L172" t="str">
            <v>Actualizar e implementar el Plan Municipal de Gestión de Riesgo y su Adaptación al Cambio Climático y la Política Pública de Gestión de Riesgo y Adaptación al Cambio Climático.</v>
          </cell>
          <cell r="M172" t="str">
            <v>Número de Planes Municipales de Gestión de Riesgo y su Adaptación al Cambio Político y Políticas Públicas de de Gestión de Riesgo y Adaptación al Cambio Climático actualizados e implementados.</v>
          </cell>
        </row>
        <row r="173">
          <cell r="A173">
            <v>170</v>
          </cell>
          <cell r="B173" t="str">
            <v>2. BUCARAMANGA SOSTENIBLE: UNA REGIÓN CON FUTURO</v>
          </cell>
          <cell r="C173" t="str">
            <v>Aumentar a 0,5 la calificación del Índice de Calidad Ambiental Urbana - ICAU.</v>
          </cell>
          <cell r="D173">
            <v>0.28999999999999998</v>
          </cell>
          <cell r="E173">
            <v>0.5</v>
          </cell>
          <cell r="F173">
            <v>0.28999999999999998</v>
          </cell>
          <cell r="G173">
            <v>0.35</v>
          </cell>
          <cell r="H173">
            <v>0.4</v>
          </cell>
          <cell r="I173">
            <v>0.5</v>
          </cell>
          <cell r="J173" t="str">
            <v>BUCARAMANGA GESTIONA EL RIESGO DE DESASTRE Y SE ADAPTA AL PROCESO DE CAMBIO CLIMÁTICO</v>
          </cell>
          <cell r="K173" t="str">
            <v>CONOCIMIENTO DEL RIESGO Y ADAPTACIÓN AL CAMBIO CLIMÁTICO</v>
          </cell>
          <cell r="L173" t="str">
            <v>Realizar 9 estudios en áreas o zonas con situaciones de riesgo.</v>
          </cell>
          <cell r="M173" t="str">
            <v>Número de estudios en áreas o zonas con situaciones de riesgo realizados.</v>
          </cell>
        </row>
        <row r="174">
          <cell r="A174">
            <v>171</v>
          </cell>
          <cell r="B174" t="str">
            <v>2. BUCARAMANGA SOSTENIBLE: UNA REGIÓN CON FUTURO</v>
          </cell>
          <cell r="C174" t="str">
            <v>Aumentar a 0,5 la calificación del Índice de Calidad Ambiental Urbana - ICAU.</v>
          </cell>
          <cell r="D174">
            <v>0.28999999999999998</v>
          </cell>
          <cell r="E174">
            <v>0.5</v>
          </cell>
          <cell r="F174">
            <v>0.28999999999999998</v>
          </cell>
          <cell r="G174">
            <v>0.35</v>
          </cell>
          <cell r="H174">
            <v>0.4</v>
          </cell>
          <cell r="I174">
            <v>0.5</v>
          </cell>
          <cell r="J174" t="str">
            <v>BUCARAMANGA GESTIONA EL RIESGO DE DESASTRE Y SE ADAPTA AL PROCESO DE CAMBIO CLIMÁTICO</v>
          </cell>
          <cell r="K174" t="str">
            <v>CONOCIMIENTO DEL RIESGO Y ADAPTACIÓN AL CAMBIO CLIMÁTICO</v>
          </cell>
          <cell r="L174" t="str">
            <v>Adquirir 5 Sistema de Alertas Tempranas e Innovación para la gestión del riesgo.</v>
          </cell>
          <cell r="M174" t="str">
            <v>Número de Sistemas de Alertas Tempranas e Innovación adquiridos para la gestión del riesgo.</v>
          </cell>
        </row>
        <row r="175">
          <cell r="A175">
            <v>172</v>
          </cell>
          <cell r="B175" t="str">
            <v>2. BUCARAMANGA SOSTENIBLE: UNA REGIÓN CON FUTURO</v>
          </cell>
          <cell r="C175" t="str">
            <v>Reducir a 475 la tasa de personas afectadas a causa de eventos recurrentes.</v>
          </cell>
          <cell r="D175">
            <v>524.5</v>
          </cell>
          <cell r="E175">
            <v>475</v>
          </cell>
          <cell r="F175">
            <v>515.5</v>
          </cell>
          <cell r="G175">
            <v>500</v>
          </cell>
          <cell r="H175">
            <v>485</v>
          </cell>
          <cell r="I175">
            <v>475</v>
          </cell>
          <cell r="J175" t="str">
            <v>BUCARAMANGA GESTIONA EL RIESGO DE DESASTRE Y SE ADAPTA AL PROCESO DE CAMBIO CLIMÁTICO</v>
          </cell>
          <cell r="K175" t="str">
            <v>REDUCCIÓN, MITIGACIÓN DEL RIESGO Y ADAPTACIÓN AL CAMBIO CLIMÁTICO</v>
          </cell>
          <cell r="L175" t="str">
            <v>Formular e implementar 1 estrategia de respuesta a emergencia - EMRE que contenga el protocolo de atención de emergencias por calidad del aire.</v>
          </cell>
          <cell r="M175" t="str">
            <v>Número de estrategias de respuesta a emergencia - EMRE que contenga el protocolo de atención de emergencias por calidad del aire formuladas e implementadas.</v>
          </cell>
        </row>
        <row r="176">
          <cell r="A176">
            <v>173</v>
          </cell>
          <cell r="B176" t="str">
            <v>2. BUCARAMANGA SOSTENIBLE: UNA REGIÓN CON FUTURO</v>
          </cell>
          <cell r="C176" t="str">
            <v>Reducir a 475 la tasa de personas afectadas a causa de eventos recurrentes.</v>
          </cell>
          <cell r="D176">
            <v>524.5</v>
          </cell>
          <cell r="E176">
            <v>475</v>
          </cell>
          <cell r="F176">
            <v>515.5</v>
          </cell>
          <cell r="G176">
            <v>500</v>
          </cell>
          <cell r="H176">
            <v>485</v>
          </cell>
          <cell r="I176">
            <v>475</v>
          </cell>
          <cell r="J176" t="str">
            <v>BUCARAMANGA GESTIONA EL RIESGO DE DESASTRE Y SE ADAPTA AL PROCESO DE CAMBIO CLIMÁTICO</v>
          </cell>
          <cell r="K176" t="str">
            <v>REDUCCIÓN, MITIGACIÓN DEL RIESGO Y ADAPTACIÓN AL CAMBIO CLIMÁTICO</v>
          </cell>
          <cell r="L176" t="str">
            <v xml:space="preserve">Fortalecer 30 instancias sociales del Sistema Municipal de Gestión de Riesgo. </v>
          </cell>
          <cell r="M176" t="str">
            <v>Número instancias sociales fortalecidas del Sistema Municipal de Gestión de Riesgo.</v>
          </cell>
        </row>
        <row r="177">
          <cell r="A177">
            <v>174</v>
          </cell>
          <cell r="B177" t="str">
            <v>2. BUCARAMANGA SOSTENIBLE: UNA REGIÓN CON FUTURO</v>
          </cell>
          <cell r="C177" t="str">
            <v>Reducir a 475 la tasa de personas afectadas a causa de eventos recurrentes.</v>
          </cell>
          <cell r="D177">
            <v>524.5</v>
          </cell>
          <cell r="E177">
            <v>475</v>
          </cell>
          <cell r="F177">
            <v>515.5</v>
          </cell>
          <cell r="G177">
            <v>500</v>
          </cell>
          <cell r="H177">
            <v>485</v>
          </cell>
          <cell r="I177">
            <v>475</v>
          </cell>
          <cell r="J177" t="str">
            <v>BUCARAMANGA GESTIONA EL RIESGO DE DESASTRE Y SE ADAPTA AL PROCESO DE CAMBIO CLIMÁTICO</v>
          </cell>
          <cell r="K177" t="str">
            <v>REDUCCIÓN, MITIGACIÓN DEL RIESGO Y ADAPTACIÓN AL CAMBIO CLIMÁTICO</v>
          </cell>
          <cell r="L177" t="str">
            <v>Intervenir estratégicamente 6 zonas de riesgo de desastre.</v>
          </cell>
          <cell r="M177" t="str">
            <v>Número de zonas de riesgo de desastre intervenidas estratégicamente.</v>
          </cell>
        </row>
        <row r="178">
          <cell r="A178">
            <v>175</v>
          </cell>
          <cell r="B178" t="str">
            <v>2. BUCARAMANGA SOSTENIBLE: UNA REGIÓN CON FUTURO</v>
          </cell>
          <cell r="C178" t="str">
            <v>Reducir a 475 la tasa de personas afectadas a causa de eventos recurrentes.</v>
          </cell>
          <cell r="D178">
            <v>524.5</v>
          </cell>
          <cell r="E178">
            <v>475</v>
          </cell>
          <cell r="F178">
            <v>515.5</v>
          </cell>
          <cell r="G178">
            <v>500</v>
          </cell>
          <cell r="H178">
            <v>485</v>
          </cell>
          <cell r="I178">
            <v>475</v>
          </cell>
          <cell r="J178" t="str">
            <v>BUCARAMANGA GESTIONA EL RIESGO DE DESASTRE Y SE ADAPTA AL PROCESO DE CAMBIO CLIMÁTICO</v>
          </cell>
          <cell r="K178" t="str">
            <v>REDUCCIÓN, MITIGACIÓN DEL RIESGO Y ADAPTACIÓN AL CAMBIO CLIMÁTICO</v>
          </cell>
          <cell r="L178" t="str">
            <v>Realizar 1 inventario municipal de asentamientos humanos localizados en zonas de alto riesgo no mitigable.</v>
          </cell>
          <cell r="M178" t="str">
            <v>Número de inventarios municipales de asentamientos humanos localizados en zonas de alto riesgo no mitigable realizados.</v>
          </cell>
        </row>
        <row r="179">
          <cell r="A179">
            <v>176</v>
          </cell>
          <cell r="B179" t="str">
            <v>2. BUCARAMANGA SOSTENIBLE: UNA REGIÓN CON FUTURO</v>
          </cell>
          <cell r="C179" t="str">
            <v>Reducir a 475 la tasa de personas afectadas a causa de eventos recurrentes.</v>
          </cell>
          <cell r="D179">
            <v>524.5</v>
          </cell>
          <cell r="E179">
            <v>475</v>
          </cell>
          <cell r="F179">
            <v>515.5</v>
          </cell>
          <cell r="G179">
            <v>500</v>
          </cell>
          <cell r="H179">
            <v>485</v>
          </cell>
          <cell r="I179">
            <v>475</v>
          </cell>
          <cell r="J179" t="str">
            <v>BUCARAMANGA GESTIONA EL RIESGO DE DESASTRE Y SE ADAPTA AL PROCESO DE CAMBIO CLIMÁTICO</v>
          </cell>
          <cell r="K179" t="str">
            <v>REDUCCIÓN, MITIGACIÓN DEL RIESGO Y ADAPTACIÓN AL CAMBIO CLIMÁTICO</v>
          </cell>
          <cell r="L179" t="str">
            <v>Mantener la atención al 100% de las familias en emergencias naturales y antrópicas.</v>
          </cell>
          <cell r="M179" t="str">
            <v>Porcentaje de familias atendidas en emergencias naturales y antrópicas.</v>
          </cell>
        </row>
        <row r="180">
          <cell r="A180">
            <v>177</v>
          </cell>
          <cell r="B180" t="str">
            <v>2. BUCARAMANGA SOSTENIBLE: UNA REGIÓN CON FUTURO</v>
          </cell>
          <cell r="C180" t="str">
            <v>Mantener en 9 minutos el tiempo de respuesta a los incidentes contraincendio, rescate y materiales peligrosos.</v>
          </cell>
          <cell r="D180">
            <v>9</v>
          </cell>
          <cell r="E180">
            <v>9</v>
          </cell>
          <cell r="F180">
            <v>9</v>
          </cell>
          <cell r="G180">
            <v>9</v>
          </cell>
          <cell r="H180">
            <v>9</v>
          </cell>
          <cell r="I180">
            <v>9</v>
          </cell>
          <cell r="J180" t="str">
            <v>BUCARAMANGA GESTIONA EL RIESGO DE DESASTRE Y SE ADAPTA AL PROCESO DE CAMBIO CLIMÁTICO</v>
          </cell>
          <cell r="K180" t="str">
            <v>MANEJO DEL RIESGO Y ADAPTACIÓN AL CAMBIO CLIMÁTICO</v>
          </cell>
          <cell r="L180" t="str">
            <v>Mantener la atención integral al 100% de las emergencias y desastres ocurridas en el municipio.</v>
          </cell>
          <cell r="M180" t="str">
            <v>Porcentaje de emergencias y desastres ocurridas en el municipio atendidas integralmente.</v>
          </cell>
        </row>
        <row r="181">
          <cell r="A181">
            <v>178</v>
          </cell>
          <cell r="B181" t="str">
            <v>2. BUCARAMANGA SOSTENIBLE: UNA REGIÓN CON FUTURO</v>
          </cell>
          <cell r="C181" t="str">
            <v>Mantener en 9 minutos el tiempo de respuesta a los incidentes contraincendio, rescate y materiales peligrosos.</v>
          </cell>
          <cell r="D181">
            <v>9</v>
          </cell>
          <cell r="E181">
            <v>9</v>
          </cell>
          <cell r="F181">
            <v>9</v>
          </cell>
          <cell r="G181">
            <v>9</v>
          </cell>
          <cell r="H181">
            <v>9</v>
          </cell>
          <cell r="I181">
            <v>9</v>
          </cell>
          <cell r="J181" t="str">
            <v>BUCARAMANGA GESTIONA EL RIESGO DE DESASTRE Y SE ADAPTA AL PROCESO DE CAMBIO CLIMÁTICO</v>
          </cell>
          <cell r="K181" t="str">
            <v>MANEJO DEL RIESGO Y ADAPTACIÓN AL CAMBIO CLIMÁTICO</v>
          </cell>
          <cell r="L181" t="str">
            <v>Mantener las 4 estaciones de bomberos.</v>
          </cell>
          <cell r="M181" t="str">
            <v>Número de estaciones de bomberos mantenidas.</v>
          </cell>
        </row>
        <row r="182">
          <cell r="A182">
            <v>179</v>
          </cell>
          <cell r="B182" t="str">
            <v>2. BUCARAMANGA SOSTENIBLE: UNA REGIÓN CON FUTURO</v>
          </cell>
          <cell r="C182" t="str">
            <v>Mantener en 9 minutos el tiempo de respuesta a los incidentes contraincendio, rescate y materiales peligrosos.</v>
          </cell>
          <cell r="D182">
            <v>9</v>
          </cell>
          <cell r="E182">
            <v>9</v>
          </cell>
          <cell r="F182">
            <v>9</v>
          </cell>
          <cell r="G182">
            <v>9</v>
          </cell>
          <cell r="H182">
            <v>9</v>
          </cell>
          <cell r="I182">
            <v>9</v>
          </cell>
          <cell r="J182" t="str">
            <v>BUCARAMANGA GESTIONA EL RIESGO DE DESASTRE Y SE ADAPTA AL PROCESO DE CAMBIO CLIMÁTICO</v>
          </cell>
          <cell r="K182" t="str">
            <v>MANEJO DEL RIESGO Y ADAPTACIÓN AL CAMBIO CLIMÁTICO</v>
          </cell>
          <cell r="L182" t="str">
            <v>Formular e implementar 1 estrategia de fortalecimiento de la capacidad operativa de Bomberos.</v>
          </cell>
          <cell r="M182" t="str">
            <v>Número de estrategias de fortalecimiento de la capacidad operativa de Bomberos formuladas e implementadas.</v>
          </cell>
        </row>
        <row r="183">
          <cell r="A183">
            <v>180</v>
          </cell>
          <cell r="B183" t="str">
            <v>3. BUCARAMANGA PRODUCTIVA Y COMPETITIVA: EMPRESAS INNOVADORAS, RESPONSABLES Y CONSCIENTES</v>
          </cell>
          <cell r="C183" t="str">
            <v>Mejorar en 2.000 empresas sus capacidades competitivas y su nivel de productividad.</v>
          </cell>
          <cell r="D183">
            <v>1503</v>
          </cell>
          <cell r="E183">
            <v>2000</v>
          </cell>
          <cell r="F183">
            <v>200</v>
          </cell>
          <cell r="G183">
            <v>700</v>
          </cell>
          <cell r="H183">
            <v>1300</v>
          </cell>
          <cell r="I183">
            <v>2000</v>
          </cell>
          <cell r="J183" t="str">
            <v>EMPRENDIMIENTO, INNOVACIÓN, FORMALIZACIÓN Y DINAMIZACIÓN EMPRESARIAL</v>
          </cell>
          <cell r="K183" t="str">
            <v>EMPRENDIMIENTO E INNOVACIÓN</v>
          </cell>
          <cell r="L183" t="str">
            <v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v>
          </cell>
          <cell r="M183" t="str">
            <v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v>
          </cell>
        </row>
        <row r="184">
          <cell r="A184">
            <v>181</v>
          </cell>
          <cell r="B184" t="str">
            <v>3. BUCARAMANGA PRODUCTIVA Y COMPETITIVA: EMPRESAS INNOVADORAS, RESPONSABLES Y CONSCIENTES</v>
          </cell>
          <cell r="C184" t="str">
            <v>Mejorar en 2.000 empresas sus capacidades competitivas y su nivel de productividad.</v>
          </cell>
          <cell r="D184">
            <v>1503</v>
          </cell>
          <cell r="E184">
            <v>2000</v>
          </cell>
          <cell r="F184">
            <v>200</v>
          </cell>
          <cell r="G184">
            <v>700</v>
          </cell>
          <cell r="H184">
            <v>1300</v>
          </cell>
          <cell r="I184">
            <v>2000</v>
          </cell>
          <cell r="J184" t="str">
            <v>EMPRENDIMIENTO, INNOVACIÓN, FORMALIZACIÓN Y DINAMIZACIÓN EMPRESARIAL</v>
          </cell>
          <cell r="K184" t="str">
            <v>EMPRENDIMIENTO E INNOVACIÓN</v>
          </cell>
          <cell r="L184" t="str">
            <v>Implementar 1 ecosistema empresarial para la reactivación y desarrollo económico de la ciudad.</v>
          </cell>
          <cell r="M184" t="str">
            <v>Número de ecosistemas empresariales implementados para la reactivación y desarrollo económico de la ciudad.</v>
          </cell>
        </row>
        <row r="185">
          <cell r="A185">
            <v>182</v>
          </cell>
          <cell r="B185" t="str">
            <v>3. BUCARAMANGA PRODUCTIVA Y COMPETITIVA: EMPRESAS INNOVADORAS, RESPONSABLES Y CONSCIENTES</v>
          </cell>
          <cell r="C185" t="str">
            <v>Mejorar en 2.000 empresas sus capacidades competitivas y su nivel de productividad.</v>
          </cell>
          <cell r="D185">
            <v>1503</v>
          </cell>
          <cell r="E185">
            <v>2000</v>
          </cell>
          <cell r="F185">
            <v>200</v>
          </cell>
          <cell r="G185">
            <v>700</v>
          </cell>
          <cell r="H185">
            <v>1300</v>
          </cell>
          <cell r="I185">
            <v>2000</v>
          </cell>
          <cell r="J185" t="str">
            <v>EMPRENDIMIENTO, INNOVACIÓN, FORMALIZACIÓN Y DINAMIZACIÓN EMPRESARIAL</v>
          </cell>
          <cell r="K185" t="str">
            <v>CENTROS DE DESARROLLO EMPRESARIAL</v>
          </cell>
          <cell r="L185" t="str">
            <v>Implementar 1 programa de desarrollo empresarial y de empleabilidad para las micro y pequeñas empresas (incluyendo unidades productivas).</v>
          </cell>
          <cell r="M185" t="str">
            <v>Número de programas de desarrollo empresariales y de empleabilidad implementados para las micro y pequeñas empresas (incluyendo unidades productivas).</v>
          </cell>
        </row>
        <row r="186">
          <cell r="A186">
            <v>183</v>
          </cell>
          <cell r="B186" t="str">
            <v>3. BUCARAMANGA PRODUCTIVA Y COMPETITIVA: EMPRESAS INNOVADORAS, RESPONSABLES Y CONSCIENTES</v>
          </cell>
          <cell r="C186" t="str">
            <v>Mejorar en 2.000 empresas sus capacidades competitivas y su nivel de productividad.</v>
          </cell>
          <cell r="D186">
            <v>1503</v>
          </cell>
          <cell r="E186">
            <v>2000</v>
          </cell>
          <cell r="F186">
            <v>200</v>
          </cell>
          <cell r="G186">
            <v>700</v>
          </cell>
          <cell r="H186">
            <v>1300</v>
          </cell>
          <cell r="I186">
            <v>2000</v>
          </cell>
          <cell r="J186" t="str">
            <v>EMPRENDIMIENTO, INNOVACIÓN, FORMALIZACIÓN Y DINAMIZACIÓN EMPRESARIAL</v>
          </cell>
          <cell r="K186" t="str">
            <v>CENTROS DE DESARROLLO EMPRESARIAL</v>
          </cell>
          <cell r="L186" t="str">
            <v>Desarrollar el modelo CDE virtual para que amplíen la cobertura en la ciudad.</v>
          </cell>
          <cell r="M186" t="str">
            <v>Porcentaje de avance en el desarrollo del modelo CDE virtual para que amplíen la cobertura en la ciudad.</v>
          </cell>
        </row>
        <row r="187">
          <cell r="A187">
            <v>184</v>
          </cell>
          <cell r="B187" t="str">
            <v>3. BUCARAMANGA PRODUCTIVA Y COMPETITIVA: EMPRESAS INNOVADORAS, RESPONSABLES Y CONSCIENTES</v>
          </cell>
          <cell r="C187" t="str">
            <v>Intermediar y gestionar 5.000 empleos a través de proyectos empresariales, financieros y de empleabilidad en los sectores priorizados.</v>
          </cell>
          <cell r="D187">
            <v>1985</v>
          </cell>
          <cell r="E187">
            <v>5000</v>
          </cell>
          <cell r="F187">
            <v>500</v>
          </cell>
          <cell r="G187">
            <v>1500</v>
          </cell>
          <cell r="H187">
            <v>3000</v>
          </cell>
          <cell r="I187">
            <v>5000</v>
          </cell>
          <cell r="J187" t="str">
            <v>EMPRENDIMIENTO, INNOVACIÓN, FORMALIZACIÓN Y DINAMIZACIÓN EMPRESARIAL</v>
          </cell>
          <cell r="K187" t="str">
            <v>CENTROS DE DESARROLLO EMPRESARIAL</v>
          </cell>
          <cell r="L187" t="str">
            <v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v>
          </cell>
          <cell r="M187" t="str">
            <v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v>
          </cell>
        </row>
        <row r="188">
          <cell r="A188">
            <v>185</v>
          </cell>
          <cell r="B188" t="str">
            <v>3. BUCARAMANGA PRODUCTIVA Y COMPETITIVA: EMPRESAS INNOVADORAS, RESPONSABLES Y CONSCIENTES</v>
          </cell>
          <cell r="C188" t="str">
            <v>Mejorar en 2.000 empresas sus capacidades competitivas y su nivel de productividad.</v>
          </cell>
          <cell r="D188">
            <v>1503</v>
          </cell>
          <cell r="E188">
            <v>2000</v>
          </cell>
          <cell r="F188">
            <v>200</v>
          </cell>
          <cell r="G188">
            <v>700</v>
          </cell>
          <cell r="H188">
            <v>1300</v>
          </cell>
          <cell r="I188">
            <v>2000</v>
          </cell>
          <cell r="J188" t="str">
            <v>EMPRENDIMIENTO, INNOVACIÓN, FORMALIZACIÓN Y DINAMIZACIÓN EMPRESARIAL</v>
          </cell>
          <cell r="K188" t="str">
            <v>CENTROS DE DESARROLLO EMPRESARIAL</v>
          </cell>
          <cell r="L188" t="str">
            <v>Implementar en 4.000 mipymes planes estratégicos orientados a innovar y/o incorporación tecnológica en áreas empresariales estratégicas con apoyo de Universidades y actores económicos clave.</v>
          </cell>
          <cell r="M188" t="str">
            <v xml:space="preserve">Número de mipymes con planes estratégicos implementados orientados a innovar y/o incorporación tecnológica en áreas empresariales estratégicas con apoyo de Universidades y actores económicos clave. </v>
          </cell>
        </row>
        <row r="189">
          <cell r="A189">
            <v>186</v>
          </cell>
          <cell r="B189" t="str">
            <v>3. BUCARAMANGA PRODUCTIVA Y COMPETITIVA: EMPRESAS INNOVADORAS, RESPONSABLES Y CONSCIENTES</v>
          </cell>
          <cell r="C189" t="str">
            <v>Mejorar en 2.000 empresas sus capacidades competitivas y su nivel de productividad.</v>
          </cell>
          <cell r="D189">
            <v>1503</v>
          </cell>
          <cell r="E189">
            <v>2000</v>
          </cell>
          <cell r="F189">
            <v>200</v>
          </cell>
          <cell r="G189">
            <v>700</v>
          </cell>
          <cell r="H189">
            <v>1300</v>
          </cell>
          <cell r="I189">
            <v>2000</v>
          </cell>
          <cell r="J189" t="str">
            <v>EMPRENDIMIENTO, INNOVACIÓN, FORMALIZACIÓN Y DINAMIZACIÓN EMPRESARIAL</v>
          </cell>
          <cell r="K189" t="str">
            <v>BANCA CIUDADANA</v>
          </cell>
          <cell r="L189" t="str">
            <v>Intervenir a 4.000 empresas y/o emprendimientos mediante apalancamiento financiero orientado a realizar inversión en innovación y/o tecnología en la zona rural y urbana con enfoque diferencial.</v>
          </cell>
          <cell r="M189" t="str">
            <v>Número de empresas y/o emprendimientos intervenidos mediante apalancamiento financiero orientado a realizar inversión en innovación y/o tecnología  en la zona rural y urbana con enfoque diferencial.</v>
          </cell>
        </row>
        <row r="190">
          <cell r="A190">
            <v>187</v>
          </cell>
          <cell r="B190" t="str">
            <v>3. BUCARAMANGA PRODUCTIVA Y COMPETITIVA: EMPRESAS INNOVADORAS, RESPONSABLES Y CONSCIENTES</v>
          </cell>
          <cell r="C190" t="str">
            <v>Intermediar y gestionar 5.000 empleos a través de proyectos empresariales, financieros y de empleabilidad en los sectores priorizados.</v>
          </cell>
          <cell r="D190">
            <v>1985</v>
          </cell>
          <cell r="E190">
            <v>5000</v>
          </cell>
          <cell r="F190">
            <v>500</v>
          </cell>
          <cell r="G190">
            <v>1500</v>
          </cell>
          <cell r="H190">
            <v>3000</v>
          </cell>
          <cell r="I190">
            <v>5000</v>
          </cell>
          <cell r="J190" t="str">
            <v>EMPRENDIMIENTO, INNOVACIÓN, FORMALIZACIÓN Y DINAMIZACIÓN EMPRESARIAL</v>
          </cell>
          <cell r="K190" t="str">
            <v>BANCA CIUDADANA</v>
          </cell>
          <cell r="L190" t="str">
            <v>Otorgar 6.000 créditos a emprendimientos y mipymes de orientados a capital de trabajo o destinos de inversión diferente a innovación y/o tecnología en zonas urbanas y rurales.</v>
          </cell>
          <cell r="M190" t="str">
            <v>Número de créditos otorgados a emprendimientos y mipymes de orientados a capital de trabajo o destinos de inversión diferente a innovación y/o tecnología en zonas urbanas y rurales.</v>
          </cell>
        </row>
        <row r="191">
          <cell r="A191">
            <v>188</v>
          </cell>
          <cell r="B191" t="str">
            <v>3. BUCARAMANGA PRODUCTIVA Y COMPETITIVA: EMPRESAS INNOVADORAS, RESPONSABLES Y CONSCIENTES</v>
          </cell>
          <cell r="C191" t="str">
            <v>Intermediar y gestionar 5.000 empleos a través de proyectos empresariales, financieros y de empleabilidad en los sectores priorizados.</v>
          </cell>
          <cell r="D191">
            <v>1985</v>
          </cell>
          <cell r="E191">
            <v>5000</v>
          </cell>
          <cell r="F191">
            <v>500</v>
          </cell>
          <cell r="G191">
            <v>1500</v>
          </cell>
          <cell r="H191">
            <v>3000</v>
          </cell>
          <cell r="I191">
            <v>5000</v>
          </cell>
          <cell r="J191" t="str">
            <v>EMPLEABILIDAD, EMPLEO Y TRABAJO DECENTE</v>
          </cell>
          <cell r="K191" t="str">
            <v>EMPLEO Y EMPLEABILIDAD</v>
          </cell>
          <cell r="L191" t="str">
            <v>Registrar 5.000 hojas de vida para facilitar el proceso de inserción en el mercado laboral identificando habilidades, destrezas  y que competencias  para el trabajo.</v>
          </cell>
          <cell r="M191" t="str">
            <v>Número de hojas de vida registradas para facilitar el proceso de inserción en el mercado laboral identificando habilidades, destrezas  y que competencias  para el trabajo.</v>
          </cell>
        </row>
        <row r="192">
          <cell r="A192">
            <v>189</v>
          </cell>
          <cell r="B192" t="str">
            <v>3. BUCARAMANGA PRODUCTIVA Y COMPETITIVA: EMPRESAS INNOVADORAS, RESPONSABLES Y CONSCIENTES</v>
          </cell>
          <cell r="C192" t="str">
            <v>Intermediar y gestionar 5.000 empleos a través de proyectos empresariales, financieros y de empleabilidad en los sectores priorizados.</v>
          </cell>
          <cell r="D192">
            <v>1985</v>
          </cell>
          <cell r="E192">
            <v>5000</v>
          </cell>
          <cell r="F192">
            <v>500</v>
          </cell>
          <cell r="G192">
            <v>1500</v>
          </cell>
          <cell r="H192">
            <v>3000</v>
          </cell>
          <cell r="I192">
            <v>5000</v>
          </cell>
          <cell r="J192" t="str">
            <v>EMPLEABILIDAD, EMPLEO Y TRABAJO DECENTE</v>
          </cell>
          <cell r="K192" t="str">
            <v>EMPLEO Y EMPLEABILIDAD</v>
          </cell>
          <cell r="L192" t="str">
            <v>Formar 3.000  jóvenes y adultos en competencias  personales y/o  técnicas para el trabajo con el fin de facilitar su inserción en el mercado laboral.</v>
          </cell>
          <cell r="M192" t="str">
            <v>Número de jóvenes y adultos formados en competencias  personales y/o técnicas para el trabajo con el fin de facilitar su inserción en el mercado laboral.</v>
          </cell>
        </row>
        <row r="193">
          <cell r="A193">
            <v>190</v>
          </cell>
          <cell r="B193" t="str">
            <v>3. BUCARAMANGA PRODUCTIVA Y COMPETITIVA: EMPRESAS INNOVADORAS, RESPONSABLES Y CONSCIENTES</v>
          </cell>
          <cell r="C193" t="str">
            <v>Mejorar en 2.000 empresas sus capacidades competitivas y su nivel de productividad.</v>
          </cell>
          <cell r="D193">
            <v>1503</v>
          </cell>
          <cell r="E193">
            <v>2000</v>
          </cell>
          <cell r="F193">
            <v>200</v>
          </cell>
          <cell r="G193">
            <v>700</v>
          </cell>
          <cell r="H193">
            <v>1300</v>
          </cell>
          <cell r="I193">
            <v>2000</v>
          </cell>
          <cell r="J193" t="str">
            <v>EMPLEABILIDAD, EMPLEO Y TRABAJO DECENTE</v>
          </cell>
          <cell r="K193" t="str">
            <v>EMPLEO Y EMPLEABILIDAD</v>
          </cell>
          <cell r="L193" t="str">
            <v>Acompañar a 1.500 empresas en el fomento de una cultura del empleo y trabajo decente para capturar  vacantes que permitan realizar la intermediación laboral.</v>
          </cell>
          <cell r="M193" t="str">
            <v>Número de empresas acompañadas en el fomento de una cultura del empleo y trabajo decente para capturar  vacantes que permitan realizar la intermediación laboral.</v>
          </cell>
        </row>
        <row r="194">
          <cell r="A194">
            <v>191</v>
          </cell>
          <cell r="B194" t="str">
            <v>3. BUCARAMANGA PRODUCTIVA Y COMPETITIVA: EMPRESAS INNOVADORAS, RESPONSABLES Y CONSCIENTES</v>
          </cell>
          <cell r="C194" t="str">
            <v>Mejorar en 2.000 empresas sus capacidades competitivas y su nivel de productividad.</v>
          </cell>
          <cell r="D194">
            <v>1503</v>
          </cell>
          <cell r="E194">
            <v>2000</v>
          </cell>
          <cell r="F194">
            <v>200</v>
          </cell>
          <cell r="G194">
            <v>700</v>
          </cell>
          <cell r="H194">
            <v>1300</v>
          </cell>
          <cell r="I194">
            <v>2000</v>
          </cell>
          <cell r="J194" t="str">
            <v>CONECTIVIDAD PARA COMPETITIVIDAD Y LA INTERNACIONALIZACIÓN</v>
          </cell>
          <cell r="K194" t="str">
            <v>ESTUDIOS Y DISEÑOS DE LA INFRAESTRUCTURA</v>
          </cell>
          <cell r="L194" t="str">
            <v>Realizar el 100% de los estudios y/o diseños requeridos para el desarrollo de proyectos de infraestructura.</v>
          </cell>
          <cell r="M194" t="str">
            <v>Porcentaje de estudios y/o diseños requeridos realizados para el desarrollo de proyectos de infraestructura.</v>
          </cell>
        </row>
        <row r="195">
          <cell r="A195">
            <v>192</v>
          </cell>
          <cell r="B195" t="str">
            <v>3. BUCARAMANGA PRODUCTIVA Y COMPETITIVA: EMPRESAS INNOVADORAS, RESPONSABLES Y CONSCIENTES</v>
          </cell>
          <cell r="C195" t="str">
            <v>Mejorar en 2.000 empresas sus capacidades competitivas y su nivel de productividad.</v>
          </cell>
          <cell r="D195">
            <v>1503</v>
          </cell>
          <cell r="E195">
            <v>2000</v>
          </cell>
          <cell r="F195">
            <v>200</v>
          </cell>
          <cell r="G195">
            <v>700</v>
          </cell>
          <cell r="H195">
            <v>1300</v>
          </cell>
          <cell r="I195">
            <v>2000</v>
          </cell>
          <cell r="J195" t="str">
            <v>CONECTIVIDAD PARA COMPETITIVIDAD Y LA INTERNACIONALIZACIÓN</v>
          </cell>
          <cell r="K195" t="str">
            <v>BUCARAMANGA, UNA MIRADA INTELIGENTE HACIA EL FUTURO</v>
          </cell>
          <cell r="L195" t="str">
            <v>Diseñar e implementar 1 modelo de conectividad comunitario que permita la interacción digital de la ciudadanía a partir de la infraestructura de Zonas Digitales existentes y la aplicación de modelos de escalabilidad y tecnologías de ultima generación.</v>
          </cell>
          <cell r="M195" t="str">
            <v>Número de modelos de conectividad comunitario diseñados e implementados que permitan la interacción digital de la ciudadanía a partir de la infraestructura de Zonas Digitales existentes y la aplicación de modelos de escalabilidad y tecnologías de ultima generación.</v>
          </cell>
        </row>
        <row r="196">
          <cell r="A196">
            <v>193</v>
          </cell>
          <cell r="B196" t="str">
            <v>3. BUCARAMANGA PRODUCTIVA Y COMPETITIVA: EMPRESAS INNOVADORAS, RESPONSABLES Y CONSCIENTES</v>
          </cell>
          <cell r="C196" t="str">
            <v>Mejorar en 2.000 empresas sus capacidades competitivas y su nivel de productividad.</v>
          </cell>
          <cell r="D196">
            <v>1503</v>
          </cell>
          <cell r="E196">
            <v>2000</v>
          </cell>
          <cell r="F196">
            <v>200</v>
          </cell>
          <cell r="G196">
            <v>700</v>
          </cell>
          <cell r="H196">
            <v>1300</v>
          </cell>
          <cell r="I196">
            <v>2000</v>
          </cell>
          <cell r="J196" t="str">
            <v>CONECTIVIDAD PARA COMPETITIVIDAD Y LA INTERNACIONALIZACIÓN</v>
          </cell>
          <cell r="K196" t="str">
            <v>BUCARAMANGA, UNA MIRADA INTELIGENTE HACIA EL FUTURO</v>
          </cell>
          <cell r="L196" t="str">
            <v>Diseñar e implementar 1 modelo de conectividad y arquitectura de datos que permita la interoperabilidad entre los sistemas de información e infraestructura tecnológica existente y proyectada.</v>
          </cell>
          <cell r="M196" t="str">
            <v>Porcentaje de diseño e implementación del modelo de conectividad y arquitectura de datos que permita la interoperabilidad entre los sistemas de información e infraestructura tecnológica existente y proyectada.</v>
          </cell>
        </row>
        <row r="197">
          <cell r="A197">
            <v>194</v>
          </cell>
          <cell r="B197" t="str">
            <v>3. BUCARAMANGA PRODUCTIVA Y COMPETITIVA: EMPRESAS INNOVADORAS, RESPONSABLES Y CONSCIENTES</v>
          </cell>
          <cell r="C197" t="str">
            <v>Mejorar en 2.000 empresas sus capacidades competitivas y su nivel de productividad.</v>
          </cell>
          <cell r="D197">
            <v>1503</v>
          </cell>
          <cell r="E197">
            <v>2000</v>
          </cell>
          <cell r="F197">
            <v>200</v>
          </cell>
          <cell r="G197">
            <v>700</v>
          </cell>
          <cell r="H197">
            <v>1300</v>
          </cell>
          <cell r="I197">
            <v>2000</v>
          </cell>
          <cell r="J197" t="str">
            <v>CONECTIVIDAD PARA COMPETITIVIDAD Y LA INTERNACIONALIZACIÓN</v>
          </cell>
          <cell r="K197" t="str">
            <v>BUCARAMANGA, UNA MIRADA INTELIGENTE HACIA EL FUTURO</v>
          </cell>
          <cell r="L197" t="str">
            <v>Mantener en los 8 Puntos Digital y en el Centro de Pensamiento para la Cuarta Revolución Industrial la conectividad y la infraestructura tecnológica.</v>
          </cell>
          <cell r="M197" t="str">
            <v>Número de Puntos Digitales y Centros de Pensamiento para la Cuarta Revolución mantenidos con conectividad y la infraestructura tecnológica.</v>
          </cell>
        </row>
        <row r="198">
          <cell r="A198">
            <v>195</v>
          </cell>
          <cell r="B198" t="str">
            <v>3. BUCARAMANGA PRODUCTIVA Y COMPETITIVA: EMPRESAS INNOVADORAS, RESPONSABLES Y CONSCIENTES</v>
          </cell>
          <cell r="C198" t="str">
            <v>Disminuir a 4 el número de alumnos por computador.</v>
          </cell>
          <cell r="D198">
            <v>11</v>
          </cell>
          <cell r="E198">
            <v>4</v>
          </cell>
          <cell r="F198">
            <v>9</v>
          </cell>
          <cell r="G198">
            <v>7</v>
          </cell>
          <cell r="H198">
            <v>5</v>
          </cell>
          <cell r="I198">
            <v>4</v>
          </cell>
          <cell r="J198" t="str">
            <v>BUCARAMANGA CIUDAD DE INNOVACIÓN EDUCATIVA</v>
          </cell>
          <cell r="K198" t="str">
            <v>INNOVACIÓN Y USO DE LA CIENCIA Y TECNOLOGÍA EN EL AMBIENTE ESCOLAR</v>
          </cell>
          <cell r="L198" t="str">
            <v>Dotar y/o repotenciar 70 aulas especializadas en los establecimientos educativos oficiales.</v>
          </cell>
          <cell r="M198" t="str">
            <v>Número de aulas especializadas dotadas y/o repotenciadas en los establecimientos educativos oficiales.</v>
          </cell>
        </row>
        <row r="199">
          <cell r="A199">
            <v>196</v>
          </cell>
          <cell r="B199" t="str">
            <v>3. BUCARAMANGA PRODUCTIVA Y COMPETITIVA: EMPRESAS INNOVADORAS, RESPONSABLES Y CONSCIENTES</v>
          </cell>
          <cell r="C199" t="str">
            <v>Disminuir a 4 el número de alumnos por computador.</v>
          </cell>
          <cell r="D199">
            <v>11</v>
          </cell>
          <cell r="E199">
            <v>4</v>
          </cell>
          <cell r="F199">
            <v>9</v>
          </cell>
          <cell r="G199">
            <v>7</v>
          </cell>
          <cell r="H199">
            <v>5</v>
          </cell>
          <cell r="I199">
            <v>4</v>
          </cell>
          <cell r="J199" t="str">
            <v>BUCARAMANGA CIUDAD DE INNOVACIÓN EDUCATIVA</v>
          </cell>
          <cell r="K199" t="str">
            <v>INNOVACIÓN Y USO DE LA CIENCIA Y TECNOLOGÍA EN EL AMBIENTE ESCOLAR</v>
          </cell>
          <cell r="L199" t="str">
            <v>Mantener los 47 establecimientos educativos oficiales con conectividad.</v>
          </cell>
          <cell r="M199" t="str">
            <v>Número de establecimientos educativos oficiales mantenidos con conectividad.</v>
          </cell>
        </row>
        <row r="200">
          <cell r="A200">
            <v>197</v>
          </cell>
          <cell r="B200" t="str">
            <v>3. BUCARAMANGA PRODUCTIVA Y COMPETITIVA: EMPRESAS INNOVADORAS, RESPONSABLES Y CONSCIENTES</v>
          </cell>
          <cell r="C200" t="str">
            <v>Aumentar a 40.534 visitantes y/o turistas nacionales e internacionales a la ciudad.</v>
          </cell>
          <cell r="D200">
            <v>20267</v>
          </cell>
          <cell r="E200">
            <v>40534</v>
          </cell>
          <cell r="F200">
            <v>6000</v>
          </cell>
          <cell r="G200">
            <v>14000</v>
          </cell>
          <cell r="H200">
            <v>20534</v>
          </cell>
          <cell r="I200">
            <v>40534</v>
          </cell>
          <cell r="J200" t="str">
            <v>BGA NODO DE ACTIVACIÓN TURÍSTICA</v>
          </cell>
          <cell r="K200" t="str">
            <v>GESTIÓN INTEGRAL DE DESTINO Y FORTALECIMIENTO DE LA OFERTA TURÍSTICA DE LA CIUDAD</v>
          </cell>
          <cell r="L200" t="str">
            <v>Realizar 20 acciones para fortalecer el reconocimiento, difusión y promoción turística y potenciar los puntos PITs.</v>
          </cell>
          <cell r="M200" t="str">
            <v>Número de acciones realizadas para fortalecer el reconocimiento, difusión y promoción turística y potenciar los puntos PITs.</v>
          </cell>
        </row>
        <row r="201">
          <cell r="A201">
            <v>198</v>
          </cell>
          <cell r="B201" t="str">
            <v>3. BUCARAMANGA PRODUCTIVA Y COMPETITIVA: EMPRESAS INNOVADORAS, RESPONSABLES Y CONSCIENTES</v>
          </cell>
          <cell r="C201" t="str">
            <v>Aumentar a 40.534 visitantes y/o turistas nacionales e internacionales a la ciudad.</v>
          </cell>
          <cell r="D201">
            <v>20267</v>
          </cell>
          <cell r="E201">
            <v>40534</v>
          </cell>
          <cell r="F201">
            <v>6000</v>
          </cell>
          <cell r="G201">
            <v>14000</v>
          </cell>
          <cell r="H201">
            <v>20534</v>
          </cell>
          <cell r="I201">
            <v>40534</v>
          </cell>
          <cell r="J201" t="str">
            <v>BGA NODO DE ACTIVACIÓN TURÍSTICA</v>
          </cell>
          <cell r="K201" t="str">
            <v>GESTIÓN INTEGRAL DE DESTINO Y FORTALECIMIENTO DE LA OFERTA TURÍSTICA DE LA CIUDAD</v>
          </cell>
          <cell r="L201" t="str">
            <v>Realizar 4 eventos culturales para fomentar la promoción y la competitividad turística del destino.</v>
          </cell>
          <cell r="M201" t="str">
            <v>Número de eventos culturales realizados  para fomentar la promoción y la competitividad turística del destino.</v>
          </cell>
        </row>
        <row r="202">
          <cell r="A202">
            <v>199</v>
          </cell>
          <cell r="B202" t="str">
            <v>3. BUCARAMANGA PRODUCTIVA Y COMPETITIVA: EMPRESAS INNOVADORAS, RESPONSABLES Y CONSCIENTES</v>
          </cell>
          <cell r="C202" t="str">
            <v>Aumentar a 40.534 visitantes y/o turistas nacionales e internacionales a la ciudad.</v>
          </cell>
          <cell r="D202">
            <v>20267</v>
          </cell>
          <cell r="E202">
            <v>40534</v>
          </cell>
          <cell r="F202">
            <v>6000</v>
          </cell>
          <cell r="G202">
            <v>14000</v>
          </cell>
          <cell r="H202">
            <v>20534</v>
          </cell>
          <cell r="I202">
            <v>40534</v>
          </cell>
          <cell r="J202" t="str">
            <v>BGA NODO DE ACTIVACIÓN TURÍSTICA</v>
          </cell>
          <cell r="K202" t="str">
            <v>PRODUCTIVIDAD Y COMPETITIVIDAD DE LAS EMPRESAS GENERADORAS DE MARCA CIUDAD</v>
          </cell>
          <cell r="L202" t="str">
            <v>Implementar 10 acciones para fortalecer la competitividad del sector turístico, impulsar la industria turística y las Zonas de Desarrollo Turístico Prioritario, enmarcadas en las líneas de Política Pública Sectorial.</v>
          </cell>
          <cell r="M202" t="str">
            <v>Número de acciones implementadas para fortalecer la competitividad del sector turístico, impulsar la industria turística y las Zonas de Desarrollo Turístico Prioritario, enmarcadas en las líneas de Política Pública Sectorial.</v>
          </cell>
        </row>
        <row r="203">
          <cell r="A203">
            <v>200</v>
          </cell>
          <cell r="B203" t="str">
            <v>3. BUCARAMANGA PRODUCTIVA Y COMPETITIVA: EMPRESAS INNOVADORAS, RESPONSABLES Y CONSCIENTES</v>
          </cell>
          <cell r="C203" t="str">
            <v>Aumentar a 40.534 visitantes y/o turistas nacionales e internacionales a la ciudad.</v>
          </cell>
          <cell r="D203">
            <v>20267</v>
          </cell>
          <cell r="E203">
            <v>40534</v>
          </cell>
          <cell r="F203">
            <v>6000</v>
          </cell>
          <cell r="G203">
            <v>14000</v>
          </cell>
          <cell r="H203">
            <v>20534</v>
          </cell>
          <cell r="I203">
            <v>40534</v>
          </cell>
          <cell r="J203" t="str">
            <v>BGA NODO DE ACTIVACIÓN TURÍSTICA</v>
          </cell>
          <cell r="K203" t="str">
            <v>PRODUCTIVIDAD Y COMPETITIVIDAD DE LAS EMPRESAS GENERADORAS DE MARCA CIUDAD</v>
          </cell>
          <cell r="L203" t="str">
            <v xml:space="preserve">Realizar 4 acciones de fortalecimiento al Bureau de Convenciones de Bucaramanga para promoción y posicionamiento de la ciudad y la región como destinos. </v>
          </cell>
          <cell r="M203" t="str">
            <v xml:space="preserve">Número de acciones de fortalecimiento al Bureau de Convenciones de Bucaramanga implementadas para promoción y posicionamiento de la ciudad y la región como destinos. </v>
          </cell>
        </row>
        <row r="204">
          <cell r="A204">
            <v>201</v>
          </cell>
          <cell r="B204" t="str">
            <v>3. BUCARAMANGA PRODUCTIVA Y COMPETITIVA: EMPRESAS INNOVADORAS, RESPONSABLES Y CONSCIENTES</v>
          </cell>
          <cell r="C204" t="str">
            <v>Aumentar a 40.534 visitantes y/o turistas nacionales e internacionales a la ciudad.</v>
          </cell>
          <cell r="D204">
            <v>20267</v>
          </cell>
          <cell r="E204">
            <v>40534</v>
          </cell>
          <cell r="F204">
            <v>6000</v>
          </cell>
          <cell r="G204">
            <v>14000</v>
          </cell>
          <cell r="H204">
            <v>20534</v>
          </cell>
          <cell r="I204">
            <v>40534</v>
          </cell>
          <cell r="J204" t="str">
            <v>BGA NODO DE ACTIVACIÓN TURÍSTICA</v>
          </cell>
          <cell r="K204" t="str">
            <v>PRODUCTIVIDAD Y COMPETITIVIDAD DE LAS EMPRESAS GENERADORAS DE MARCA CIUDAD</v>
          </cell>
          <cell r="L204" t="str">
            <v>Realizar 2 campañas de comunicación para la difusión que permitan el posicionamiento de la Marca Ciudad en el territorio local, regional y nacional que motiven la inversión de diferentes sectores económicos para fortalecer el desarrollo, competitividad y turismo.</v>
          </cell>
          <cell r="M204" t="str">
            <v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v>
          </cell>
        </row>
        <row r="205">
          <cell r="A205">
            <v>202</v>
          </cell>
          <cell r="B205" t="str">
            <v>3. BUCARAMANGA PRODUCTIVA Y COMPETITIVA: EMPRESAS INNOVADORAS, RESPONSABLES Y CONSCIENTES</v>
          </cell>
          <cell r="C205" t="str">
            <v>Aumentar al 90% la cobertura de saneamiento básico en el sector rural.</v>
          </cell>
          <cell r="D205">
            <v>0.8</v>
          </cell>
          <cell r="E205">
            <v>0.9</v>
          </cell>
          <cell r="F205">
            <v>0.8</v>
          </cell>
          <cell r="G205">
            <v>0.03</v>
          </cell>
          <cell r="H205">
            <v>0.86</v>
          </cell>
          <cell r="I205">
            <v>0.9</v>
          </cell>
          <cell r="J205" t="str">
            <v>UNA ZONA RURAL COMPETITIVA E INCLUYENTE</v>
          </cell>
          <cell r="K205" t="str">
            <v>DESARROLLO DEL CAMPO</v>
          </cell>
          <cell r="L205" t="str">
            <v>Instalar 200 sistemas de riego por goteo en la zona rural.</v>
          </cell>
          <cell r="M205" t="str">
            <v>Número de sistemas de riego por goteo instalados en la zona rural.</v>
          </cell>
        </row>
        <row r="206">
          <cell r="A206">
            <v>203</v>
          </cell>
          <cell r="B206" t="str">
            <v>3. BUCARAMANGA PRODUCTIVA Y COMPETITIVA: EMPRESAS INNOVADORAS, RESPONSABLES Y CONSCIENTES</v>
          </cell>
          <cell r="C206" t="str">
            <v>Mantener en 0 los casos de contagio contra fiebre aftosa y brucelosis en vacunos según normatividad del ICA.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 t="str">
            <v>UNA ZONA RURAL COMPETITIVA E INCLUYENTE</v>
          </cell>
          <cell r="K206" t="str">
            <v>DESARROLLO DEL CAMPO</v>
          </cell>
          <cell r="L206" t="str">
            <v>Mantener 2 ciclos de vacunación contra fiebre aftosa y brucelosis en vacunos según normatividad del ICA.</v>
          </cell>
          <cell r="M206" t="str">
            <v>Número de ciclos de vacunación mantenidas contra fiebre aftosa y brucelosis en vacunos según normatividad del ICA.</v>
          </cell>
        </row>
        <row r="207">
          <cell r="A207">
            <v>204</v>
          </cell>
          <cell r="B207" t="str">
            <v>3. BUCARAMANGA PRODUCTIVA Y COMPETITIVA: EMPRESAS INNOVADORAS, RESPONSABLES Y CONSCIENTES</v>
          </cell>
          <cell r="C207" t="str">
            <v>Aumentar al 90% la cobertura de saneamiento básico en el sector rural.</v>
          </cell>
          <cell r="D207">
            <v>0.8</v>
          </cell>
          <cell r="E207">
            <v>0.9</v>
          </cell>
          <cell r="F207">
            <v>0.8</v>
          </cell>
          <cell r="G207">
            <v>0.03</v>
          </cell>
          <cell r="H207">
            <v>0.86</v>
          </cell>
          <cell r="I207">
            <v>0.9</v>
          </cell>
          <cell r="J207" t="str">
            <v>UNA ZONA RURAL COMPETITIVA E INCLUYENTE</v>
          </cell>
          <cell r="K207" t="str">
            <v>DESARROLLO DEL CAMPO</v>
          </cell>
          <cell r="L207" t="str">
            <v>Realizar 12 proyectos productivos agrícolas o pecuarios.</v>
          </cell>
          <cell r="M207" t="str">
            <v>Número de proyectos productivos agrícolas o pecuarios realizados.</v>
          </cell>
        </row>
        <row r="208">
          <cell r="A208">
            <v>205</v>
          </cell>
          <cell r="B208" t="str">
            <v>3. BUCARAMANGA PRODUCTIVA Y COMPETITIVA: EMPRESAS INNOVADORAS, RESPONSABLES Y CONSCIENTES</v>
          </cell>
          <cell r="C208" t="str">
            <v>Aumentar al 90% la cobertura de saneamiento básico en el sector rural.</v>
          </cell>
          <cell r="D208">
            <v>0.8</v>
          </cell>
          <cell r="E208">
            <v>0.9</v>
          </cell>
          <cell r="F208">
            <v>0.8</v>
          </cell>
          <cell r="G208">
            <v>0.03</v>
          </cell>
          <cell r="H208">
            <v>0.86</v>
          </cell>
          <cell r="I208">
            <v>0.9</v>
          </cell>
          <cell r="J208" t="str">
            <v>UNA ZONA RURAL COMPETITIVA E INCLUYENTE</v>
          </cell>
          <cell r="K208" t="str">
            <v>DESARROLLO DEL CAMPO</v>
          </cell>
          <cell r="L208" t="str">
            <v>Mantener 4 mercadillos campesinos.</v>
          </cell>
          <cell r="M208" t="str">
            <v>Número de mercadillos campesinos mantenidos.</v>
          </cell>
        </row>
        <row r="209">
          <cell r="A209">
            <v>206</v>
          </cell>
          <cell r="B209" t="str">
            <v>3. BUCARAMANGA PRODUCTIVA Y COMPETITIVA: EMPRESAS INNOVADORAS, RESPONSABLES Y CONSCIENTES</v>
          </cell>
          <cell r="C209" t="str">
            <v>Aumentar al 90% la cobertura de saneamiento básico en el sector rural.</v>
          </cell>
          <cell r="D209">
            <v>0.8</v>
          </cell>
          <cell r="E209">
            <v>0.9</v>
          </cell>
          <cell r="F209">
            <v>0.8</v>
          </cell>
          <cell r="G209">
            <v>0.03</v>
          </cell>
          <cell r="H209">
            <v>0.86</v>
          </cell>
          <cell r="I209">
            <v>0.9</v>
          </cell>
          <cell r="J209" t="str">
            <v>UNA ZONA RURAL COMPETITIVA E INCLUYENTE</v>
          </cell>
          <cell r="K209" t="str">
            <v>DESARROLLO DEL CAMPO</v>
          </cell>
          <cell r="L209" t="str">
            <v>Mantener el Plan General de Asistencia Técnica.</v>
          </cell>
          <cell r="M209" t="str">
            <v>Número de Planes Generales de Asistencia Técnica actualizados e mantenidos.</v>
          </cell>
        </row>
        <row r="210">
          <cell r="A210">
            <v>207</v>
          </cell>
          <cell r="B210" t="str">
            <v>3. BUCARAMANGA PRODUCTIVA Y COMPETITIVA: EMPRESAS INNOVADORAS, RESPONSABLES Y CONSCIENTES</v>
          </cell>
          <cell r="C210" t="str">
            <v>Aumentar al 90% la cobertura de saneamiento básico en el sector rural.</v>
          </cell>
          <cell r="D210">
            <v>0.8</v>
          </cell>
          <cell r="E210">
            <v>0.9</v>
          </cell>
          <cell r="F210">
            <v>0.8</v>
          </cell>
          <cell r="G210">
            <v>0.03</v>
          </cell>
          <cell r="H210">
            <v>0.86</v>
          </cell>
          <cell r="I210">
            <v>0.9</v>
          </cell>
          <cell r="J210" t="str">
            <v>UNA ZONA RURAL COMPETITIVA E INCLUYENTE</v>
          </cell>
          <cell r="K210" t="str">
            <v>DESARROLLO DEL CAMPO</v>
          </cell>
          <cell r="L210" t="str">
            <v>Desarrollar procesos agroindustriales con 20 unidades productivas del sector rural.</v>
          </cell>
          <cell r="M210" t="str">
            <v>Número de unidades productivas del sector rural con procesos agroindustriales desarrollados.</v>
          </cell>
        </row>
        <row r="211">
          <cell r="A211">
            <v>208</v>
          </cell>
          <cell r="B211" t="str">
            <v>3. BUCARAMANGA PRODUCTIVA Y COMPETITIVA: EMPRESAS INNOVADORAS, RESPONSABLES Y CONSCIENTES</v>
          </cell>
          <cell r="C211" t="str">
            <v>Aumentar al 90% la cobertura de saneamiento básico en el sector rural.</v>
          </cell>
          <cell r="D211">
            <v>0.8</v>
          </cell>
          <cell r="E211">
            <v>0.9</v>
          </cell>
          <cell r="F211">
            <v>0.8</v>
          </cell>
          <cell r="G211">
            <v>0.03</v>
          </cell>
          <cell r="H211">
            <v>0.86</v>
          </cell>
          <cell r="I211">
            <v>0.9</v>
          </cell>
          <cell r="J211" t="str">
            <v>UNA ZONA RURAL COMPETITIVA E INCLUYENTE</v>
          </cell>
          <cell r="K211" t="str">
            <v>DESARROLLO DEL CAMPO</v>
          </cell>
          <cell r="L211" t="str">
            <v>Repotenciar 2 acueductos veredales.</v>
          </cell>
          <cell r="M211" t="str">
            <v>Número de acueductos veredales repotenciados.</v>
          </cell>
        </row>
        <row r="212">
          <cell r="A212">
            <v>209</v>
          </cell>
          <cell r="B212" t="str">
            <v>3. BUCARAMANGA PRODUCTIVA Y COMPETITIVA: EMPRESAS INNOVADORAS, RESPONSABLES Y CONSCIENTES</v>
          </cell>
          <cell r="C212" t="str">
            <v>Aumentar al 90% la cobertura de saneamiento básico en el sector rural.</v>
          </cell>
          <cell r="D212">
            <v>0.8</v>
          </cell>
          <cell r="E212">
            <v>0.9</v>
          </cell>
          <cell r="F212">
            <v>0.8</v>
          </cell>
          <cell r="G212">
            <v>0.03</v>
          </cell>
          <cell r="H212">
            <v>0.86</v>
          </cell>
          <cell r="I212">
            <v>0.9</v>
          </cell>
          <cell r="J212" t="str">
            <v>UNA ZONA RURAL COMPETITIVA E INCLUYENTE</v>
          </cell>
          <cell r="K212" t="str">
            <v>DESARROLLO DEL CAMPO</v>
          </cell>
          <cell r="L212" t="str">
            <v>Construir 1 acueducto veredal.</v>
          </cell>
          <cell r="M212" t="str">
            <v>Porcentaje de avance en la construcción del acueducto veredal.</v>
          </cell>
        </row>
        <row r="213">
          <cell r="A213">
            <v>210</v>
          </cell>
          <cell r="B213" t="str">
            <v>3. BUCARAMANGA PRODUCTIVA Y COMPETITIVA: EMPRESAS INNOVADORAS, RESPONSABLES Y CONSCIENTES</v>
          </cell>
          <cell r="C213" t="str">
            <v>Aumentar al 90% la cobertura de saneamiento básico en el sector rural.</v>
          </cell>
          <cell r="D213">
            <v>0.8</v>
          </cell>
          <cell r="E213">
            <v>0.9</v>
          </cell>
          <cell r="F213">
            <v>0.8</v>
          </cell>
          <cell r="G213">
            <v>0.03</v>
          </cell>
          <cell r="H213">
            <v>0.86</v>
          </cell>
          <cell r="I213">
            <v>0.9</v>
          </cell>
          <cell r="J213" t="str">
            <v>UNA ZONA RURAL COMPETITIVA E INCLUYENTE</v>
          </cell>
          <cell r="K213" t="str">
            <v>DESARROLLO DEL CAMPO</v>
          </cell>
          <cell r="L213" t="str">
            <v>Construir 50 pozos sépticos para el sector rural.</v>
          </cell>
          <cell r="M213" t="str">
            <v>Número de pozos sépticos construidos para el sector rural.</v>
          </cell>
        </row>
        <row r="214">
          <cell r="A214">
            <v>211</v>
          </cell>
          <cell r="B214" t="str">
            <v>4. BUCARAMANGA CIUDAD VITAL: LA VIDA ES SAGRADA</v>
          </cell>
          <cell r="C214" t="str">
            <v>Aumentar a 4,86 mts2/hab el Índice de Espacio Público Efectivo por Habitante.</v>
          </cell>
          <cell r="D214">
            <v>4.7</v>
          </cell>
          <cell r="E214">
            <v>4.8600000000000003</v>
          </cell>
          <cell r="F214">
            <v>4.7</v>
          </cell>
          <cell r="G214">
            <v>4.7</v>
          </cell>
          <cell r="H214">
            <v>4.7699999999999996</v>
          </cell>
          <cell r="I214">
            <v>4.8600000000000003</v>
          </cell>
          <cell r="J214" t="str">
            <v>ESPACIO PÚBLICO VITAL</v>
          </cell>
          <cell r="K214" t="str">
            <v>ESPACIO PÚBLICO TRANSFORMADOR</v>
          </cell>
          <cell r="L214" t="str">
            <v>Sanear, titular y/o incorporar 450 bienes inmuebles a favor del Municipio.</v>
          </cell>
          <cell r="M214" t="str">
            <v>Número de bienes inmuebles saneados, titulados y/o incorporados a favor del Municipio.</v>
          </cell>
        </row>
        <row r="215">
          <cell r="A215">
            <v>212</v>
          </cell>
          <cell r="B215" t="str">
            <v>4. BUCARAMANGA CIUDAD VITAL: LA VIDA ES SAGRADA</v>
          </cell>
          <cell r="C215" t="str">
            <v>Aumentar a 4,86 mts2/hab el Índice de Espacio Público Efectivo por Habitante.</v>
          </cell>
          <cell r="D215">
            <v>4.7</v>
          </cell>
          <cell r="E215">
            <v>4.8600000000000003</v>
          </cell>
          <cell r="F215">
            <v>4.7</v>
          </cell>
          <cell r="G215">
            <v>4.7</v>
          </cell>
          <cell r="H215">
            <v>4.7699999999999996</v>
          </cell>
          <cell r="I215">
            <v>4.8600000000000003</v>
          </cell>
          <cell r="J215" t="str">
            <v>ESPACIO PÚBLICO VITAL</v>
          </cell>
          <cell r="K215" t="str">
            <v>ESPACIO PÚBLICO TRANSFORMADOR</v>
          </cell>
          <cell r="L215" t="str">
            <v>Acompañar 300 iniciativas de emprendimiento comerciales en espacio público a través de planes, oferta, proyectos y/o programas de la administración municipal.</v>
          </cell>
          <cell r="M215" t="str">
            <v>Número de iniciativas de emprendimiento comerciales en espacio público acompañadas a través de planes, oferta, proyectos y/o programas de la administración municipal.</v>
          </cell>
        </row>
        <row r="216">
          <cell r="A216">
            <v>213</v>
          </cell>
          <cell r="B216" t="str">
            <v>4. BUCARAMANGA CIUDAD VITAL: LA VIDA ES SAGRADA</v>
          </cell>
          <cell r="C216" t="str">
            <v>Aumentar a 4,86 mts2/hab el Índice de Espacio Público Efectivo por Habitante.</v>
          </cell>
          <cell r="D216">
            <v>4.7</v>
          </cell>
          <cell r="E216">
            <v>4.8600000000000003</v>
          </cell>
          <cell r="F216">
            <v>4.7</v>
          </cell>
          <cell r="G216">
            <v>4.7</v>
          </cell>
          <cell r="H216">
            <v>4.7699999999999996</v>
          </cell>
          <cell r="I216">
            <v>4.8600000000000003</v>
          </cell>
          <cell r="J216" t="str">
            <v>ESPACIO PÚBLICO VITAL</v>
          </cell>
          <cell r="K216" t="str">
            <v>ESPACIO PÚBLICO TRANSFORMADOR</v>
          </cell>
          <cell r="L216" t="str">
            <v>Fomular e implementar 1 estrategia que promueva la participación de personas del sector privado y/o ciudadanos en la administración, mantenimiento y aprovechamiento sostenible de los Parques y Zonas Verdes Urbanas del municipio (Plan Adopta un Parque - Zona verde).</v>
          </cell>
          <cell r="M216" t="str">
            <v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v>
          </cell>
        </row>
        <row r="217">
          <cell r="A217">
            <v>214</v>
          </cell>
          <cell r="B217" t="str">
            <v>4. BUCARAMANGA CIUDAD VITAL: LA VIDA ES SAGRADA</v>
          </cell>
          <cell r="C217" t="str">
            <v>Aumentar a 4,86 mts2/hab el Índice de Espacio Público Efectivo por Habitante.</v>
          </cell>
          <cell r="D217">
            <v>4.7</v>
          </cell>
          <cell r="E217">
            <v>4.8600000000000003</v>
          </cell>
          <cell r="F217">
            <v>4.7</v>
          </cell>
          <cell r="G217">
            <v>4.7</v>
          </cell>
          <cell r="H217">
            <v>4.7699999999999996</v>
          </cell>
          <cell r="I217">
            <v>4.8600000000000003</v>
          </cell>
          <cell r="J217" t="str">
            <v>ESPACIO PÚBLICO VITAL</v>
          </cell>
          <cell r="K217" t="str">
            <v>MEJORAMIENTO Y MANTENIMIENTO DE PARQUES Y ZONAS VERDES</v>
          </cell>
          <cell r="L217" t="str">
            <v>Mantener el 100% de los parques, zonas verdes y su mobiliario.</v>
          </cell>
          <cell r="M217" t="str">
            <v>Porcentaje de parques, zonas verdes y su mobiliario mantenido.</v>
          </cell>
        </row>
        <row r="218">
          <cell r="A218">
            <v>215</v>
          </cell>
          <cell r="B218" t="str">
            <v>4. BUCARAMANGA CIUDAD VITAL: LA VIDA ES SAGRADA</v>
          </cell>
          <cell r="C218" t="str">
            <v>Aumentar a 4,86 mts2/hab el Índice de Espacio Público Efectivo por Habitante.</v>
          </cell>
          <cell r="D218">
            <v>4.7</v>
          </cell>
          <cell r="E218">
            <v>4.8600000000000003</v>
          </cell>
          <cell r="F218">
            <v>4.7</v>
          </cell>
          <cell r="G218">
            <v>4.7</v>
          </cell>
          <cell r="H218">
            <v>4.7699999999999996</v>
          </cell>
          <cell r="I218">
            <v>4.8600000000000003</v>
          </cell>
          <cell r="J218" t="str">
            <v>ESPACIO PÚBLICO VITAL</v>
          </cell>
          <cell r="K218" t="str">
            <v>EQUIPAMIENTO COMUNITARIO</v>
          </cell>
          <cell r="L218" t="str">
            <v>Construir y/o mejorar 100.000 m2 de espacio espacio público y equipamiento urbano de la ciudad.</v>
          </cell>
          <cell r="M218" t="str">
            <v>Número de m2 de espacio público y equipamiento urbano de la ciudad consrtuido y/o mejorado.</v>
          </cell>
        </row>
        <row r="219">
          <cell r="A219">
            <v>216</v>
          </cell>
          <cell r="B219" t="str">
            <v>4. BUCARAMANGA CIUDAD VITAL: LA VIDA ES SAGRADA</v>
          </cell>
          <cell r="C219" t="str">
            <v>Aumentar a 4,86 mts2/hab el Índice de Espacio Público Efectivo por Habitante.</v>
          </cell>
          <cell r="D219">
            <v>4.7</v>
          </cell>
          <cell r="E219">
            <v>4.8600000000000003</v>
          </cell>
          <cell r="F219">
            <v>4.7</v>
          </cell>
          <cell r="G219">
            <v>4.7</v>
          </cell>
          <cell r="H219">
            <v>4.7699999999999996</v>
          </cell>
          <cell r="I219">
            <v>4.8600000000000003</v>
          </cell>
          <cell r="J219" t="str">
            <v>ESPACIO PÚBLICO VITAL</v>
          </cell>
          <cell r="K219" t="str">
            <v>EQUIPAMIENTO COMUNITARIO</v>
          </cell>
          <cell r="L219" t="str">
            <v>Realizar mejoramiento y/o mantenimiento a la infraestructura de 2 plaza de mercado a cargo del municipio.</v>
          </cell>
          <cell r="M219" t="str">
            <v>Número de plaza de mercados a cargo del municipio con acciones de mejoramiento y mantenimiento a la infraestructura.</v>
          </cell>
        </row>
        <row r="220">
          <cell r="A220">
            <v>217</v>
          </cell>
          <cell r="B220" t="str">
            <v>4. BUCARAMANGA CIUDAD VITAL: LA VIDA ES SAGRADA</v>
          </cell>
          <cell r="C220" t="str">
            <v>Aumentar a 4,86 mts2/hab el Índice de Espacio Público Efectivo por Habitante.</v>
          </cell>
          <cell r="D220">
            <v>4.7</v>
          </cell>
          <cell r="E220">
            <v>4.8600000000000003</v>
          </cell>
          <cell r="F220">
            <v>4.7</v>
          </cell>
          <cell r="G220">
            <v>4.7</v>
          </cell>
          <cell r="H220">
            <v>4.7699999999999996</v>
          </cell>
          <cell r="I220">
            <v>4.8600000000000003</v>
          </cell>
          <cell r="J220" t="str">
            <v>ESPACIO PÚBLICO VITAL</v>
          </cell>
          <cell r="K220" t="str">
            <v>EQUIPAMIENTO COMUNITARIO</v>
          </cell>
          <cell r="L220" t="str">
            <v>Mantener las 4 Plazas de Mercado administradas por el Municipio.</v>
          </cell>
          <cell r="M220" t="str">
            <v>Número de plazas de mercado administradas por el Municipio mantenidas.</v>
          </cell>
        </row>
        <row r="221">
          <cell r="A221">
            <v>218</v>
          </cell>
          <cell r="B221" t="str">
            <v>4. BUCARAMANGA CIUDAD VITAL: LA VIDA ES SAGRADA</v>
          </cell>
          <cell r="C221" t="str">
            <v>Aumentar a 4,86 mts2/hab el Índice de Espacio Público Efectivo por Habitante.</v>
          </cell>
          <cell r="D221">
            <v>4.7</v>
          </cell>
          <cell r="E221">
            <v>4.8600000000000003</v>
          </cell>
          <cell r="F221">
            <v>4.7</v>
          </cell>
          <cell r="G221">
            <v>4.7</v>
          </cell>
          <cell r="H221">
            <v>4.7699999999999996</v>
          </cell>
          <cell r="I221">
            <v>4.8600000000000003</v>
          </cell>
          <cell r="J221" t="str">
            <v>ESPACIO PÚBLICO VITAL</v>
          </cell>
          <cell r="K221" t="str">
            <v>EQUIPAMIENTO COMUNITARIO</v>
          </cell>
          <cell r="L221" t="str">
            <v>Construir y/o gestionar el Coso Municipal.</v>
          </cell>
          <cell r="M221" t="str">
            <v>Porcentaje de avance en la construcción y/o gestión del Coso Municipal</v>
          </cell>
        </row>
        <row r="222">
          <cell r="A222">
            <v>219</v>
          </cell>
          <cell r="B222" t="str">
            <v>4. BUCARAMANGA CIUDAD VITAL: LA VIDA ES SAGRADA</v>
          </cell>
          <cell r="C222" t="str">
            <v>Incrementar al 10% el uso de la bicicleta en las vías de la ciudad.</v>
          </cell>
          <cell r="D222">
            <v>0.05</v>
          </cell>
          <cell r="E222">
            <v>0.1</v>
          </cell>
          <cell r="F222">
            <v>0.06</v>
          </cell>
          <cell r="G222">
            <v>7.0000000000000007E-2</v>
          </cell>
          <cell r="H222">
            <v>8.5000000000000006E-2</v>
          </cell>
          <cell r="I222">
            <v>0.1</v>
          </cell>
          <cell r="J222" t="str">
            <v>ESPACIO PÚBLICO VITAL</v>
          </cell>
          <cell r="K222" t="str">
            <v>INFRAESTRUCTURA DE TRANSPORTE</v>
          </cell>
          <cell r="L222" t="str">
            <v>Construir 15 kilómetros de cicloruta en el municipio diseñados bajo la implementación de la estrategia de la bicicleta.</v>
          </cell>
          <cell r="M222" t="str">
            <v>Número de kilómetros de cicloruta construídos en el municipio diseñados bajo la implementación de la estrategia de la bicicleta.</v>
          </cell>
        </row>
        <row r="223">
          <cell r="A223">
            <v>220</v>
          </cell>
          <cell r="B223" t="str">
            <v>4. BUCARAMANGA CIUDAD VITAL: LA VIDA ES SAGRADA</v>
          </cell>
          <cell r="C223" t="str">
            <v>Aumentar a 4,86 mts2/hab el Índice de Espacio Público Efectivo por Habitante.</v>
          </cell>
          <cell r="D223">
            <v>4.7</v>
          </cell>
          <cell r="E223">
            <v>4.8600000000000003</v>
          </cell>
          <cell r="F223">
            <v>4.7</v>
          </cell>
          <cell r="G223">
            <v>4.7</v>
          </cell>
          <cell r="H223">
            <v>4.7699999999999996</v>
          </cell>
          <cell r="I223">
            <v>4.8600000000000003</v>
          </cell>
          <cell r="J223" t="str">
            <v>ESPACIO PÚBLICO VITAL</v>
          </cell>
          <cell r="K223" t="str">
            <v>INFRAESTRUCTURA DE TRANSPORTE</v>
          </cell>
          <cell r="L223" t="str">
            <v>Realizar mantenimiento o mejoramiento a 100.000 m2 de malla vial urbana.</v>
          </cell>
          <cell r="M223" t="str">
            <v xml:space="preserve">Número de m2 de malla vial urbana mantenidos o mejorados. </v>
          </cell>
        </row>
        <row r="224">
          <cell r="A224">
            <v>221</v>
          </cell>
          <cell r="B224" t="str">
            <v>4. BUCARAMANGA CIUDAD VITAL: LA VIDA ES SAGRADA</v>
          </cell>
          <cell r="C224" t="str">
            <v>Aumentar a 4,86 mts2/hab el Índice de Espacio Público Efectivo por Habitante.</v>
          </cell>
          <cell r="D224">
            <v>4.7</v>
          </cell>
          <cell r="E224">
            <v>4.8600000000000003</v>
          </cell>
          <cell r="F224">
            <v>4.7</v>
          </cell>
          <cell r="G224">
            <v>4.7</v>
          </cell>
          <cell r="H224">
            <v>4.7699999999999996</v>
          </cell>
          <cell r="I224">
            <v>4.8600000000000003</v>
          </cell>
          <cell r="J224" t="str">
            <v>ESPACIO PÚBLICO VITAL</v>
          </cell>
          <cell r="K224" t="str">
            <v>INFRAESTRUCTURA DE TRANSPORTE</v>
          </cell>
          <cell r="L224" t="str">
            <v>Construir 3.000 metros líneales de placa huella en la zona rural.</v>
          </cell>
          <cell r="M224" t="str">
            <v>Número de metros lineales de placa huella construídos en la zona rural.</v>
          </cell>
        </row>
        <row r="225">
          <cell r="A225">
            <v>222</v>
          </cell>
          <cell r="B225" t="str">
            <v>4. BUCARAMANGA CIUDAD VITAL: LA VIDA ES SAGRADA</v>
          </cell>
          <cell r="C225" t="str">
            <v>Aumentar a 4,86 mts2/hab el Índice de Espacio Público Efectivo por Habitante.</v>
          </cell>
          <cell r="D225">
            <v>4.7</v>
          </cell>
          <cell r="E225">
            <v>4.8600000000000003</v>
          </cell>
          <cell r="F225">
            <v>4.7</v>
          </cell>
          <cell r="G225">
            <v>4.7</v>
          </cell>
          <cell r="H225">
            <v>4.7699999999999996</v>
          </cell>
          <cell r="I225">
            <v>4.8600000000000003</v>
          </cell>
          <cell r="J225" t="str">
            <v>ESPACIO PÚBLICO VITAL</v>
          </cell>
          <cell r="K225" t="str">
            <v>INFRAESTRUCTURA DE TRANSPORTE</v>
          </cell>
          <cell r="L225" t="str">
            <v>Realizar mantenimiento a 2 puente peatonal.</v>
          </cell>
          <cell r="M225" t="str">
            <v>Número de puentes peatonales con mantenimiento realizado.</v>
          </cell>
        </row>
        <row r="226">
          <cell r="A226">
            <v>223</v>
          </cell>
          <cell r="B226" t="str">
            <v>4. BUCARAMANGA CIUDAD VITAL: LA VIDA ES SAGRADA</v>
          </cell>
          <cell r="C226" t="str">
            <v>Aumentar al 96% la cobertura del alumbrado público en la zona rural.</v>
          </cell>
          <cell r="D226">
            <v>4.7</v>
          </cell>
          <cell r="E226">
            <v>4.8600000000000003</v>
          </cell>
          <cell r="F226">
            <v>4.7</v>
          </cell>
          <cell r="G226">
            <v>4.7</v>
          </cell>
          <cell r="H226">
            <v>4.7699999999999996</v>
          </cell>
          <cell r="I226">
            <v>4.8600000000000003</v>
          </cell>
          <cell r="J226" t="str">
            <v>ESPACIO PÚBLICO VITAL</v>
          </cell>
          <cell r="K226" t="str">
            <v>ALUMBRADO PÚBLICO URBANO Y RURAL</v>
          </cell>
          <cell r="L226" t="str">
            <v>Formular e implementar 1 programa de expansión y modernización del alumbrado público de la ciudad.</v>
          </cell>
          <cell r="M226" t="str">
            <v>Número de programas de expansión y modernización del alumbrado público de la ciudad formulados e implementados.</v>
          </cell>
        </row>
        <row r="227">
          <cell r="A227">
            <v>224</v>
          </cell>
          <cell r="B227" t="str">
            <v>4. BUCARAMANGA CIUDAD VITAL: LA VIDA ES SAGRADA</v>
          </cell>
          <cell r="C227" t="str">
            <v>Aumentar al 96% la cobertura del alumbrado público en la zona rural.</v>
          </cell>
          <cell r="D227">
            <v>4.7</v>
          </cell>
          <cell r="E227">
            <v>4.8600000000000003</v>
          </cell>
          <cell r="F227">
            <v>4.7</v>
          </cell>
          <cell r="G227">
            <v>4.7</v>
          </cell>
          <cell r="H227">
            <v>4.7699999999999996</v>
          </cell>
          <cell r="I227">
            <v>4.8600000000000003</v>
          </cell>
          <cell r="J227" t="str">
            <v>ESPACIO PÚBLICO VITAL</v>
          </cell>
          <cell r="K227" t="str">
            <v>ALUMBRADO PÚBLICO URBANO Y RURAL</v>
          </cell>
          <cell r="L227" t="str">
            <v xml:space="preserve">Mantener el funcionamiento del 100% de las luminarias operativas. </v>
          </cell>
          <cell r="M227" t="str">
            <v xml:space="preserve">Porcentaje de luminarias operativas en funcionamiento. </v>
          </cell>
        </row>
        <row r="228">
          <cell r="A228">
            <v>225</v>
          </cell>
          <cell r="B228" t="str">
            <v>4. BUCARAMANGA CIUDAD VITAL: LA VIDA ES SAGRADA</v>
          </cell>
          <cell r="C228" t="str">
            <v>Aumentar al 96% la cobertura del alumbrado público en la zona rural.</v>
          </cell>
          <cell r="D228">
            <v>4.7</v>
          </cell>
          <cell r="E228">
            <v>4.8600000000000003</v>
          </cell>
          <cell r="F228">
            <v>4.7</v>
          </cell>
          <cell r="G228">
            <v>4.7</v>
          </cell>
          <cell r="H228">
            <v>4.7699999999999996</v>
          </cell>
          <cell r="I228">
            <v>4.8600000000000003</v>
          </cell>
          <cell r="J228" t="str">
            <v>ESPACIO PÚBLICO VITAL</v>
          </cell>
          <cell r="K228" t="str">
            <v>ALUMBRADO PÚBLICO URBANO Y RURAL</v>
          </cell>
          <cell r="L228" t="str">
            <v>Implementar 1 herramienta que permita integrar la gestión y el control de la infraestructura del alumbrado público mediante las TIC.</v>
          </cell>
          <cell r="M228" t="str">
            <v>Porcentaje de avance en la implementación de la herramienta que permita integrar la gestión y el control de la infraestructura del alumbrado público mediante las TIC.</v>
          </cell>
        </row>
        <row r="229">
          <cell r="A229">
            <v>226</v>
          </cell>
          <cell r="B229" t="str">
            <v>4. BUCARAMANGA CIUDAD VITAL: LA VIDA ES SAGRADA</v>
          </cell>
          <cell r="C229" t="str">
            <v>Aumentar al 96% la cobertura del alumbrado público en la zona rural.</v>
          </cell>
          <cell r="D229">
            <v>4.7</v>
          </cell>
          <cell r="E229">
            <v>4.8600000000000003</v>
          </cell>
          <cell r="F229">
            <v>4.7</v>
          </cell>
          <cell r="G229">
            <v>4.7</v>
          </cell>
          <cell r="H229">
            <v>4.7699999999999996</v>
          </cell>
          <cell r="I229">
            <v>4.8600000000000003</v>
          </cell>
          <cell r="J229" t="str">
            <v>ESPACIO PÚBLICO VITAL</v>
          </cell>
          <cell r="K229" t="str">
            <v>ALUMBRADO PÚBLICO URBANO Y RURAL</v>
          </cell>
          <cell r="L229" t="str">
            <v>Instalar 30.000 puntos de luminarias telegestionadas para construir una red de alumbrado público inteligente basado en sensórica y dispositivos interconectados para la telegestión.</v>
          </cell>
          <cell r="M229" t="str">
            <v>Número de puntos de luminarias telegestionadas instaladas para construir una red de alumbrado público inteligente basado en sensórica y dispositivos interconectados para la telegestión.</v>
          </cell>
        </row>
        <row r="230">
          <cell r="A230">
            <v>227</v>
          </cell>
          <cell r="B230" t="str">
            <v>4. BUCARAMANGA CIUDAD VITAL: LA VIDA ES SAGRADA</v>
          </cell>
          <cell r="C230" t="str">
            <v>Aumentar al 96% la cobertura del alumbrado público en la zona rural.</v>
          </cell>
          <cell r="D230">
            <v>4.7</v>
          </cell>
          <cell r="E230">
            <v>4.8600000000000003</v>
          </cell>
          <cell r="F230">
            <v>4.7</v>
          </cell>
          <cell r="G230">
            <v>4.7</v>
          </cell>
          <cell r="H230">
            <v>4.7699999999999996</v>
          </cell>
          <cell r="I230">
            <v>4.8600000000000003</v>
          </cell>
          <cell r="J230" t="str">
            <v>ESPACIO PÚBLICO VITAL</v>
          </cell>
          <cell r="K230" t="str">
            <v>ALUMBRADO PÚBLICO URBANO Y RURAL</v>
          </cell>
          <cell r="L230" t="str">
            <v>Implementar y mantener 1 sistema para adquisición, análisis, procesamiento y visualización de información de la red de alumbrado público inteligente e interoperable con otros sistemas.</v>
          </cell>
          <cell r="M230" t="str">
            <v>Número de sistemas implementados y mantenidos para adquisición, análisis, procesamiento y visualización de información de la red de alumbrado público inteligente e interoperable con otros sistemas.</v>
          </cell>
        </row>
        <row r="231">
          <cell r="A231">
            <v>228</v>
          </cell>
          <cell r="B231" t="str">
            <v>4. BUCARAMANGA CIUDAD VITAL: LA VIDA ES SAGRADA</v>
          </cell>
          <cell r="C231" t="str">
            <v>Aumentar al 96% la cobertura del alumbrado público en la zona rural.</v>
          </cell>
          <cell r="D231">
            <v>4.7</v>
          </cell>
          <cell r="E231">
            <v>4.8600000000000003</v>
          </cell>
          <cell r="F231">
            <v>4.7</v>
          </cell>
          <cell r="G231">
            <v>4.7</v>
          </cell>
          <cell r="H231">
            <v>4.7699999999999996</v>
          </cell>
          <cell r="I231">
            <v>4.8600000000000003</v>
          </cell>
          <cell r="J231" t="str">
            <v>ESPACIO PÚBLICO VITAL</v>
          </cell>
          <cell r="K231" t="str">
            <v>ALUMBRADO PÚBLICO URBANO Y RURAL</v>
          </cell>
          <cell r="L231" t="str">
            <v>Implementar 1 centro de control y gestión que asegure la interoperabilidad, integración y el análisis de la información proveniente de la red de alumbrado público inteligente y otras.</v>
          </cell>
          <cell r="M231" t="str">
            <v>Porcentaje de avance en la implementación del centro de control y gestión que asegure la interoperabilidad, integración y el análisis de la información proveniente de la red de alumbrado público inteligente y otras.</v>
          </cell>
        </row>
        <row r="232">
          <cell r="A232">
            <v>229</v>
          </cell>
          <cell r="B232" t="str">
            <v>4. BUCARAMANGA CIUDAD VITAL: LA VIDA ES SAGRADA</v>
          </cell>
          <cell r="C232" t="str">
            <v>Disminuir a 16,1 la tasa de homicidios.</v>
          </cell>
          <cell r="D232">
            <v>18.899999999999999</v>
          </cell>
          <cell r="E232">
            <v>16.100000000000001</v>
          </cell>
          <cell r="F232">
            <v>18.2</v>
          </cell>
          <cell r="G232">
            <v>17.5</v>
          </cell>
          <cell r="H232">
            <v>16.8</v>
          </cell>
          <cell r="I232">
            <v>16.100000000000001</v>
          </cell>
          <cell r="J232" t="str">
            <v>BUCARAMANGA SEGURA</v>
          </cell>
          <cell r="K232" t="str">
            <v>PREVENCIÓN DEL DELITO</v>
          </cell>
          <cell r="L232" t="str">
            <v>Formular e implementar 1 programa de gestores de convivencia.</v>
          </cell>
          <cell r="M232" t="str">
            <v>Número de programas de gestores de convivencia formulados e implementados.</v>
          </cell>
        </row>
        <row r="233">
          <cell r="A233">
            <v>230</v>
          </cell>
          <cell r="B233" t="str">
            <v>4. BUCARAMANGA CIUDAD VITAL: LA VIDA ES SAGRADA</v>
          </cell>
          <cell r="C233" t="str">
            <v>Disminuir a 305,4 la tasa de violencia interpersonal.</v>
          </cell>
          <cell r="D233">
            <v>331.1</v>
          </cell>
          <cell r="E233">
            <v>305.39999999999998</v>
          </cell>
          <cell r="F233">
            <v>324.39999999999998</v>
          </cell>
          <cell r="G233">
            <v>318</v>
          </cell>
          <cell r="H233">
            <v>311.60000000000002</v>
          </cell>
          <cell r="I233">
            <v>305.39999999999998</v>
          </cell>
          <cell r="J233" t="str">
            <v>BUCARAMANGA SEGURA</v>
          </cell>
          <cell r="K233" t="str">
            <v>PREVENCIÓN DEL DELITO</v>
          </cell>
          <cell r="L233" t="str">
            <v>Formular e implementar 1 estrategia orientada a erradicar la violencia y fortalecer la protección en niños, niñas y adolescentes, mujeres, líderes sociales y personas mayores en entornos de violencia.</v>
          </cell>
          <cell r="M233" t="str">
            <v>Número de estrategias formuladas e implementadas orientadas a erradicar la violencia y fortalecer la protección en niños, niñas y adolescentes, mujeres, líderes sociales y personas mayores en entornos de violencia.</v>
          </cell>
        </row>
        <row r="234">
          <cell r="A234">
            <v>231</v>
          </cell>
          <cell r="B234" t="str">
            <v>4. BUCARAMANGA CIUDAD VITAL: LA VIDA ES SAGRADA</v>
          </cell>
          <cell r="C234" t="str">
            <v>Disminuir a 305,4 la tasa de violencia interpersonal.</v>
          </cell>
          <cell r="D234">
            <v>331.1</v>
          </cell>
          <cell r="E234">
            <v>305.39999999999998</v>
          </cell>
          <cell r="F234">
            <v>324.39999999999998</v>
          </cell>
          <cell r="G234">
            <v>318</v>
          </cell>
          <cell r="H234">
            <v>311.60000000000002</v>
          </cell>
          <cell r="I234">
            <v>305.39999999999998</v>
          </cell>
          <cell r="J234" t="str">
            <v>BUCARAMANGA SEGURA</v>
          </cell>
          <cell r="K234" t="str">
            <v>PREVENCIÓN DEL DELITO</v>
          </cell>
          <cell r="L234" t="str">
            <v>Mantener 1 hogar de paso para la protección de niños y niñas en riesgo y/o vulnerabilidad.</v>
          </cell>
          <cell r="M234" t="str">
            <v>Número de hogares de paso para las niñas y niños en riesgo y/o vulnerabilidad mantenidos.</v>
          </cell>
        </row>
        <row r="235">
          <cell r="A235">
            <v>232</v>
          </cell>
          <cell r="B235" t="str">
            <v>4. BUCARAMANGA CIUDAD VITAL: LA VIDA ES SAGRADA</v>
          </cell>
          <cell r="C235" t="str">
            <v>Disminuir a 305,4 la tasa de violencia interpersonal.</v>
          </cell>
          <cell r="D235">
            <v>331.1</v>
          </cell>
          <cell r="E235">
            <v>305.39999999999998</v>
          </cell>
          <cell r="F235">
            <v>324.39999999999998</v>
          </cell>
          <cell r="G235">
            <v>318</v>
          </cell>
          <cell r="H235">
            <v>311.60000000000002</v>
          </cell>
          <cell r="I235">
            <v>305.39999999999998</v>
          </cell>
          <cell r="J235" t="str">
            <v>BUCARAMANGA SEGURA</v>
          </cell>
          <cell r="K235" t="str">
            <v>PREVENCIÓN DEL DELITO</v>
          </cell>
          <cell r="L235" t="str">
            <v>Mantener el Programa de Tolerancia en Movimiento con el objetivo de fortalecer la convivencia y seguridad ciudadana.</v>
          </cell>
          <cell r="M235" t="str">
            <v>Número de Programas de Tolerancia en Movimiento mantenidos con el objetivo de fortalecer la convivencia y seguridad ciudadana.</v>
          </cell>
        </row>
        <row r="236">
          <cell r="A236">
            <v>233</v>
          </cell>
          <cell r="B236" t="str">
            <v>4. BUCARAMANGA CIUDAD VITAL: LA VIDA ES SAGRADA</v>
          </cell>
          <cell r="C236" t="str">
            <v>Disminuir a 305,4 la tasa de violencia interpersonal.</v>
          </cell>
          <cell r="D236">
            <v>331.1</v>
          </cell>
          <cell r="E236">
            <v>305.39999999999998</v>
          </cell>
          <cell r="F236">
            <v>324.39999999999998</v>
          </cell>
          <cell r="G236">
            <v>318</v>
          </cell>
          <cell r="H236">
            <v>311.60000000000002</v>
          </cell>
          <cell r="I236">
            <v>305.39999999999998</v>
          </cell>
          <cell r="J236" t="str">
            <v>BUCARAMANGA SEGURA</v>
          </cell>
          <cell r="K236" t="str">
            <v>PREVENCIÓN DEL DELITO</v>
          </cell>
          <cell r="L236" t="str">
            <v>Intervenir 10 puntos críticos de criminalidad con acciones integrales.</v>
          </cell>
          <cell r="M236" t="str">
            <v>Número de puntos críticos de criminalidad intervenidos con acciones integrales.</v>
          </cell>
        </row>
        <row r="237">
          <cell r="A237">
            <v>234</v>
          </cell>
          <cell r="B237" t="str">
            <v>4. BUCARAMANGA CIUDAD VITAL: LA VIDA ES SAGRADA</v>
          </cell>
          <cell r="C237" t="str">
            <v>Disminuir a 305,4 la tasa de violencia interpersonal.</v>
          </cell>
          <cell r="D237">
            <v>331.1</v>
          </cell>
          <cell r="E237">
            <v>305.39999999999998</v>
          </cell>
          <cell r="F237">
            <v>324.39999999999998</v>
          </cell>
          <cell r="G237">
            <v>318</v>
          </cell>
          <cell r="H237">
            <v>311.60000000000002</v>
          </cell>
          <cell r="I237">
            <v>305.39999999999998</v>
          </cell>
          <cell r="J237" t="str">
            <v>BUCARAMANGA SEGURA</v>
          </cell>
          <cell r="K237" t="str">
            <v>PREVENCIÓN DEL DELITO</v>
          </cell>
          <cell r="L237" t="str">
            <v>Mantener la estrategia para la prevención, detección y atención de las violencias en adolescentes.</v>
          </cell>
          <cell r="M237" t="str">
            <v>Número de estrategias mantenidas para la prevención, detección y atención de las violencias en adolescentes.</v>
          </cell>
        </row>
        <row r="238">
          <cell r="A238">
            <v>235</v>
          </cell>
          <cell r="B238" t="str">
            <v>4. BUCARAMANGA CIUDAD VITAL: LA VIDA ES SAGRADA</v>
          </cell>
          <cell r="C238" t="str">
            <v>Disminuir a 16,1 la tasa de homicidios.</v>
          </cell>
          <cell r="D238">
            <v>18.899999999999999</v>
          </cell>
          <cell r="E238">
            <v>16.100000000000001</v>
          </cell>
          <cell r="F238">
            <v>18.2</v>
          </cell>
          <cell r="G238">
            <v>17.5</v>
          </cell>
          <cell r="H238">
            <v>16.8</v>
          </cell>
          <cell r="I238">
            <v>16.100000000000001</v>
          </cell>
          <cell r="J238" t="str">
            <v>BUCARAMANGA SEGURA</v>
          </cell>
          <cell r="K238" t="str">
            <v>FORTALECIMIENTO INSTITUCIONAL A LOS ORGANISMOS DE SEGURIDAD</v>
          </cell>
          <cell r="L238" t="str">
            <v>Formular e implementar el Plan Integral de Seguridad y Convivencia Ciudadana (PISCC) en conjunto con las entidades pertinentes.</v>
          </cell>
          <cell r="M238" t="str">
            <v>Número de Planes Integral de Seguridad y Convivencia Ciudadana (PISCC) formulados e implementados en conjunto con las entidades pertinentes.</v>
          </cell>
        </row>
        <row r="239">
          <cell r="A239">
            <v>236</v>
          </cell>
          <cell r="B239" t="str">
            <v>4. BUCARAMANGA CIUDAD VITAL: LA VIDA ES SAGRADA</v>
          </cell>
          <cell r="C239" t="str">
            <v>Disminuir a 305,4 la tasa de violencia interpersonal.</v>
          </cell>
          <cell r="D239">
            <v>331.1</v>
          </cell>
          <cell r="E239">
            <v>305.39999999999998</v>
          </cell>
          <cell r="F239">
            <v>324.39999999999998</v>
          </cell>
          <cell r="G239">
            <v>318</v>
          </cell>
          <cell r="H239">
            <v>311.60000000000002</v>
          </cell>
          <cell r="I239">
            <v>305.39999999999998</v>
          </cell>
          <cell r="J239" t="str">
            <v>BUCARAMANGA SEGURA</v>
          </cell>
          <cell r="K239" t="str">
            <v>FORTALECIMIENTO INSTITUCIONAL A LOS ORGANISMOS DE SEGURIDAD</v>
          </cell>
          <cell r="L239" t="str">
            <v>Mantener la adquisición del 100% las herramientas de innovación, ciencia y tecnología aprobadas a los organismos de orden público en marco de una ciudad inteligente.</v>
          </cell>
          <cell r="M239" t="str">
            <v>Porcentaje de herramientas de innovación, ciencia y tecnología adquiridas aprobadas a los organismos de orden público en marco de una ciudad inteligente.</v>
          </cell>
        </row>
        <row r="240">
          <cell r="A240">
            <v>237</v>
          </cell>
          <cell r="B240" t="str">
            <v>4. BUCARAMANGA CIUDAD VITAL: LA VIDA ES SAGRADA</v>
          </cell>
          <cell r="C240" t="str">
            <v>Disminuir a 280 la tasa de lesionados por accidentes de tránsito.</v>
          </cell>
          <cell r="D240">
            <v>300</v>
          </cell>
          <cell r="E240">
            <v>280</v>
          </cell>
          <cell r="F240">
            <v>295</v>
          </cell>
          <cell r="G240">
            <v>290</v>
          </cell>
          <cell r="H240">
            <v>285</v>
          </cell>
          <cell r="I240">
            <v>280</v>
          </cell>
          <cell r="J240" t="str">
            <v>BUCARAMANGA SEGURA</v>
          </cell>
          <cell r="K240" t="str">
            <v>FORTALECIMIENTO INSTITUCIONAL A LOS ORGANISMOS DE SEGURIDAD</v>
          </cell>
          <cell r="L240" t="str">
            <v>Mantener en funcionamiento el Circuito Cerrado de Televisión.</v>
          </cell>
          <cell r="M240" t="str">
            <v>Número de Circuitos Cerrados de Televisión en funcionamiento.</v>
          </cell>
        </row>
        <row r="241">
          <cell r="A241">
            <v>238</v>
          </cell>
          <cell r="B241" t="str">
            <v>4. BUCARAMANGA CIUDAD VITAL: LA VIDA ES SAGRADA</v>
          </cell>
          <cell r="C241" t="str">
            <v>Disminuir a 305,4 la tasa de violencia interpersonal.</v>
          </cell>
          <cell r="D241">
            <v>331.1</v>
          </cell>
          <cell r="E241">
            <v>305.39999999999998</v>
          </cell>
          <cell r="F241">
            <v>324.39999999999998</v>
          </cell>
          <cell r="G241">
            <v>318</v>
          </cell>
          <cell r="H241">
            <v>311.60000000000002</v>
          </cell>
          <cell r="I241">
            <v>305.39999999999998</v>
          </cell>
          <cell r="J241" t="str">
            <v>BUCARAMANGA SEGURA</v>
          </cell>
          <cell r="K241" t="str">
            <v>FORTALECIMIENTO INSTITUCIONAL A LOS ORGANISMOS DE SEGURIDAD</v>
          </cell>
          <cell r="L241" t="str">
            <v>Formular e implementar el plan de acción para la habilitación  del Centro de Traslado por Protección - CTP en cumplimiento por el Código Nacional de Seguridad y Convicencia Ciudadana.</v>
          </cell>
          <cell r="M241" t="str">
            <v>Número de planes de acción formulados e implementados para la habilitación  del Centro de Traslado por Protección - CTP en cumplimiento por el Código Nacional de Seguridad y Convicencia Ciudadana.</v>
          </cell>
        </row>
        <row r="242">
          <cell r="A242">
            <v>239</v>
          </cell>
          <cell r="B242" t="str">
            <v>4. BUCARAMANGA CIUDAD VITAL: LA VIDA ES SAGRADA</v>
          </cell>
          <cell r="C242" t="str">
            <v>Disminuir a 305,4 la tasa de violencia interpersonal.</v>
          </cell>
          <cell r="D242">
            <v>331.1</v>
          </cell>
          <cell r="E242">
            <v>305.39999999999998</v>
          </cell>
          <cell r="F242">
            <v>324.39999999999998</v>
          </cell>
          <cell r="G242">
            <v>318</v>
          </cell>
          <cell r="H242">
            <v>311.60000000000002</v>
          </cell>
          <cell r="I242">
            <v>305.39999999999998</v>
          </cell>
          <cell r="J242" t="str">
            <v>BUCARAMANGA SEGURA</v>
          </cell>
          <cell r="K242" t="str">
            <v>PROMOCIÓN DE LA SEGURIDAD CIUDADANA, EL ORDEN PÚBLICO Y LA CONVIVENCIA</v>
          </cell>
          <cell r="L242" t="str">
            <v xml:space="preserve">Formular e implementar 1 estrategia de promoción y efectividad del Código Nacional de Seguridad y Convivencia Ciudadana. </v>
          </cell>
          <cell r="M242" t="str">
            <v xml:space="preserve">Número de estrategias formuladas e implementadas de promoción y efectividad del Código Nacional de Seguridad y Convivencia Ciudadana. </v>
          </cell>
        </row>
        <row r="243">
          <cell r="A243">
            <v>240</v>
          </cell>
          <cell r="B243" t="str">
            <v>4. BUCARAMANGA CIUDAD VITAL: LA VIDA ES SAGRADA</v>
          </cell>
          <cell r="C243" t="str">
            <v>Disminuir a 305,4 la tasa de violencia interpersonal.</v>
          </cell>
          <cell r="D243">
            <v>331.1</v>
          </cell>
          <cell r="E243">
            <v>305.39999999999998</v>
          </cell>
          <cell r="F243">
            <v>324.39999999999998</v>
          </cell>
          <cell r="G243">
            <v>318</v>
          </cell>
          <cell r="H243">
            <v>311.60000000000002</v>
          </cell>
          <cell r="I243">
            <v>305.39999999999998</v>
          </cell>
          <cell r="J243" t="str">
            <v>BUCARAMANGA SEGURA</v>
          </cell>
          <cell r="K243" t="str">
            <v>PROMOCIÓN DE LA SEGURIDAD CIUDADANA, EL ORDEN PÚBLICO Y LA CONVIVENCIA</v>
          </cell>
          <cell r="L243" t="str">
            <v>Formular e implementar 1 estrategia para mejorar la prestación del servicio de las inspecciones de policía y el seguimiento a los procesos policivos.</v>
          </cell>
          <cell r="M243" t="str">
            <v>Número de estrategias formuladas e implementadas para mejorar la prestación del servicio de las inspecciones de policía y el seguimiento a los procesos policivos.</v>
          </cell>
        </row>
        <row r="244">
          <cell r="A244">
            <v>241</v>
          </cell>
          <cell r="B244" t="str">
            <v>4. BUCARAMANGA CIUDAD VITAL: LA VIDA ES SAGRADA</v>
          </cell>
          <cell r="C244" t="str">
            <v>Disminuir a 305,4 la tasa de violencia interpersonal.</v>
          </cell>
          <cell r="D244">
            <v>331.1</v>
          </cell>
          <cell r="E244">
            <v>305.39999999999998</v>
          </cell>
          <cell r="F244">
            <v>324.39999999999998</v>
          </cell>
          <cell r="G244">
            <v>318</v>
          </cell>
          <cell r="H244">
            <v>311.60000000000002</v>
          </cell>
          <cell r="I244">
            <v>305.39999999999998</v>
          </cell>
          <cell r="J244" t="str">
            <v>BUCARAMANGA SEGURA</v>
          </cell>
          <cell r="K244" t="str">
            <v>PROMOCIÓN DE LA SEGURIDAD CIUDADANA, EL ORDEN PÚBLICO Y LA CONVIVENCIA</v>
          </cell>
          <cell r="L244" t="str">
            <v>Crear y mantener 1 observatorio de convivencia y seguridad ciudadana.</v>
          </cell>
          <cell r="M244" t="str">
            <v>Número de observatorios de convivencia y seguridad ciudadana creados y mantenidos.</v>
          </cell>
        </row>
        <row r="245">
          <cell r="A245">
            <v>242</v>
          </cell>
          <cell r="B245" t="str">
            <v>4. BUCARAMANGA CIUDAD VITAL: LA VIDA ES SAGRADA</v>
          </cell>
          <cell r="C245" t="str">
            <v>Disminuir a 305,4 la tasa de violencia interpersonal.</v>
          </cell>
          <cell r="D245">
            <v>331.1</v>
          </cell>
          <cell r="E245">
            <v>305.39999999999998</v>
          </cell>
          <cell r="F245">
            <v>324.39999999999998</v>
          </cell>
          <cell r="G245">
            <v>318</v>
          </cell>
          <cell r="H245">
            <v>311.60000000000002</v>
          </cell>
          <cell r="I245">
            <v>305.39999999999998</v>
          </cell>
          <cell r="J245" t="str">
            <v>BUCARAMANGA SEGURA</v>
          </cell>
          <cell r="K245" t="str">
            <v>PROMOCIÓN DE LA SEGURIDAD CIUDADANA, EL ORDEN PÚBLICO Y LA CONVIVENCIA</v>
          </cell>
          <cell r="L245" t="str">
            <v>Desarrollar e implementar 1 protocolo para la coordinación de acciones de respeto y garantía a la protesta pacífica.</v>
          </cell>
          <cell r="M245" t="str">
            <v>Número de protocolos desarrollados e implementados para la coordinación de acciones de respeto y garantía a la protesta pacífica.</v>
          </cell>
        </row>
        <row r="246">
          <cell r="A246">
            <v>243</v>
          </cell>
          <cell r="B246" t="str">
            <v>4. BUCARAMANGA CIUDAD VITAL: LA VIDA ES SAGRADA</v>
          </cell>
          <cell r="C246" t="str">
            <v>Disminuir a 305,4 la tasa de violencia interpersonal.</v>
          </cell>
          <cell r="D246">
            <v>331.1</v>
          </cell>
          <cell r="E246">
            <v>305.39999999999998</v>
          </cell>
          <cell r="F246">
            <v>324.39999999999998</v>
          </cell>
          <cell r="G246">
            <v>318</v>
          </cell>
          <cell r="H246">
            <v>311.60000000000002</v>
          </cell>
          <cell r="I246">
            <v>305.39999999999998</v>
          </cell>
          <cell r="J246" t="str">
            <v>BUCARAMANGA SEGURA</v>
          </cell>
          <cell r="K246" t="str">
            <v>PROMOCIÓN DE LA SEGURIDAD CIUDADANA, EL ORDEN PÚBLICO Y LA CONVIVENCIA</v>
          </cell>
          <cell r="L246" t="str">
            <v>Formular 1 estrategia de diagnóstico y abordaje de las conflictividades sociales.</v>
          </cell>
          <cell r="M246" t="str">
            <v>Número de estrategias de diagnóstico y abordaje de las conflictividades sociales formuladas e implementadas.</v>
          </cell>
        </row>
        <row r="247">
          <cell r="A247">
            <v>244</v>
          </cell>
          <cell r="B247" t="str">
            <v>4. BUCARAMANGA CIUDAD VITAL: LA VIDA ES SAGRADA</v>
          </cell>
          <cell r="C247" t="str">
            <v>Disminuir a 305,4 la tasa de violencia interpersonal.</v>
          </cell>
          <cell r="D247">
            <v>331.1</v>
          </cell>
          <cell r="E247">
            <v>305.39999999999998</v>
          </cell>
          <cell r="F247">
            <v>324.39999999999998</v>
          </cell>
          <cell r="G247">
            <v>318</v>
          </cell>
          <cell r="H247">
            <v>311.60000000000002</v>
          </cell>
          <cell r="I247">
            <v>305.39999999999998</v>
          </cell>
          <cell r="J247" t="str">
            <v>BUCARAMANGA SEGURA</v>
          </cell>
          <cell r="K247" t="str">
            <v>PROMOCIÓN DE LOS MÉTODOS DE RESOLUCIÓN DE CONFLICTOS, ACCESO A LA JUSTICIA Y APLICACIÓN DE LA JUSTICIA RESTAURATIVA</v>
          </cell>
          <cell r="L247" t="str">
            <v>Mantener la casa de justicia como espacio de atención y descongestión de los servicios de justicia garantizando la asesoría de las personas que solicitan el servicio.</v>
          </cell>
          <cell r="M247" t="str">
            <v>Número de casas de justicia mantenidas como espacio de atención y descongestión de los servicios de justicia garantizando la asesoría de las personas que solicitan el servicio.</v>
          </cell>
        </row>
        <row r="248">
          <cell r="A248">
            <v>245</v>
          </cell>
          <cell r="B248" t="str">
            <v>4. BUCARAMANGA CIUDAD VITAL: LA VIDA ES SAGRADA</v>
          </cell>
          <cell r="C248" t="str">
            <v>Disminuir a 129,1 la tasa de violencia intrafamiliar.</v>
          </cell>
          <cell r="D248">
            <v>140</v>
          </cell>
          <cell r="E248">
            <v>129.1</v>
          </cell>
          <cell r="F248">
            <v>137.19999999999999</v>
          </cell>
          <cell r="G248">
            <v>134.5</v>
          </cell>
          <cell r="H248">
            <v>131.80000000000001</v>
          </cell>
          <cell r="I248">
            <v>129.1</v>
          </cell>
          <cell r="J248" t="str">
            <v>BUCARAMANGA SEGURA</v>
          </cell>
          <cell r="K248" t="str">
            <v>PROMOCIÓN DE LOS MÉTODOS DE RESOLUCIÓN DE CONFLICTOS, ACCESO A LA JUSTICIA Y APLICACIÓN DE LA JUSTICIA RESTAURATIVA</v>
          </cell>
          <cell r="L248" t="str">
            <v>Mantener y fortalecer la prestación integral del servicio en las 3 comisarías de familia para prevenir la violencia intrafamiliar.</v>
          </cell>
          <cell r="M248" t="str">
            <v>Número de comisarías de familia mantenidas con la prestación integral del servicio para prevenir la violencia intrafamiliar.</v>
          </cell>
        </row>
        <row r="249">
          <cell r="A249">
            <v>246</v>
          </cell>
          <cell r="B249" t="str">
            <v>4. BUCARAMANGA CIUDAD VITAL: LA VIDA ES SAGRADA</v>
          </cell>
          <cell r="C249" t="str">
            <v>Disminuir a 305,4 la tasa de violencia interpersonal.</v>
          </cell>
          <cell r="D249">
            <v>331.1</v>
          </cell>
          <cell r="E249">
            <v>305.39999999999998</v>
          </cell>
          <cell r="F249">
            <v>324.39999999999998</v>
          </cell>
          <cell r="G249">
            <v>318</v>
          </cell>
          <cell r="H249">
            <v>311.60000000000002</v>
          </cell>
          <cell r="I249">
            <v>305.39999999999998</v>
          </cell>
          <cell r="J249" t="str">
            <v>BUCARAMANGA SEGURA</v>
          </cell>
          <cell r="K249" t="str">
            <v>PROMOCIÓN DE LOS MÉTODOS DE RESOLUCIÓN DE CONFLICTOS, ACCESO A LA JUSTICIA Y APLICACIÓN DE LA JUSTICIA RESTAURATIVA</v>
          </cell>
          <cell r="L249" t="str">
            <v>Formular e implementar 1 estrategia de promoción comunitaria de los mecanismos alternativos de solución de conflictos y  aplicación de la justicia restaurativa.</v>
          </cell>
          <cell r="M249" t="str">
            <v>Número de estrategias de  promoción comunitaria de los mecanismos alternativos de solución de conflictos y de aplicación de la justicia restaurativa formuladas e implementadas.</v>
          </cell>
        </row>
        <row r="250">
          <cell r="A250">
            <v>247</v>
          </cell>
          <cell r="B250" t="str">
            <v>4. BUCARAMANGA CIUDAD VITAL: LA VIDA ES SAGRADA</v>
          </cell>
          <cell r="C250" t="str">
            <v>Incrementar al 10% el uso de la bicicleta en las vías de la ciudad.</v>
          </cell>
          <cell r="D250">
            <v>0.05</v>
          </cell>
          <cell r="E250">
            <v>0.1</v>
          </cell>
          <cell r="F250">
            <v>0.06</v>
          </cell>
          <cell r="G250">
            <v>7.0000000000000007E-2</v>
          </cell>
          <cell r="H250">
            <v>8.5000000000000006E-2</v>
          </cell>
          <cell r="I250">
            <v>0.1</v>
          </cell>
          <cell r="J250" t="str">
            <v>BUCARAMANGA SEGURA</v>
          </cell>
          <cell r="K250" t="str">
            <v>EDUCACIÓN EN SEGURIDAD VIAL Y MOVILIDAD SOSTENIBLE</v>
          </cell>
          <cell r="L250" t="str">
            <v>Mantener 3 programas de educación en seguridad vial y movilidad sostenible en el municipio.</v>
          </cell>
          <cell r="M250" t="str">
            <v>Número de programas de educación en seguridad vial y movilidad sostenible mantenidos.</v>
          </cell>
        </row>
        <row r="251">
          <cell r="A251">
            <v>248</v>
          </cell>
          <cell r="B251" t="str">
            <v>4. BUCARAMANGA CIUDAD VITAL: LA VIDA ES SAGRADA</v>
          </cell>
          <cell r="C251" t="str">
            <v>Incrementar al 10% el uso de la bicicleta en las vías de la ciudad.</v>
          </cell>
          <cell r="D251">
            <v>0.05</v>
          </cell>
          <cell r="E251">
            <v>0.1</v>
          </cell>
          <cell r="F251">
            <v>0.06</v>
          </cell>
          <cell r="G251">
            <v>7.0000000000000007E-2</v>
          </cell>
          <cell r="H251">
            <v>8.5000000000000006E-2</v>
          </cell>
          <cell r="I251">
            <v>0.1</v>
          </cell>
          <cell r="J251" t="str">
            <v>BUCARAMANGA SEGURA</v>
          </cell>
          <cell r="K251" t="str">
            <v>EDUCACIÓN EN SEGURIDAD VIAL Y MOVILIDAD SOSTENIBLE</v>
          </cell>
          <cell r="L251" t="str">
            <v>Formular e implementar 1 programa de educación, promoción y valoración del uso de medios de transporte sostenible y del uso de la bicicleta.</v>
          </cell>
          <cell r="M251" t="str">
            <v>Número de programa de educación, promoción y valoración del uso de medios de transporte sostenible y del uso de la bicicleta formulados e implementados.</v>
          </cell>
        </row>
        <row r="252">
          <cell r="A252">
            <v>249</v>
          </cell>
          <cell r="B252" t="str">
            <v>4. BUCARAMANGA CIUDAD VITAL: LA VIDA ES SAGRADA</v>
          </cell>
          <cell r="C252" t="str">
            <v>Reducir a 3 la tasa de mortalidad de peatones en accidentes de tránsito.</v>
          </cell>
          <cell r="D252">
            <v>4</v>
          </cell>
          <cell r="E252">
            <v>3</v>
          </cell>
          <cell r="F252">
            <v>3.75</v>
          </cell>
          <cell r="G252">
            <v>3.5</v>
          </cell>
          <cell r="H252">
            <v>3.25</v>
          </cell>
          <cell r="I252">
            <v>3</v>
          </cell>
          <cell r="J252" t="str">
            <v>BUCARAMANGA SEGURA</v>
          </cell>
          <cell r="K252" t="str">
            <v>FORTALECIMIENTO INSTITUCIONAL PARA EL CONTROL DEL TRÁNSITO Y LA SEGURIDAD VIAL</v>
          </cell>
          <cell r="L252" t="str">
            <v>Formular e implementar la estrategia de control y regulación del tránsito vehicular y peatonal, de la Seguridad vial y del transporte Informal.</v>
          </cell>
          <cell r="M252" t="str">
            <v>Número de estrategias de control y regulación del Tránsito vehicular y peatonal, de la Seguirdad vial y del Transporte Informal formuladas e implementadas.</v>
          </cell>
        </row>
        <row r="253">
          <cell r="A253">
            <v>250</v>
          </cell>
          <cell r="B253" t="str">
            <v>4. BUCARAMANGA CIUDAD VITAL: LA VIDA ES SAGRADA</v>
          </cell>
          <cell r="C253" t="str">
            <v>Incrementar al 10% el uso de la bicicleta en las vías de la ciudad.</v>
          </cell>
          <cell r="D253">
            <v>0.05</v>
          </cell>
          <cell r="E253">
            <v>0.1</v>
          </cell>
          <cell r="F253">
            <v>0.06</v>
          </cell>
          <cell r="G253">
            <v>7.0000000000000007E-2</v>
          </cell>
          <cell r="H253">
            <v>8.5000000000000006E-2</v>
          </cell>
          <cell r="I253">
            <v>0.1</v>
          </cell>
          <cell r="J253" t="str">
            <v>BUCARAMANGA SEGURA</v>
          </cell>
          <cell r="K253" t="str">
            <v>FORTALECIMIENTO INSTITUCIONAL PARA EL CONTROL DEL TRÁNSITO Y LA SEGURIDAD VIAL</v>
          </cell>
          <cell r="L253" t="str">
            <v>Realizar 45.000 revisiones técnico mecánica y de emisiones contaminantes.</v>
          </cell>
          <cell r="M253" t="str">
            <v>Número de revisiones técnico mecánica y de emisiones contaminantes realizadas.</v>
          </cell>
        </row>
        <row r="254">
          <cell r="A254">
            <v>251</v>
          </cell>
          <cell r="B254" t="str">
            <v>4. BUCARAMANGA CIUDAD VITAL: LA VIDA ES SAGRADA</v>
          </cell>
          <cell r="C254" t="str">
            <v>Reducir a 9 la tasa de mortalidad por accidentes de tránsito.</v>
          </cell>
          <cell r="D254">
            <v>10</v>
          </cell>
          <cell r="E254">
            <v>9</v>
          </cell>
          <cell r="F254">
            <v>9.75</v>
          </cell>
          <cell r="G254">
            <v>9.5</v>
          </cell>
          <cell r="H254">
            <v>9.25</v>
          </cell>
          <cell r="I254">
            <v>9</v>
          </cell>
          <cell r="J254" t="str">
            <v>BUCARAMANGA SEGURA</v>
          </cell>
          <cell r="K254" t="str">
            <v>MODERNIZACIÓN DEL SISTEMA DE SEMAFORIZACIÓN Y SEÑALIZACIÓN VIAL</v>
          </cell>
          <cell r="L254" t="str">
            <v>Mantener las 174 intersecciones semaforizadas en el municipio.</v>
          </cell>
          <cell r="M254" t="str">
            <v>Número de intersecciones semaforizadas mantenidas en el municipio.</v>
          </cell>
        </row>
        <row r="255">
          <cell r="A255">
            <v>252</v>
          </cell>
          <cell r="B255" t="str">
            <v>4. BUCARAMANGA CIUDAD VITAL: LA VIDA ES SAGRADA</v>
          </cell>
          <cell r="C255" t="str">
            <v>Disminuir a 280 la tasa de lesionados por accidentes de tránsito.</v>
          </cell>
          <cell r="D255">
            <v>300</v>
          </cell>
          <cell r="E255">
            <v>280</v>
          </cell>
          <cell r="F255">
            <v>295</v>
          </cell>
          <cell r="G255">
            <v>290</v>
          </cell>
          <cell r="H255">
            <v>285</v>
          </cell>
          <cell r="I255">
            <v>280</v>
          </cell>
          <cell r="J255" t="str">
            <v>BUCARAMANGA SEGURA</v>
          </cell>
          <cell r="K255" t="str">
            <v>MODERNIZACIÓN DEL SISTEMA DE SEMAFORIZACIÓN Y SEÑALIZACIÓN VIAL</v>
          </cell>
          <cell r="L255" t="str">
            <v>Diseñar el Sistema Inteligente de Gestión de Tráfico - SIGT.</v>
          </cell>
          <cell r="M255" t="str">
            <v>Porcentaje de avance en el diseño del Sistema Inteligente de Gestión de Tráfico - SIGT.</v>
          </cell>
        </row>
        <row r="256">
          <cell r="A256">
            <v>253</v>
          </cell>
          <cell r="B256" t="str">
            <v>4. BUCARAMANGA CIUDAD VITAL: LA VIDA ES SAGRADA</v>
          </cell>
          <cell r="C256" t="str">
            <v>Reducir a 9 la tasa de mortalidad por accidentes de tránsito.</v>
          </cell>
          <cell r="D256">
            <v>10</v>
          </cell>
          <cell r="E256">
            <v>9</v>
          </cell>
          <cell r="F256">
            <v>9.75</v>
          </cell>
          <cell r="G256">
            <v>9.5</v>
          </cell>
          <cell r="H256">
            <v>9.25</v>
          </cell>
          <cell r="I256">
            <v>9</v>
          </cell>
          <cell r="J256" t="str">
            <v>BUCARAMANGA SEGURA</v>
          </cell>
          <cell r="K256" t="str">
            <v>MODERNIZACIÓN DEL SISTEMA DE SEMAFORIZACIÓN Y SEÑALIZACIÓN VIAL</v>
          </cell>
          <cell r="L256" t="str">
            <v>Mantener el 100% de la señalización vial horizontal, vertical y elevada del inventario.</v>
          </cell>
          <cell r="M256" t="str">
            <v>Porcentaje de señalización vial horizontal, vertical y elevada del inventario mantenida.</v>
          </cell>
        </row>
        <row r="257">
          <cell r="A257">
            <v>254</v>
          </cell>
          <cell r="B257" t="str">
            <v>4. BUCARAMANGA CIUDAD VITAL: LA VIDA ES SAGRADA</v>
          </cell>
          <cell r="C257" t="str">
            <v>Reducir a 3 la tasa de mortalidad de peatones en accidentes de tránsito.</v>
          </cell>
          <cell r="D257">
            <v>4</v>
          </cell>
          <cell r="E257">
            <v>3</v>
          </cell>
          <cell r="F257">
            <v>3.75</v>
          </cell>
          <cell r="G257">
            <v>3.5</v>
          </cell>
          <cell r="H257">
            <v>3.25</v>
          </cell>
          <cell r="I257">
            <v>3</v>
          </cell>
          <cell r="J257" t="str">
            <v>BUCARAMANGA SEGURA</v>
          </cell>
          <cell r="K257" t="str">
            <v>MODERNIZACIÓN DEL SISTEMA DE SEMAFORIZACIÓN Y SEÑALIZACIÓN VIAL</v>
          </cell>
          <cell r="L257" t="str">
            <v>Demarcar 6.000 m2 de señalización horizontal nueva.</v>
          </cell>
          <cell r="M257" t="str">
            <v>Número de m2 de señalización horizontal nueva demarcada.</v>
          </cell>
        </row>
        <row r="258">
          <cell r="A258">
            <v>255</v>
          </cell>
          <cell r="B258" t="str">
            <v>4. BUCARAMANGA CIUDAD VITAL: LA VIDA ES SAGRADA</v>
          </cell>
          <cell r="C258" t="str">
            <v>Disminuir a 280 la tasa de lesionados por accidentes de tránsito.</v>
          </cell>
          <cell r="D258">
            <v>300</v>
          </cell>
          <cell r="E258">
            <v>280</v>
          </cell>
          <cell r="F258">
            <v>295</v>
          </cell>
          <cell r="G258">
            <v>290</v>
          </cell>
          <cell r="H258">
            <v>285</v>
          </cell>
          <cell r="I258">
            <v>280</v>
          </cell>
          <cell r="J258" t="str">
            <v>BUCARAMANGA SEGURA</v>
          </cell>
          <cell r="K258" t="str">
            <v>MODERNIZACIÓN DEL SISTEMA DE SEMAFORIZACIÓN Y SEÑALIZACIÓN VIAL</v>
          </cell>
          <cell r="L258" t="str">
            <v>Instalar 700 señales de tránsito verticales o elevadas nuevas.</v>
          </cell>
          <cell r="M258" t="str">
            <v>Número de señales de tránsito verticales o elevadas nuevas instaladas.</v>
          </cell>
        </row>
        <row r="259">
          <cell r="A259">
            <v>256</v>
          </cell>
          <cell r="B259" t="str">
            <v>4. BUCARAMANGA CIUDAD VITAL: LA VIDA ES SAGRADA</v>
          </cell>
          <cell r="C259" t="str">
            <v>Disminuir a 280 la tasa de lesionados por accidentes de tránsito.</v>
          </cell>
          <cell r="D259">
            <v>300</v>
          </cell>
          <cell r="E259">
            <v>280</v>
          </cell>
          <cell r="F259">
            <v>295</v>
          </cell>
          <cell r="G259">
            <v>290</v>
          </cell>
          <cell r="H259">
            <v>285</v>
          </cell>
          <cell r="I259">
            <v>280</v>
          </cell>
          <cell r="J259" t="str">
            <v>BUCARAMANGA SEGURA</v>
          </cell>
          <cell r="K259" t="str">
            <v>MODERNIZACIÓN DEL SISTEMA DE SEMAFORIZACIÓN Y SEÑALIZACIÓN VIAL</v>
          </cell>
          <cell r="L259" t="str">
            <v>Actualizar 2 Planes Zonales de Zonas de Estacionamiento Transitorio Regulado – ZERT.</v>
          </cell>
          <cell r="M259" t="str">
            <v>Número de Planes Zonales de Zonas de Estacionamiento Transitorio Regulado – ZERT actualizados.</v>
          </cell>
        </row>
        <row r="260">
          <cell r="A260">
            <v>257</v>
          </cell>
          <cell r="B260" t="str">
            <v>4. BUCARAMANGA CIUDAD VITAL: LA VIDA ES SAGRADA</v>
          </cell>
          <cell r="C260" t="str">
            <v>Aumentar a 4,86 mts2/hab el Índice de Espacio Público Efectivo por Habitante.</v>
          </cell>
          <cell r="D260">
            <v>0.93</v>
          </cell>
          <cell r="E260">
            <v>0.96</v>
          </cell>
          <cell r="F260">
            <v>0.93</v>
          </cell>
          <cell r="G260">
            <v>0.94</v>
          </cell>
          <cell r="H260">
            <v>0.95</v>
          </cell>
          <cell r="I260">
            <v>0.96</v>
          </cell>
          <cell r="J260" t="str">
            <v>BUCARAMANGA, TERRITORIO ORDENADO</v>
          </cell>
          <cell r="K260" t="str">
            <v>PLANEANDO CONSTRUIMOS CIUDAD Y TERRITORIO</v>
          </cell>
          <cell r="L260" t="str">
            <v>Realizar la revisión del Plan de Ordenamiento Territorial - POT.</v>
          </cell>
          <cell r="M260" t="str">
            <v>Porcentaje de avance de la revisión del Plan de Ordenamiento Territorial - POT.</v>
          </cell>
        </row>
        <row r="261">
          <cell r="A261">
            <v>258</v>
          </cell>
          <cell r="B261" t="str">
            <v>4. BUCARAMANGA CIUDAD VITAL: LA VIDA ES SAGRADA</v>
          </cell>
          <cell r="C261" t="str">
            <v>Aumentar a 4,86 mts2/hab el Índice de Espacio Público Efectivo por Habitante.</v>
          </cell>
          <cell r="D261">
            <v>0.93</v>
          </cell>
          <cell r="E261">
            <v>0.96</v>
          </cell>
          <cell r="F261">
            <v>0.93</v>
          </cell>
          <cell r="G261">
            <v>0.94</v>
          </cell>
          <cell r="H261">
            <v>0.95</v>
          </cell>
          <cell r="I261">
            <v>0.96</v>
          </cell>
          <cell r="J261" t="str">
            <v>BUCARAMANGA, TERRITORIO ORDENADO</v>
          </cell>
          <cell r="K261" t="str">
            <v>PLANEANDO CONSTRUIMOS CIUDAD Y TERRITORIO</v>
          </cell>
          <cell r="L261" t="str">
            <v>Desarrollar 4 instrumentos derivados del POT para promover un desarrollo ordenado.</v>
          </cell>
          <cell r="M261" t="str">
            <v>Número de instrumentos desarrollados para promover un desarrollo ordenado.</v>
          </cell>
        </row>
        <row r="262">
          <cell r="A262">
            <v>259</v>
          </cell>
          <cell r="B262" t="str">
            <v>4. BUCARAMANGA CIUDAD VITAL: LA VIDA ES SAGRADA</v>
          </cell>
          <cell r="C262" t="str">
            <v>Aumentar a 4,86 mts2/hab el Índice de Espacio Público Efectivo por Habitante.</v>
          </cell>
          <cell r="D262">
            <v>0.93</v>
          </cell>
          <cell r="E262">
            <v>0.96</v>
          </cell>
          <cell r="F262">
            <v>0.93</v>
          </cell>
          <cell r="G262">
            <v>0.94</v>
          </cell>
          <cell r="H262">
            <v>0.95</v>
          </cell>
          <cell r="I262">
            <v>0.96</v>
          </cell>
          <cell r="J262" t="str">
            <v>BUCARAMANGA, TERRITORIO ORDENADO</v>
          </cell>
          <cell r="K262" t="str">
            <v>PLANEANDO CONSTRUIMOS CIUDAD Y TERRITORIO</v>
          </cell>
          <cell r="L262" t="str">
            <v>Realizar inspección, vigilancia y control al 100% de las obras licenciadas en el municipio.</v>
          </cell>
          <cell r="M262" t="str">
            <v>Porcentaje de obras licenciadas en el municipio con inspección, vigilancia y control.</v>
          </cell>
        </row>
        <row r="263">
          <cell r="A263">
            <v>260</v>
          </cell>
          <cell r="B263" t="str">
            <v>4. BUCARAMANGA CIUDAD VITAL: LA VIDA ES SAGRADA</v>
          </cell>
          <cell r="C263" t="str">
            <v>Aumentar a 4,86 mts2/hab el Índice de Espacio Público Efectivo por Habitante.</v>
          </cell>
          <cell r="D263">
            <v>0.93</v>
          </cell>
          <cell r="E263">
            <v>0.96</v>
          </cell>
          <cell r="F263">
            <v>0.93</v>
          </cell>
          <cell r="G263">
            <v>0.94</v>
          </cell>
          <cell r="H263">
            <v>0.95</v>
          </cell>
          <cell r="I263">
            <v>0.96</v>
          </cell>
          <cell r="J263" t="str">
            <v>BUCARAMANGA, TERRITORIO ORDENADO</v>
          </cell>
          <cell r="K263" t="str">
            <v>PLANEANDO CONSTRUIMOS CIUDAD Y TERRITORIO</v>
          </cell>
          <cell r="L263" t="str">
            <v>Legalizar 25 asentamientos humanos.</v>
          </cell>
          <cell r="M263" t="str">
            <v>Número de asentamientos humanos legalizados.</v>
          </cell>
        </row>
        <row r="264">
          <cell r="A264">
            <v>261</v>
          </cell>
          <cell r="B264" t="str">
            <v>4. BUCARAMANGA CIUDAD VITAL: LA VIDA ES SAGRADA</v>
          </cell>
          <cell r="C264" t="str">
            <v>Aumentar a 4,86 mts2/hab el Índice de Espacio Público Efectivo por Habitante.</v>
          </cell>
          <cell r="D264">
            <v>0.93</v>
          </cell>
          <cell r="E264">
            <v>0.96</v>
          </cell>
          <cell r="F264">
            <v>0.93</v>
          </cell>
          <cell r="G264">
            <v>0.94</v>
          </cell>
          <cell r="H264">
            <v>0.95</v>
          </cell>
          <cell r="I264">
            <v>0.96</v>
          </cell>
          <cell r="J264" t="str">
            <v>BUCARAMANGA, TERRITORIO ORDENADO</v>
          </cell>
          <cell r="K264" t="str">
            <v>PLANEANDO CONSTRUIMOS CIUDAD Y TERRITORIO</v>
          </cell>
          <cell r="L264" t="str">
            <v>Formular 1 Operación Urbana Estratégica - OUE.</v>
          </cell>
          <cell r="M264" t="str">
            <v>Porcentaje de avance en la formulación de la Operación Urbana Estratégica - OUE.</v>
          </cell>
        </row>
        <row r="265">
          <cell r="A265">
            <v>262</v>
          </cell>
          <cell r="B265" t="str">
            <v>4. BUCARAMANGA CIUDAD VITAL: LA VIDA ES SAGRADA</v>
          </cell>
          <cell r="C265" t="str">
            <v>Disminuir a 305,4 la tasa de violencia interpersonal.</v>
          </cell>
          <cell r="D265">
            <v>331.1</v>
          </cell>
          <cell r="E265">
            <v>305.39999999999998</v>
          </cell>
          <cell r="F265">
            <v>324.39999999999998</v>
          </cell>
          <cell r="G265">
            <v>318</v>
          </cell>
          <cell r="H265">
            <v>311.60000000000002</v>
          </cell>
          <cell r="I265">
            <v>305.39999999999998</v>
          </cell>
          <cell r="J265" t="str">
            <v>EN BUCARAMANGA CONSTRUIMOS UN TERRITORIO DE PAZ</v>
          </cell>
          <cell r="K265" t="str">
            <v>TRANSFORMANDO VIDAS</v>
          </cell>
          <cell r="L265" t="str">
            <v>Formular e implementar 1 plan de acción con la Agencia para la Reincorporación y la Normalización - ARN.</v>
          </cell>
          <cell r="M265" t="str">
            <v xml:space="preserve">Número de planes de acción formulados e implementados concon la Agencia para la Reincorporación y la Normalización - ARN. </v>
          </cell>
        </row>
        <row r="266">
          <cell r="A266">
            <v>263</v>
          </cell>
          <cell r="B266" t="str">
            <v>4. BUCARAMANGA CIUDAD VITAL: LA VIDA ES SAGRADA</v>
          </cell>
          <cell r="C266" t="str">
            <v>Disminuir a 305,4 la tasa de violencia interpersonal.</v>
          </cell>
          <cell r="D266">
            <v>331.1</v>
          </cell>
          <cell r="E266">
            <v>305.39999999999998</v>
          </cell>
          <cell r="F266">
            <v>324.39999999999998</v>
          </cell>
          <cell r="G266">
            <v>318</v>
          </cell>
          <cell r="H266">
            <v>311.60000000000002</v>
          </cell>
          <cell r="I266">
            <v>305.39999999999998</v>
          </cell>
          <cell r="J266" t="str">
            <v>EN BUCARAMANGA CONSTRUIMOS UN TERRITORIO DE PAZ</v>
          </cell>
          <cell r="K266" t="str">
            <v>TRANSFORMANDO VIDAS</v>
          </cell>
          <cell r="L266" t="str">
            <v xml:space="preserve">Mantener la atención integral al 100% de la población adolescente en conflicto con la ley penal. </v>
          </cell>
          <cell r="M266" t="str">
            <v>Porcentaje de población adolescente en conflicto con la ley penal mantenidos con atención integal.</v>
          </cell>
        </row>
        <row r="267">
          <cell r="A267">
            <v>264</v>
          </cell>
          <cell r="B267" t="str">
            <v>4. BUCARAMANGA CIUDAD VITAL: LA VIDA ES SAGRADA</v>
          </cell>
          <cell r="C267" t="str">
            <v>Disminuir a 305,4 la tasa de violencia interpersonal.</v>
          </cell>
          <cell r="D267">
            <v>331.1</v>
          </cell>
          <cell r="E267">
            <v>305.39999999999998</v>
          </cell>
          <cell r="F267">
            <v>324.39999999999998</v>
          </cell>
          <cell r="G267">
            <v>318</v>
          </cell>
          <cell r="H267">
            <v>311.60000000000002</v>
          </cell>
          <cell r="I267">
            <v>305.39999999999998</v>
          </cell>
          <cell r="J267" t="str">
            <v>EN BUCARAMANGA CONSTRUIMOS UN TERRITORIO DE PAZ</v>
          </cell>
          <cell r="K267" t="str">
            <v>TRANSFORMANDO VIDAS</v>
          </cell>
          <cell r="L267" t="str">
            <v>Desarrollar 4 iniciativas para la prevención de la trata de personas y explotación sexual comercial de niñas, niños y adolescentes.</v>
          </cell>
          <cell r="M267" t="str">
            <v>Número de iniciativas desarrolladas para la prevención de la trata de personas y explotación sexual comercial en niñas, niños y adolescentes.</v>
          </cell>
        </row>
        <row r="268">
          <cell r="A268">
            <v>265</v>
          </cell>
          <cell r="B268" t="str">
            <v>4. BUCARAMANGA CIUDAD VITAL: LA VIDA ES SAGRADA</v>
          </cell>
          <cell r="C268" t="str">
            <v>Disminuir a 305,4 la tasa de violencia interpersonal.</v>
          </cell>
          <cell r="D268">
            <v>331.1</v>
          </cell>
          <cell r="E268">
            <v>305.39999999999998</v>
          </cell>
          <cell r="F268">
            <v>324.39999999999998</v>
          </cell>
          <cell r="G268">
            <v>318</v>
          </cell>
          <cell r="H268">
            <v>311.60000000000002</v>
          </cell>
          <cell r="I268">
            <v>305.39999999999998</v>
          </cell>
          <cell r="J268" t="str">
            <v>EN BUCARAMANGA CONSTRUIMOS UN TERRITORIO DE PAZ</v>
          </cell>
          <cell r="K268" t="str">
            <v>ATENCIÓN A VÍCTIMAS DEL CONFLICTO ARMADO</v>
          </cell>
          <cell r="L268" t="str">
            <v>Formular e implementar el Plan de Acción Territorial.</v>
          </cell>
          <cell r="M268" t="str">
            <v>Número de Planes de Acción Territorial formulados e implementados.</v>
          </cell>
        </row>
        <row r="269">
          <cell r="A269">
            <v>266</v>
          </cell>
          <cell r="B269" t="str">
            <v>4. BUCARAMANGA CIUDAD VITAL: LA VIDA ES SAGRADA</v>
          </cell>
          <cell r="C269" t="str">
            <v>Disminuir a 305,4 la tasa de violencia interpersonal.</v>
          </cell>
          <cell r="D269">
            <v>331.1</v>
          </cell>
          <cell r="E269">
            <v>305.39999999999998</v>
          </cell>
          <cell r="F269">
            <v>324.39999999999998</v>
          </cell>
          <cell r="G269">
            <v>318</v>
          </cell>
          <cell r="H269">
            <v>311.60000000000002</v>
          </cell>
          <cell r="I269">
            <v>305.39999999999998</v>
          </cell>
          <cell r="J269" t="str">
            <v>EN BUCARAMANGA CONSTRUIMOS UN TERRITORIO DE PAZ</v>
          </cell>
          <cell r="K269" t="str">
            <v>ATENCIÓN A VÍCTIMAS DEL CONFLICTO ARMADO</v>
          </cell>
          <cell r="L269" t="str">
            <v>Formular e implementar el Plan Integral de prevención de violaciones a derechos humanos e infracciones al derecho internacional humanitario.</v>
          </cell>
          <cell r="M269" t="str">
            <v>Número de Planes Integrales de prevención de violaciones a derechos humanos e infracciones al derecho internacional humanitario formulados e implementados.</v>
          </cell>
        </row>
        <row r="270">
          <cell r="A270">
            <v>267</v>
          </cell>
          <cell r="B270" t="str">
            <v>4. BUCARAMANGA CIUDAD VITAL: LA VIDA ES SAGRADA</v>
          </cell>
          <cell r="C270" t="str">
            <v>Disminuir a 305,4 la tasa de violencia interpersonal.</v>
          </cell>
          <cell r="D270">
            <v>331.1</v>
          </cell>
          <cell r="E270">
            <v>305.39999999999998</v>
          </cell>
          <cell r="F270">
            <v>324.39999999999998</v>
          </cell>
          <cell r="G270">
            <v>318</v>
          </cell>
          <cell r="H270">
            <v>311.60000000000002</v>
          </cell>
          <cell r="I270">
            <v>305.39999999999998</v>
          </cell>
          <cell r="J270" t="str">
            <v>EN BUCARAMANGA CONSTRUIMOS UN TERRITORIO DE PAZ</v>
          </cell>
          <cell r="K270" t="str">
            <v>ATENCIÓN A VÍCTIMAS DEL CONFLICTO ARMADO</v>
          </cell>
          <cell r="L270" t="str">
            <v>Mantener la ayuda y atención humanitaria de emergencia y en transición al 100% de la población víctima del conflicto interno armado que cumpla con los requisitos de ley.</v>
          </cell>
          <cell r="M270" t="str">
            <v>Porcentaje de población víctima del conflicto interno armado que cumpla con los requisitos de ley con ayuda humanitaria de emergencia y en transición .</v>
          </cell>
        </row>
        <row r="271">
          <cell r="A271">
            <v>268</v>
          </cell>
          <cell r="B271" t="str">
            <v>4. BUCARAMANGA CIUDAD VITAL: LA VIDA ES SAGRADA</v>
          </cell>
          <cell r="C271" t="str">
            <v>Disminuir a 305,4 la tasa de violencia interpersonal.</v>
          </cell>
          <cell r="D271">
            <v>331.1</v>
          </cell>
          <cell r="E271">
            <v>305.39999999999998</v>
          </cell>
          <cell r="F271">
            <v>324.39999999999998</v>
          </cell>
          <cell r="G271">
            <v>318</v>
          </cell>
          <cell r="H271">
            <v>311.60000000000002</v>
          </cell>
          <cell r="I271">
            <v>305.39999999999998</v>
          </cell>
          <cell r="J271" t="str">
            <v>EN BUCARAMANGA CONSTRUIMOS UN TERRITORIO DE PAZ</v>
          </cell>
          <cell r="K271" t="str">
            <v>ATENCIÓN A VÍCTIMAS DEL CONFLICTO ARMADO</v>
          </cell>
          <cell r="L271" t="str">
            <v>Mantener la asistencia funeraria al 100% de la población víctima del conflicto que cumpla con los requisitos de ley.</v>
          </cell>
          <cell r="M271" t="str">
            <v>Porcentaje de población víctima del conflicto que cumpla con los requisitos de ley con asistencia funeraria.</v>
          </cell>
        </row>
        <row r="272">
          <cell r="A272">
            <v>269</v>
          </cell>
          <cell r="B272" t="str">
            <v>4. BUCARAMANGA CIUDAD VITAL: LA VIDA ES SAGRADA</v>
          </cell>
          <cell r="C272" t="str">
            <v>Disminuir a 305,4 la tasa de violencia interpersonal.</v>
          </cell>
          <cell r="D272">
            <v>331.1</v>
          </cell>
          <cell r="E272">
            <v>305.39999999999998</v>
          </cell>
          <cell r="F272">
            <v>324.39999999999998</v>
          </cell>
          <cell r="G272">
            <v>318</v>
          </cell>
          <cell r="H272">
            <v>311.60000000000002</v>
          </cell>
          <cell r="I272">
            <v>305.39999999999998</v>
          </cell>
          <cell r="J272" t="str">
            <v>EN BUCARAMANGA CONSTRUIMOS UN TERRITORIO DE PAZ</v>
          </cell>
          <cell r="K272" t="str">
            <v>ATENCIÓN A VÍCTIMAS DEL CONFLICTO ARMADO</v>
          </cell>
          <cell r="L272" t="str">
            <v>Mantener las medidas de protección para prevenir riesgos y proteger a víctimas del conflicto interno armado al 100% de las solicitudes que cumplan con los requisitos de ley.</v>
          </cell>
          <cell r="M272" t="str">
            <v>Porcentaje de solicitudes que cumplan con los requisitos de ley con medidas de protección mantenidas para prevenir riesgos y proteger a víctimas del conflicto interno armado.</v>
          </cell>
        </row>
        <row r="273">
          <cell r="A273">
            <v>270</v>
          </cell>
          <cell r="B273" t="str">
            <v>4. BUCARAMANGA CIUDAD VITAL: LA VIDA ES SAGRADA</v>
          </cell>
          <cell r="C273" t="str">
            <v>Disminuir a 305,4 la tasa de violencia interpersonal.</v>
          </cell>
          <cell r="D273">
            <v>331.1</v>
          </cell>
          <cell r="E273">
            <v>305.39999999999998</v>
          </cell>
          <cell r="F273">
            <v>324.39999999999998</v>
          </cell>
          <cell r="G273">
            <v>318</v>
          </cell>
          <cell r="H273">
            <v>311.60000000000002</v>
          </cell>
          <cell r="I273">
            <v>305.39999999999998</v>
          </cell>
          <cell r="J273" t="str">
            <v>EN BUCARAMANGA CONSTRUIMOS UN TERRITORIO DE PAZ</v>
          </cell>
          <cell r="K273" t="str">
            <v>ATENCIÓN A VÍCTIMAS DEL CONFLICTO ARMADO</v>
          </cell>
          <cell r="L273" t="str">
            <v>Mantener el Centro de Atención Integral a Víctimas del conflicto interno - CAIV.</v>
          </cell>
          <cell r="M273" t="str">
            <v>Número de Centros de Atención Integral para las Víctimas del conflicto interno mantenidos.</v>
          </cell>
        </row>
        <row r="274">
          <cell r="A274">
            <v>271</v>
          </cell>
          <cell r="B274" t="str">
            <v>4. BUCARAMANGA CIUDAD VITAL: LA VIDA ES SAGRADA</v>
          </cell>
          <cell r="C274" t="str">
            <v>Disminuir a 305,4 la tasa de violencia interpersonal.</v>
          </cell>
          <cell r="D274">
            <v>331.1</v>
          </cell>
          <cell r="E274">
            <v>305.39999999999998</v>
          </cell>
          <cell r="F274">
            <v>324.39999999999998</v>
          </cell>
          <cell r="G274">
            <v>318</v>
          </cell>
          <cell r="H274">
            <v>311.60000000000002</v>
          </cell>
          <cell r="I274">
            <v>305.39999999999998</v>
          </cell>
          <cell r="J274" t="str">
            <v>EN BUCARAMANGA CONSTRUIMOS UN TERRITORIO DE PAZ</v>
          </cell>
          <cell r="K274" t="str">
            <v>ATENCIÓN A VÍCTIMAS DEL CONFLICTO ARMADO</v>
          </cell>
          <cell r="L274" t="str">
            <v>Mantener el 100% de los espacios de participación de las víctimas del conflicto establecidos por la ley en la implementación de la política pública de víctimas.</v>
          </cell>
          <cell r="M274" t="str">
            <v>Porcentaje de espacios de participación de las víctimas del conflicto establecidos por la ley en la implementación de la política pública de víctimas mantenidos.</v>
          </cell>
        </row>
        <row r="275">
          <cell r="A275">
            <v>272</v>
          </cell>
          <cell r="B275" t="str">
            <v>4. BUCARAMANGA CIUDAD VITAL: LA VIDA ES SAGRADA</v>
          </cell>
          <cell r="C275" t="str">
            <v>Disminuir a 305,4 la tasa de violencia interpersonal.</v>
          </cell>
          <cell r="D275">
            <v>331.1</v>
          </cell>
          <cell r="E275">
            <v>305.39999999999998</v>
          </cell>
          <cell r="F275">
            <v>324.39999999999998</v>
          </cell>
          <cell r="G275">
            <v>318</v>
          </cell>
          <cell r="H275">
            <v>311.60000000000002</v>
          </cell>
          <cell r="I275">
            <v>305.39999999999998</v>
          </cell>
          <cell r="J275" t="str">
            <v>EN BUCARAMANGA CONSTRUIMOS UN TERRITORIO DE PAZ</v>
          </cell>
          <cell r="K275" t="str">
            <v>ATENCIÓN A VÍCTIMAS DEL CONFLICTO ARMADO</v>
          </cell>
          <cell r="L275" t="str">
            <v>Realizar 4 iniciativas encaminadas a generar garantías de no repetición, memoria histórica y medidas de satisfacción a víctimas del conflicto interno armado.</v>
          </cell>
          <cell r="M275" t="str">
            <v>Número de iniciativas realizadas encaminadas a generar garantías de no repetición, memoria histórica y medidas de satisfacción a víctimas del conflicto interno armado.</v>
          </cell>
        </row>
        <row r="276">
          <cell r="A276">
            <v>273</v>
          </cell>
          <cell r="B276" t="str">
            <v>4. BUCARAMANGA CIUDAD VITAL: LA VIDA ES SAGRADA</v>
          </cell>
          <cell r="C276" t="str">
            <v>Disminuir a 305,4 la tasa de violencia interpersonal.</v>
          </cell>
          <cell r="D276">
            <v>331.1</v>
          </cell>
          <cell r="E276">
            <v>305.39999999999998</v>
          </cell>
          <cell r="F276">
            <v>324.39999999999998</v>
          </cell>
          <cell r="G276">
            <v>318</v>
          </cell>
          <cell r="H276">
            <v>311.60000000000002</v>
          </cell>
          <cell r="I276">
            <v>305.39999999999998</v>
          </cell>
          <cell r="J276" t="str">
            <v>EN BUCARAMANGA CONSTRUIMOS UN TERRITORIO DE PAZ</v>
          </cell>
          <cell r="K276" t="str">
            <v>SISTEMA PENITENCIARIO CARCELARIO EN EL MARCO DE LOS DERECHOS HUMANOS</v>
          </cell>
          <cell r="L276" t="str">
            <v>Formular e implementar 1 plan de acción con el Instituto Nacional Penitenciario y Carcelario - INPEC para construir la red de apoyo intersectorial de la casa de libertad.</v>
          </cell>
          <cell r="M276" t="str">
            <v>Número de planes de acción formulados e implementados con el Instituto Nacional Penitenciario y Carcelario - INPEC para construir la red de apoyo intersectorial de la casa de libertad.</v>
          </cell>
        </row>
        <row r="277">
          <cell r="A277">
            <v>274</v>
          </cell>
          <cell r="B277" t="str">
            <v>4. BUCARAMANGA CIUDAD VITAL: LA VIDA ES SAGRADA</v>
          </cell>
          <cell r="C277" t="str">
            <v>Disminuir a 305,4 la tasa de violencia interpersonal.</v>
          </cell>
          <cell r="D277">
            <v>331.1</v>
          </cell>
          <cell r="E277">
            <v>305.39999999999998</v>
          </cell>
          <cell r="F277">
            <v>324.39999999999998</v>
          </cell>
          <cell r="G277">
            <v>318</v>
          </cell>
          <cell r="H277">
            <v>311.60000000000002</v>
          </cell>
          <cell r="I277">
            <v>305.39999999999998</v>
          </cell>
          <cell r="J277" t="str">
            <v>EN BUCARAMANGA CONSTRUIMOS UN TERRITORIO DE PAZ</v>
          </cell>
          <cell r="K277" t="str">
            <v>SISTEMA PENITENCIARIO CARCELARIO EN EL MARCO DE LOS DERECHOS HUMANOS</v>
          </cell>
          <cell r="L277" t="str">
            <v>Desarrollar 4 jornadas tendientes a garantizar los derechos humanos para la población carcelaria.</v>
          </cell>
          <cell r="M277" t="str">
            <v>Número de jornadas desarrolladas tendientes a garantizar los derechos humanos para la población carcelaria.</v>
          </cell>
        </row>
        <row r="278">
          <cell r="A278">
            <v>275</v>
          </cell>
          <cell r="B278" t="str">
            <v>4. BUCARAMANGA CIUDAD VITAL: LA VIDA ES SAGRADA</v>
          </cell>
          <cell r="C278" t="str">
            <v>Disminuir a 305,4 la tasa de violencia interpersonal.</v>
          </cell>
          <cell r="D278">
            <v>331.1</v>
          </cell>
          <cell r="E278">
            <v>305.39999999999998</v>
          </cell>
          <cell r="F278">
            <v>324.39999999999998</v>
          </cell>
          <cell r="G278">
            <v>318</v>
          </cell>
          <cell r="H278">
            <v>311.60000000000002</v>
          </cell>
          <cell r="I278">
            <v>305.39999999999998</v>
          </cell>
          <cell r="J278" t="str">
            <v>EN BUCARAMANGA CONSTRUIMOS UN TERRITORIO DE PAZ</v>
          </cell>
          <cell r="K278" t="str">
            <v>ASUNTOS RELIGIOSOS</v>
          </cell>
          <cell r="L278" t="str">
            <v>Diseñar e implementar 1 programa que promuevan las acciones para el reconocimiento y participación de las formas asociativas de la sociedad civil basadas en los principios de libertad religiosa de cultos y conciencia.</v>
          </cell>
          <cell r="M278" t="str">
            <v>Número de programas diseñados e implementados que promuevan las acciones para el reconocimiento y participación de las formas asociativas de la sociedad civil basadas en los principios de libertad religiosa de cultos y conciencia.</v>
          </cell>
        </row>
        <row r="279">
          <cell r="A279">
            <v>276</v>
          </cell>
          <cell r="B279" t="str">
            <v>4. BUCARAMANGA CIUDAD VITAL: LA VIDA ES SAGRADA</v>
          </cell>
          <cell r="C279" t="str">
            <v>Reducir en 8 puntos porcentuales el déficit operacional del SITM.</v>
          </cell>
          <cell r="D279">
            <v>0.08</v>
          </cell>
          <cell r="E279">
            <v>8</v>
          </cell>
          <cell r="F279">
            <v>2</v>
          </cell>
          <cell r="G279">
            <v>2</v>
          </cell>
          <cell r="H279">
            <v>2</v>
          </cell>
          <cell r="I279">
            <v>2</v>
          </cell>
          <cell r="J279" t="str">
            <v>LA NUEVA MOVILIDAD</v>
          </cell>
          <cell r="K279" t="str">
            <v>METROLÍNEA EVOLUCIONA Y ESTRATEGIA MULTIMODAL</v>
          </cell>
          <cell r="L279" t="str">
            <v>Formular e implementar 1 programa que permita reducir el déficit operacional del SITM.</v>
          </cell>
          <cell r="M279" t="str">
            <v>Número de programas formuladas e implementadas que permitan reducir el déficit operacional del SITM.</v>
          </cell>
        </row>
        <row r="280">
          <cell r="A280">
            <v>277</v>
          </cell>
          <cell r="B280" t="str">
            <v>4. BUCARAMANGA CIUDAD VITAL: LA VIDA ES SAGRADA</v>
          </cell>
          <cell r="C280" t="str">
            <v>Reducir en 8 puntos porcentuales el déficit operacional del SITM.</v>
          </cell>
          <cell r="D280">
            <v>0.08</v>
          </cell>
          <cell r="E280">
            <v>8</v>
          </cell>
          <cell r="F280">
            <v>2</v>
          </cell>
          <cell r="G280">
            <v>2</v>
          </cell>
          <cell r="H280">
            <v>2</v>
          </cell>
          <cell r="I280">
            <v>2</v>
          </cell>
          <cell r="J280" t="str">
            <v>LA NUEVA MOVILIDAD</v>
          </cell>
          <cell r="K280" t="str">
            <v>METROLÍNEA EVOLUCIONA Y ESTRATEGIA MULTIMODAL</v>
          </cell>
          <cell r="L280" t="str">
            <v>Implementar y mantener 1 herramienta digital (APP y/o web) que le permita a los usuarios del sistema realizar la planificación eficiente de los viajes.</v>
          </cell>
          <cell r="M280" t="str">
            <v>Número de herramientas digitales (APP y/o web) implementadas y mantenidas que le permitan a los usuarios del sistema realizar la planificación eficiente de los viajes.</v>
          </cell>
        </row>
        <row r="281">
          <cell r="A281">
            <v>278</v>
          </cell>
          <cell r="B281" t="str">
            <v>4. BUCARAMANGA CIUDAD VITAL: LA VIDA ES SAGRADA</v>
          </cell>
          <cell r="C281" t="str">
            <v>Incrementar al 10% el uso de la bicicleta en las vías de la ciudad.</v>
          </cell>
          <cell r="D281">
            <v>0.05</v>
          </cell>
          <cell r="E281">
            <v>0.1</v>
          </cell>
          <cell r="F281">
            <v>0.06</v>
          </cell>
          <cell r="G281">
            <v>7.0000000000000007E-2</v>
          </cell>
          <cell r="H281">
            <v>8.5000000000000006E-2</v>
          </cell>
          <cell r="I281">
            <v>0.1</v>
          </cell>
          <cell r="J281" t="str">
            <v>LA NUEVA MOVILIDAD</v>
          </cell>
          <cell r="K281" t="str">
            <v>METROLÍNEA EVOLUCIONA Y ESTRATEGIA MULTIMODAL</v>
          </cell>
          <cell r="L281" t="str">
            <v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v>
          </cell>
          <cell r="M281" t="str">
            <v>Número de estrategias integradas de complementariedad, multimodal enfocada en el fortalecimiento del sistema de bicicletas públicas, inclusión de buses (baja o cero emisiones) e infraestructura sostenible requerida formuladas e implementadas de acuerdo a las condiciones de operación del sistema.</v>
          </cell>
        </row>
        <row r="282">
          <cell r="A282">
            <v>279</v>
          </cell>
          <cell r="B282" t="str">
            <v>4. BUCARAMANGA CIUDAD VITAL: LA VIDA ES SAGRADA</v>
          </cell>
          <cell r="C282" t="str">
            <v>Reducir en 8 puntos porcentuales el déficit operacional del SITM.</v>
          </cell>
          <cell r="D282">
            <v>0.08</v>
          </cell>
          <cell r="E282">
            <v>8</v>
          </cell>
          <cell r="F282">
            <v>2</v>
          </cell>
          <cell r="G282">
            <v>2</v>
          </cell>
          <cell r="H282">
            <v>2</v>
          </cell>
          <cell r="I282">
            <v>2</v>
          </cell>
          <cell r="J282" t="str">
            <v>LA NUEVA MOVILIDAD</v>
          </cell>
          <cell r="K282" t="str">
            <v>METROLÍNEA EVOLUCIONA Y ESTRATEGIA MULTIMODAL</v>
          </cell>
          <cell r="L282" t="str">
            <v>Implementar 3 estrategias para el estímulo de demanda de pasajeros del sistema de transporte público (tarifas diferenciadas, tarifas dinámicas, entre otros).</v>
          </cell>
          <cell r="M282" t="str">
            <v>Número de estrategias implementadaspara el estímulo de demanda de pasajeros del sistema de transporte público (tarifas diferenciadas, tarifas dinámicas, entre otros).</v>
          </cell>
        </row>
        <row r="283">
          <cell r="A283">
            <v>280</v>
          </cell>
          <cell r="B283" t="str">
            <v>5. BUCARAMANGA TERRITORIO LIBRE DE CORRUPCIÓN: INSTITUCIONES SÓLIDAS Y CONFIABLES</v>
          </cell>
          <cell r="C283" t="str">
            <v>Lograr 98 puntos en el Índice de Transparencia y Acceso a la Información - ITA.</v>
          </cell>
          <cell r="D283">
            <v>78.400000000000006</v>
          </cell>
          <cell r="E283">
            <v>80</v>
          </cell>
          <cell r="F283">
            <v>78.400000000000006</v>
          </cell>
          <cell r="G283">
            <v>79</v>
          </cell>
          <cell r="H283">
            <v>79.5</v>
          </cell>
          <cell r="I283">
            <v>80</v>
          </cell>
          <cell r="J283" t="str">
            <v>ACCESO A LA INFORMACIÓN Y PARTICIPACIÓN</v>
          </cell>
          <cell r="K283" t="str">
            <v>GOBIERNO ABIERTO</v>
          </cell>
          <cell r="L283" t="str">
            <v>Formular e implementar 1 estrategia dirigida a fortalecer las acciones de transparencia en la Entidad.</v>
          </cell>
          <cell r="M283" t="str">
            <v xml:space="preserve">Número de estrategias dirigidas formuladas e implementadas a fortalecer las acciones de transparencia en la Entidad. </v>
          </cell>
        </row>
        <row r="284">
          <cell r="A284">
            <v>281</v>
          </cell>
          <cell r="B284" t="str">
            <v>5. BUCARAMANGA TERRITORIO LIBRE DE CORRUPCIÓN: INSTITUCIONES SÓLIDAS Y CONFIABLES</v>
          </cell>
          <cell r="C284" t="str">
            <v>Lograr 98 puntos en el Índice de Transparencia y Acceso a la Información - ITA.</v>
          </cell>
          <cell r="D284">
            <v>78.400000000000006</v>
          </cell>
          <cell r="E284">
            <v>80</v>
          </cell>
          <cell r="F284">
            <v>78.400000000000006</v>
          </cell>
          <cell r="G284">
            <v>79</v>
          </cell>
          <cell r="H284">
            <v>79.5</v>
          </cell>
          <cell r="I284">
            <v>80</v>
          </cell>
          <cell r="J284" t="str">
            <v>ACCESO A LA INFORMACIÓN Y PARTICIPACIÓN</v>
          </cell>
          <cell r="K284" t="str">
            <v>GOBIERNO ABIERTO</v>
          </cell>
          <cell r="L284" t="str">
            <v xml:space="preserve">Crear e implementar la Comisión Territorial Ciudadana para la Lucha contra la Corrupción. </v>
          </cell>
          <cell r="M284" t="str">
            <v>Número de Comisiones Territoriales Ciudadanas creadas e implementadas para la Lucha contra la Corrupción.</v>
          </cell>
        </row>
        <row r="285">
          <cell r="A285">
            <v>282</v>
          </cell>
          <cell r="B285" t="str">
            <v>5. BUCARAMANGA TERRITORIO LIBRE DE CORRUPCIÓN: INSTITUCIONES SÓLIDAS Y CONFIABLES</v>
          </cell>
          <cell r="C285" t="str">
            <v>Lograr 98 puntos en el Índice de Transparencia y Acceso a la Información - ITA.</v>
          </cell>
          <cell r="D285">
            <v>78.400000000000006</v>
          </cell>
          <cell r="E285">
            <v>80</v>
          </cell>
          <cell r="F285">
            <v>78.400000000000006</v>
          </cell>
          <cell r="G285">
            <v>79</v>
          </cell>
          <cell r="H285">
            <v>79.5</v>
          </cell>
          <cell r="I285">
            <v>80</v>
          </cell>
          <cell r="J285" t="str">
            <v>ACCESO A LA INFORMACIÓN Y PARTICIPACIÓN</v>
          </cell>
          <cell r="K285" t="str">
            <v>GOBIERNO ABIERTO</v>
          </cell>
          <cell r="L285" t="str">
            <v>Formular e implementar la Política Pública de Transparencia y Anticorrupción para el municipio de Bucaramanga.</v>
          </cell>
          <cell r="M285" t="str">
            <v>Número de Políticas Públicas de Transparencia y Anticorrupción formuladas e implementadas para el municipio de Bucaramanga.</v>
          </cell>
        </row>
        <row r="286">
          <cell r="A286">
            <v>283</v>
          </cell>
          <cell r="B286" t="str">
            <v>5. BUCARAMANGA TERRITORIO LIBRE DE CORRUPCIÓN: INSTITUCIONES SÓLIDAS Y CONFIABLES</v>
          </cell>
          <cell r="C286" t="str">
            <v>Lograr 80 puntos en el Índice de Desarrollo Institucional - IDI.</v>
          </cell>
          <cell r="D286">
            <v>78.400000000000006</v>
          </cell>
          <cell r="E286">
            <v>80</v>
          </cell>
          <cell r="F286">
            <v>78.400000000000006</v>
          </cell>
          <cell r="G286">
            <v>79</v>
          </cell>
          <cell r="H286">
            <v>79.5</v>
          </cell>
          <cell r="I286">
            <v>80</v>
          </cell>
          <cell r="J286" t="str">
            <v>ACCESO A LA INFORMACIÓN Y PARTICIPACIÓN</v>
          </cell>
          <cell r="K286" t="str">
            <v>FORTALECIMIENTO DE LAS INSTITUCIONES DEMOCRÁTICAS Y CIUDADANÍA PARTICIPATIVA</v>
          </cell>
          <cell r="L286" t="str">
            <v>Formular e implementar 1 estrategia que fortalezca la democracia participativa (Ley 1757 de 2015).</v>
          </cell>
          <cell r="M286" t="str">
            <v>Número de estrategias formuladas e implementadas que fortalezca la democracia participativa (Ley 1757 de 2015).</v>
          </cell>
        </row>
        <row r="287">
          <cell r="A287">
            <v>284</v>
          </cell>
          <cell r="B287" t="str">
            <v>5. BUCARAMANGA TERRITORIO LIBRE DE CORRUPCIÓN: INSTITUCIONES SÓLIDAS Y CONFIABLES</v>
          </cell>
          <cell r="C287" t="str">
            <v>Lograr 80 puntos en el Índice de Desarrollo Institucional - IDI.</v>
          </cell>
          <cell r="D287">
            <v>78.400000000000006</v>
          </cell>
          <cell r="E287">
            <v>80</v>
          </cell>
          <cell r="F287">
            <v>78.400000000000006</v>
          </cell>
          <cell r="G287">
            <v>79</v>
          </cell>
          <cell r="H287">
            <v>79.5</v>
          </cell>
          <cell r="I287">
            <v>80</v>
          </cell>
          <cell r="J287" t="str">
            <v>ACCESO A LA INFORMACIÓN Y PARTICIPACIÓN</v>
          </cell>
          <cell r="K287" t="str">
            <v>FORTALECIMIENTO DE LAS INSTITUCIONES DEMOCRÁTICAS Y CIUDADANÍA PARTICIPATIVA</v>
          </cell>
          <cell r="L287" t="str">
            <v>Construir y/o dotar 10 salones comunales con el programa Ágoras.</v>
          </cell>
          <cell r="M287" t="str">
            <v>Número de salones comunales con el programa Ágoras construidos y/o dotados.</v>
          </cell>
        </row>
        <row r="288">
          <cell r="A288">
            <v>285</v>
          </cell>
          <cell r="B288" t="str">
            <v>5. BUCARAMANGA TERRITORIO LIBRE DE CORRUPCIÓN: INSTITUCIONES SÓLIDAS Y CONFIABLES</v>
          </cell>
          <cell r="C288" t="str">
            <v>Lograr 80 puntos en el Índice de Desarrollo Institucional - IDI.</v>
          </cell>
          <cell r="D288">
            <v>78.400000000000006</v>
          </cell>
          <cell r="E288">
            <v>80</v>
          </cell>
          <cell r="F288">
            <v>78.400000000000006</v>
          </cell>
          <cell r="G288">
            <v>79</v>
          </cell>
          <cell r="H288">
            <v>79.5</v>
          </cell>
          <cell r="I288">
            <v>80</v>
          </cell>
          <cell r="J288" t="str">
            <v>ACCESO A LA INFORMACIÓN Y PARTICIPACIÓN</v>
          </cell>
          <cell r="K288" t="str">
            <v>FORTALECIMIENTO DE LAS INSTITUCIONES DEMOCRÁTICAS Y CIUDADANÍA PARTICIPATIVA</v>
          </cell>
          <cell r="L288" t="str">
            <v>Mantener en funcionamiento el 100% de los salones comunales que hacen parte del programa Ágoras.</v>
          </cell>
          <cell r="M288" t="str">
            <v>Porcentaje de salones comunales mantenidos en funcionamiento que hacen parte del programa Ágoras.</v>
          </cell>
        </row>
        <row r="289">
          <cell r="A289">
            <v>286</v>
          </cell>
          <cell r="B289" t="str">
            <v>5. BUCARAMANGA TERRITORIO LIBRE DE CORRUPCIÓN: INSTITUCIONES SÓLIDAS Y CONFIABLES</v>
          </cell>
          <cell r="C289" t="str">
            <v>Lograr 80 puntos en el Índice de Desarrollo Institucional - IDI.</v>
          </cell>
          <cell r="D289">
            <v>78.400000000000006</v>
          </cell>
          <cell r="E289">
            <v>80</v>
          </cell>
          <cell r="F289">
            <v>78.400000000000006</v>
          </cell>
          <cell r="G289">
            <v>79</v>
          </cell>
          <cell r="H289">
            <v>79.5</v>
          </cell>
          <cell r="I289">
            <v>80</v>
          </cell>
          <cell r="J289" t="str">
            <v>ACCESO A LA INFORMACIÓN Y PARTICIPACIÓN</v>
          </cell>
          <cell r="K289" t="str">
            <v>FORTALECIMIENTO DE LAS INSTITUCIONES DEMOCRÁTICAS Y CIUDADANÍA PARTICIPATIVA</v>
          </cell>
          <cell r="L289" t="str">
            <v>Mantener el beneficio al 100% de los ediles con pago de EPS, ARL, póliza de vida y dotación.</v>
          </cell>
          <cell r="M289" t="str">
            <v>Porcentaje de ediles mantenidos con el beneficio del pago de EPS, Pensión, ARL, póliza de vida y dotación.</v>
          </cell>
        </row>
        <row r="290">
          <cell r="A290">
            <v>287</v>
          </cell>
          <cell r="B290" t="str">
            <v>5. BUCARAMANGA TERRITORIO LIBRE DE CORRUPCIÓN: INSTITUCIONES SÓLIDAS Y CONFIABLES</v>
          </cell>
          <cell r="C290" t="str">
            <v>Lograr 80 puntos en el Índice de Desarrollo Institucional - IDI.</v>
          </cell>
          <cell r="D290">
            <v>78.400000000000006</v>
          </cell>
          <cell r="E290">
            <v>80</v>
          </cell>
          <cell r="F290">
            <v>78.400000000000006</v>
          </cell>
          <cell r="G290">
            <v>79</v>
          </cell>
          <cell r="H290">
            <v>79.5</v>
          </cell>
          <cell r="I290">
            <v>80</v>
          </cell>
          <cell r="J290" t="str">
            <v>ACCESO A LA INFORMACIÓN Y PARTICIPACIÓN</v>
          </cell>
          <cell r="K290" t="str">
            <v>FORTALECIMIENTO DE LAS INSTITUCIONES DEMOCRÁTICAS Y CIUDADANÍA PARTICIPATIVA</v>
          </cell>
          <cell r="L290" t="str">
            <v>Realizar 4 campañas pedagógicas enfocadas en la protección de la vida, preservación de recursos naturales, la primera infancia y la educación, como base fundamental para la transformación cultural y social de las dinámicas de ciudad.</v>
          </cell>
          <cell r="M290" t="str">
            <v>Número de campañas pedagógicas realizadas enfocadas en la protección de la vida, preservación de recursos naturales, la primera infancia y la educación, como base fundamental para la transformación cultural y social de las dinámicas de ciudad.</v>
          </cell>
        </row>
        <row r="291">
          <cell r="A291">
            <v>288</v>
          </cell>
          <cell r="B291" t="str">
            <v>5. BUCARAMANGA TERRITORIO LIBRE DE CORRUPCIÓN: INSTITUCIONES SÓLIDAS Y CONFIABLES</v>
          </cell>
          <cell r="C291" t="str">
            <v>Lograr 80 puntos en el Índice de Desarrollo Institucional - IDI.</v>
          </cell>
          <cell r="D291">
            <v>78.400000000000006</v>
          </cell>
          <cell r="E291">
            <v>80</v>
          </cell>
          <cell r="F291">
            <v>78.400000000000006</v>
          </cell>
          <cell r="G291">
            <v>79</v>
          </cell>
          <cell r="H291">
            <v>79.5</v>
          </cell>
          <cell r="I291">
            <v>80</v>
          </cell>
          <cell r="J291" t="str">
            <v>ACCESO A LA INFORMACIÓN Y PARTICIPACIÓN</v>
          </cell>
          <cell r="K291" t="str">
            <v>FORTALECIMIENTO DE LAS INSTITUCIONES DEMOCRÁTICAS Y CIUDADANÍA PARTICIPATIVA</v>
          </cell>
          <cell r="L291" t="str">
            <v xml:space="preserve">Mantener la difusión del 100% de los espacios de participación ciudadana, según requerimiento, que fortalezcan las veedurías y el debate público sobre temas de gobierno y de impacto para la planeación de ciudad. </v>
          </cell>
          <cell r="M291" t="str">
            <v xml:space="preserve">Porcentaje de difusión de los espacios de participación ciudadana, según requerimiento, que fortalezcan las veedurías y el debate público sobre temas de gobierno y de impacto para la planeación de ciudad. </v>
          </cell>
        </row>
        <row r="292">
          <cell r="A292">
            <v>289</v>
          </cell>
          <cell r="B292" t="str">
            <v>5. BUCARAMANGA TERRITORIO LIBRE DE CORRUPCIÓN: INSTITUCIONES SÓLIDAS Y CONFIABLES</v>
          </cell>
          <cell r="C292" t="str">
            <v>Lograr 80 puntos en el Índice de Desarrollo Institucional - IDI.</v>
          </cell>
          <cell r="D292">
            <v>78.400000000000006</v>
          </cell>
          <cell r="E292">
            <v>80</v>
          </cell>
          <cell r="F292">
            <v>78.400000000000006</v>
          </cell>
          <cell r="G292">
            <v>79</v>
          </cell>
          <cell r="H292">
            <v>79.5</v>
          </cell>
          <cell r="I292">
            <v>80</v>
          </cell>
          <cell r="J292" t="str">
            <v>ACCESO A LA INFORMACIÓN Y PARTICIPACIÓN</v>
          </cell>
          <cell r="K292" t="str">
            <v>FORTALECIMIENTO DE LAS INSTITUCIONES DEMOCRÁTICAS Y CIUDADANÍA PARTICIPATIVA</v>
          </cell>
          <cell r="L292" t="str">
            <v>Actualizar e implementar 1 Plan de Medios para informar a la ciudadanía sobre las políticas, iniciativas y proyectos estratégicos del gobierno.</v>
          </cell>
          <cell r="M292" t="str">
            <v>Número de Planes de Medios formulados e implementados para informar a la ciudadanía sobre las políticas, iniciativas y proyectos estratégicos del gobierno.</v>
          </cell>
        </row>
        <row r="293">
          <cell r="A293">
            <v>290</v>
          </cell>
          <cell r="B293" t="str">
            <v>5. BUCARAMANGA TERRITORIO LIBRE DE CORRUPCIÓN: INSTITUCIONES SÓLIDAS Y CONFIABLES</v>
          </cell>
          <cell r="C293" t="str">
            <v>Lograr 80 puntos en el Índice de Desarrollo Institucional - IDI.</v>
          </cell>
          <cell r="D293">
            <v>78.400000000000006</v>
          </cell>
          <cell r="E293">
            <v>80</v>
          </cell>
          <cell r="F293">
            <v>78.400000000000006</v>
          </cell>
          <cell r="G293">
            <v>79</v>
          </cell>
          <cell r="H293">
            <v>79.5</v>
          </cell>
          <cell r="I293">
            <v>80</v>
          </cell>
          <cell r="J293" t="str">
            <v>ACCESO A LA INFORMACIÓN Y PARTICIPACIÓN</v>
          </cell>
          <cell r="K293" t="str">
            <v>FORTALECIMIENTO DE LAS INSTITUCIONES DEMOCRÁTICAS Y CIUDADANÍA PARTICIPATIVA</v>
          </cell>
          <cell r="L293" t="str">
            <v>Mantener la estrategia de presupuestos participativos.</v>
          </cell>
          <cell r="M293" t="str">
            <v>Número de estrategias de presupuestos participativos mantenidas.</v>
          </cell>
        </row>
        <row r="294">
          <cell r="A294">
            <v>291</v>
          </cell>
          <cell r="B294" t="str">
            <v>5. BUCARAMANGA TERRITORIO LIBRE DE CORRUPCIÓN: INSTITUCIONES SÓLIDAS Y CONFIABLES</v>
          </cell>
          <cell r="C294" t="str">
            <v>Lograr 80 puntos en el Índice de Desarrollo Institucional - IDI.</v>
          </cell>
          <cell r="D294">
            <v>78.400000000000006</v>
          </cell>
          <cell r="E294">
            <v>80</v>
          </cell>
          <cell r="F294">
            <v>78.400000000000006</v>
          </cell>
          <cell r="G294">
            <v>79</v>
          </cell>
          <cell r="H294">
            <v>79.5</v>
          </cell>
          <cell r="I294">
            <v>80</v>
          </cell>
          <cell r="J294" t="str">
            <v>ACCESO A LA INFORMACIÓN Y PARTICIPACIÓN</v>
          </cell>
          <cell r="K294" t="str">
            <v>FORTALECIMIENTO DE LAS INSTITUCIONES DEMOCRÁTICAS Y CIUDADANÍA PARTICIPATIVA</v>
          </cell>
          <cell r="L294" t="str">
            <v>Realizar 4 actividades de fortalecimiento para el Consejo Territorial de Planeación.</v>
          </cell>
          <cell r="M294" t="str">
            <v>Número de actividades de fortalecimiento realizadas para el Consejo Territorial de Planeación.</v>
          </cell>
        </row>
        <row r="295">
          <cell r="A295">
            <v>292</v>
          </cell>
          <cell r="B295" t="str">
            <v>5. BUCARAMANGA TERRITORIO LIBRE DE CORRUPCIÓN: INSTITUCIONES SÓLIDAS Y CONFIABLES</v>
          </cell>
          <cell r="C295" t="str">
            <v>Lograr 81 puntos en la Medición del Desempeño Municipal - MDM.</v>
          </cell>
          <cell r="D295">
            <v>75.900000000000006</v>
          </cell>
          <cell r="E295">
            <v>81</v>
          </cell>
          <cell r="F295">
            <v>76.5</v>
          </cell>
          <cell r="G295">
            <v>78</v>
          </cell>
          <cell r="H295">
            <v>79.5</v>
          </cell>
          <cell r="I295">
            <v>81</v>
          </cell>
          <cell r="J295" t="str">
            <v>ADMINISTRACIÓN PÚBLICA MODERNA E INNOVADORA</v>
          </cell>
          <cell r="K295" t="str">
            <v>GOBIERNO ÁGIL Y TRANSPARENTE</v>
          </cell>
          <cell r="L295" t="str">
            <v>Implementar 1 acción que a través del uso de nuevas   tecnologías  apoyen  los  procesos estratégicos de  planificación, apoyo logístico, gestión documental y demás  procesos  administrativos y operativos.</v>
          </cell>
          <cell r="M295" t="str">
            <v>Porcentaje de avance en la implementación de la acción que a través del uso de nuevas   tecnologías  apoyen  los  procesos estratégicos de  planificación, apoyo logístico, gestión documental y demás  procesos  administrativos y operativos.</v>
          </cell>
        </row>
        <row r="296">
          <cell r="A296">
            <v>293</v>
          </cell>
          <cell r="B296" t="str">
            <v>5. BUCARAMANGA TERRITORIO LIBRE DE CORRUPCIÓN: INSTITUCIONES SÓLIDAS Y CONFIABLES</v>
          </cell>
          <cell r="C296" t="str">
            <v>Lograr 81 puntos en la Medición del Desempeño Municipal - MDM.</v>
          </cell>
          <cell r="D296">
            <v>75.900000000000006</v>
          </cell>
          <cell r="E296">
            <v>81</v>
          </cell>
          <cell r="F296">
            <v>76.5</v>
          </cell>
          <cell r="G296">
            <v>78</v>
          </cell>
          <cell r="H296">
            <v>79.5</v>
          </cell>
          <cell r="I296">
            <v>81</v>
          </cell>
          <cell r="J296" t="str">
            <v>ADMINISTRACIÓN PÚBLICA MODERNA E INNOVADORA</v>
          </cell>
          <cell r="K296" t="str">
            <v>GOBIERNO ÁGIL Y TRANSPARENTE</v>
          </cell>
          <cell r="L296" t="str">
            <v>Formular e implementar 1 estrategia que permita la ejecución de la política de Gobierno Digital a través de sus tres habilitadores Arquitectura Empresarial, Seguridad de la información y servicios ciudadanos digitales.</v>
          </cell>
          <cell r="M296" t="str">
            <v>Número de estrategias formuladas e implementadas que permitan la ejecución de la política de Gobierno Digital a través de sus tres habilitadores Arquitectura Empresarial, Seguridad de la información y servicios ciudadanos digitales.</v>
          </cell>
        </row>
        <row r="297">
          <cell r="A297">
            <v>294</v>
          </cell>
          <cell r="B297" t="str">
            <v>5. BUCARAMANGA TERRITORIO LIBRE DE CORRUPCIÓN: INSTITUCIONES SÓLIDAS Y CONFIABLES</v>
          </cell>
          <cell r="C297" t="str">
            <v>Lograr 81 puntos en la Medición del Desempeño Municipal - MDM.</v>
          </cell>
          <cell r="D297">
            <v>75.900000000000006</v>
          </cell>
          <cell r="E297">
            <v>81</v>
          </cell>
          <cell r="F297">
            <v>76.5</v>
          </cell>
          <cell r="G297">
            <v>78</v>
          </cell>
          <cell r="H297">
            <v>79.5</v>
          </cell>
          <cell r="I297">
            <v>81</v>
          </cell>
          <cell r="J297" t="str">
            <v>ADMINISTRACIÓN PÚBLICA MODERNA E INNOVADORA</v>
          </cell>
          <cell r="K297" t="str">
            <v>GOBIERNO FORTALECIDO PARA SER Y HACER</v>
          </cell>
          <cell r="L297" t="str">
            <v>Formular e implementar el Plan Institucional de Capacitación, Bienestar e Incentivos.</v>
          </cell>
          <cell r="M297" t="str">
            <v>Número de Planes Institucionales de Capacitación, Bienestar e Incentivos formulados e implementados.</v>
          </cell>
        </row>
        <row r="298">
          <cell r="A298">
            <v>295</v>
          </cell>
          <cell r="B298" t="str">
            <v>5. BUCARAMANGA TERRITORIO LIBRE DE CORRUPCIÓN: INSTITUCIONES SÓLIDAS Y CONFIABLES</v>
          </cell>
          <cell r="C298" t="str">
            <v>Lograr 81 puntos en la Medición del Desempeño Municipal - MDM.</v>
          </cell>
          <cell r="D298">
            <v>75.900000000000006</v>
          </cell>
          <cell r="E298">
            <v>81</v>
          </cell>
          <cell r="F298">
            <v>76.5</v>
          </cell>
          <cell r="G298">
            <v>78</v>
          </cell>
          <cell r="H298">
            <v>79.5</v>
          </cell>
          <cell r="I298">
            <v>81</v>
          </cell>
          <cell r="J298" t="str">
            <v>ADMINISTRACIÓN PÚBLICA MODERNA E INNOVADORA</v>
          </cell>
          <cell r="K298" t="str">
            <v>GOBIERNO FORTALECIDO PARA SER Y HACER</v>
          </cell>
          <cell r="L298" t="str">
            <v>Formular e implementar 1 Plan de Modernización de la entidad.</v>
          </cell>
          <cell r="M298" t="str">
            <v>Número de Planes de Modernización de la entidad formulados e implementados.</v>
          </cell>
        </row>
        <row r="299">
          <cell r="A299">
            <v>296</v>
          </cell>
          <cell r="B299" t="str">
            <v>5. BUCARAMANGA TERRITORIO LIBRE DE CORRUPCIÓN: INSTITUCIONES SÓLIDAS Y CONFIABLES</v>
          </cell>
          <cell r="C299" t="str">
            <v>Lograr 81 puntos en la Medición del Desempeño Municipal - MDM.</v>
          </cell>
          <cell r="D299">
            <v>75.900000000000006</v>
          </cell>
          <cell r="E299">
            <v>81</v>
          </cell>
          <cell r="F299">
            <v>76.5</v>
          </cell>
          <cell r="G299">
            <v>78</v>
          </cell>
          <cell r="H299">
            <v>79.5</v>
          </cell>
          <cell r="I299">
            <v>81</v>
          </cell>
          <cell r="J299" t="str">
            <v>ADMINISTRACIÓN PÚBLICA MODERNA E INNOVADORA</v>
          </cell>
          <cell r="K299" t="str">
            <v>GOBIERNO FORTALECIDO PARA SER Y HACER</v>
          </cell>
          <cell r="L299" t="str">
            <v>Formular e implementar el Programa de Gestión Documental - PGD y el Plan Institucional de Archivos - PINAR.</v>
          </cell>
          <cell r="M299" t="str">
            <v>Número de Programas de Gestión Documental y Planes Institucionales de Archivos formulados e implementados.</v>
          </cell>
        </row>
        <row r="300">
          <cell r="A300">
            <v>297</v>
          </cell>
          <cell r="B300" t="str">
            <v>5. BUCARAMANGA TERRITORIO LIBRE DE CORRUPCIÓN: INSTITUCIONES SÓLIDAS Y CONFIABLES</v>
          </cell>
          <cell r="C300" t="str">
            <v>Lograr 81 puntos en la Medición del Desempeño Municipal - MDM.</v>
          </cell>
          <cell r="D300">
            <v>75.900000000000006</v>
          </cell>
          <cell r="E300">
            <v>81</v>
          </cell>
          <cell r="F300">
            <v>76.5</v>
          </cell>
          <cell r="G300">
            <v>78</v>
          </cell>
          <cell r="H300">
            <v>79.5</v>
          </cell>
          <cell r="I300">
            <v>81</v>
          </cell>
          <cell r="J300" t="str">
            <v>ADMINISTRACIÓN PÚBLICA MODERNA E INNOVADORA</v>
          </cell>
          <cell r="K300" t="str">
            <v>GOBIERNO FORTALECIDO PARA SER Y HACER</v>
          </cell>
          <cell r="L300" t="str">
            <v>Mantener 1 observatorio municipal.</v>
          </cell>
          <cell r="M300" t="str">
            <v>Número de observatorios municipales mantenidos.</v>
          </cell>
        </row>
        <row r="301">
          <cell r="A301">
            <v>298</v>
          </cell>
          <cell r="B301" t="str">
            <v>5. BUCARAMANGA TERRITORIO LIBRE DE CORRUPCIÓN: INSTITUCIONES SÓLIDAS Y CONFIABLES</v>
          </cell>
          <cell r="C301" t="str">
            <v>Lograr 81 puntos en la Medición del Desempeño Municipal - MDM.</v>
          </cell>
          <cell r="D301">
            <v>75.900000000000006</v>
          </cell>
          <cell r="E301">
            <v>81</v>
          </cell>
          <cell r="F301">
            <v>76.5</v>
          </cell>
          <cell r="G301">
            <v>78</v>
          </cell>
          <cell r="H301">
            <v>79.5</v>
          </cell>
          <cell r="I301">
            <v>81</v>
          </cell>
          <cell r="J301" t="str">
            <v>ADMINISTRACIÓN PÚBLICA MODERNA E INNOVADORA</v>
          </cell>
          <cell r="K301" t="str">
            <v>GOBIERNO FORTALECIDO PARA SER Y HACER</v>
          </cell>
          <cell r="L301" t="str">
            <v>Mantener actualizada la base de datos del SISBEN.</v>
          </cell>
          <cell r="M301" t="str">
            <v>Número de bases de datos del SISBEN mantenidas.</v>
          </cell>
        </row>
        <row r="302">
          <cell r="A302">
            <v>299</v>
          </cell>
          <cell r="B302" t="str">
            <v>5. BUCARAMANGA TERRITORIO LIBRE DE CORRUPCIÓN: INSTITUCIONES SÓLIDAS Y CONFIABLES</v>
          </cell>
          <cell r="C302" t="str">
            <v>Lograr 81 puntos en la Medición del Desempeño Municipal - MDM.</v>
          </cell>
          <cell r="D302">
            <v>75.900000000000006</v>
          </cell>
          <cell r="E302">
            <v>81</v>
          </cell>
          <cell r="F302">
            <v>76.5</v>
          </cell>
          <cell r="G302">
            <v>78</v>
          </cell>
          <cell r="H302">
            <v>79.5</v>
          </cell>
          <cell r="I302">
            <v>81</v>
          </cell>
          <cell r="J302" t="str">
            <v>ADMINISTRACIÓN PÚBLICA MODERNA E INNOVADORA</v>
          </cell>
          <cell r="K302" t="str">
            <v>GOBIERNO FORTALECIDO PARA SER Y HACER</v>
          </cell>
          <cell r="L302" t="str">
            <v>Mantener actualizada la estratificación socioeconómica urbana y rural del municipio.</v>
          </cell>
          <cell r="M302" t="str">
            <v>Número de estratificaciones socioeconómicas urbanas y rurales actualizadas.</v>
          </cell>
        </row>
        <row r="303">
          <cell r="A303">
            <v>300</v>
          </cell>
          <cell r="B303" t="str">
            <v>5. BUCARAMANGA TERRITORIO LIBRE DE CORRUPCIÓN: INSTITUCIONES SÓLIDAS Y CONFIABLES</v>
          </cell>
          <cell r="C303" t="str">
            <v>Lograr 81 puntos en la Medición del Desempeño Municipal - MDM.</v>
          </cell>
          <cell r="D303">
            <v>75.900000000000006</v>
          </cell>
          <cell r="E303">
            <v>81</v>
          </cell>
          <cell r="F303">
            <v>76.5</v>
          </cell>
          <cell r="G303">
            <v>78</v>
          </cell>
          <cell r="H303">
            <v>79.5</v>
          </cell>
          <cell r="I303">
            <v>81</v>
          </cell>
          <cell r="J303" t="str">
            <v>ADMINISTRACIÓN PÚBLICA MODERNA E INNOVADORA</v>
          </cell>
          <cell r="K303" t="str">
            <v>GOBIERNO FORTALECIDO PARA SER Y HACER</v>
          </cell>
          <cell r="L303" t="str">
            <v>Mantener el 100% de los programas que desarrolla la Administración Central.</v>
          </cell>
          <cell r="M303" t="str">
            <v>Porcentaje de programas que desarrolla la Administración Central mantenidos.</v>
          </cell>
        </row>
        <row r="304">
          <cell r="A304">
            <v>301</v>
          </cell>
          <cell r="B304" t="str">
            <v>5. BUCARAMANGA TERRITORIO LIBRE DE CORRUPCIÓN: INSTITUCIONES SÓLIDAS Y CONFIABLES</v>
          </cell>
          <cell r="C304" t="str">
            <v>Lograr 81 puntos en la Medición del Desempeño Municipal - MDM.</v>
          </cell>
          <cell r="D304">
            <v>75.900000000000006</v>
          </cell>
          <cell r="E304">
            <v>81</v>
          </cell>
          <cell r="F304">
            <v>76.5</v>
          </cell>
          <cell r="G304">
            <v>78</v>
          </cell>
          <cell r="H304">
            <v>79.5</v>
          </cell>
          <cell r="I304">
            <v>81</v>
          </cell>
          <cell r="J304" t="str">
            <v>ADMINISTRACIÓN PÚBLICA MODERNA E INNOVADORA</v>
          </cell>
          <cell r="K304" t="str">
            <v>GOBIERNO FORTALECIDO PARA SER Y HACER</v>
          </cell>
          <cell r="L304" t="str">
            <v>Fortalecer y mantener 1 estrategia de fortalecimiento institucional de la Dirección de Tránsito de Bucaramanga.</v>
          </cell>
          <cell r="M304" t="str">
            <v>Número de estrategias de fortalecimiento institucional de la Dirección de Tránsito de Bucaramanga formuladas e implementadas.</v>
          </cell>
        </row>
        <row r="305">
          <cell r="A305">
            <v>302</v>
          </cell>
          <cell r="B305" t="str">
            <v>5. BUCARAMANGA TERRITORIO LIBRE DE CORRUPCIÓN: INSTITUCIONES SÓLIDAS Y CONFIABLES</v>
          </cell>
          <cell r="C305" t="str">
            <v>Lograr 81 puntos en la Medición del Desempeño Municipal - MDM.</v>
          </cell>
          <cell r="D305">
            <v>75.900000000000006</v>
          </cell>
          <cell r="E305">
            <v>81</v>
          </cell>
          <cell r="F305">
            <v>76.5</v>
          </cell>
          <cell r="G305">
            <v>78</v>
          </cell>
          <cell r="H305">
            <v>79.5</v>
          </cell>
          <cell r="I305">
            <v>81</v>
          </cell>
          <cell r="J305" t="str">
            <v>ADMINISTRACIÓN PÚBLICA MODERNA E INNOVADORA</v>
          </cell>
          <cell r="K305" t="str">
            <v>GOBIERNO FORTALECIDO PARA SER Y HACER</v>
          </cell>
          <cell r="L305" t="str">
            <v>Mantener en funcionamiento el 100% de los programas del Instituto Municipal del Empleo.</v>
          </cell>
          <cell r="M305" t="str">
            <v>Porcentaje de los programas de Instituto Municipal del Empleo mantenidos en funcionamiento.</v>
          </cell>
        </row>
        <row r="306">
          <cell r="A306">
            <v>303</v>
          </cell>
          <cell r="B306" t="str">
            <v>5. BUCARAMANGA TERRITORIO LIBRE DE CORRUPCIÓN: INSTITUCIONES SÓLIDAS Y CONFIABLES</v>
          </cell>
          <cell r="C306" t="str">
            <v>Lograr 98 puntos en el Índice de Transparencia y Acceso a la Información - ITA.</v>
          </cell>
          <cell r="D306">
            <v>97</v>
          </cell>
          <cell r="E306">
            <v>98</v>
          </cell>
          <cell r="F306">
            <v>97</v>
          </cell>
          <cell r="G306">
            <v>97.3</v>
          </cell>
          <cell r="H306">
            <v>97.6</v>
          </cell>
          <cell r="I306">
            <v>98</v>
          </cell>
          <cell r="J306" t="str">
            <v>ADMINISTRACIÓN PÚBLICA MODERNA E INNOVADORA</v>
          </cell>
          <cell r="K306" t="str">
            <v>FINANZAS PÚBLICAS MODERNAS Y EFICIENTES</v>
          </cell>
          <cell r="L306" t="str">
            <v>Modernizar el proceso financiero y presupuestal de la Secretaría de Hacienda.</v>
          </cell>
          <cell r="M306" t="str">
            <v>Porcentaje de avance en la modernización del proceso financiero y presupuesta de la Secretaría de Hacienda.</v>
          </cell>
        </row>
        <row r="307">
          <cell r="A307">
            <v>304</v>
          </cell>
          <cell r="B307" t="str">
            <v>5. BUCARAMANGA TERRITORIO LIBRE DE CORRUPCIÓN: INSTITUCIONES SÓLIDAS Y CONFIABLES</v>
          </cell>
          <cell r="C307" t="str">
            <v>Lograr 98 puntos en el Índice de Transparencia y Acceso a la Información - ITA.</v>
          </cell>
          <cell r="D307">
            <v>97</v>
          </cell>
          <cell r="E307">
            <v>98</v>
          </cell>
          <cell r="F307">
            <v>97</v>
          </cell>
          <cell r="G307">
            <v>97.3</v>
          </cell>
          <cell r="H307">
            <v>97.6</v>
          </cell>
          <cell r="I307">
            <v>98</v>
          </cell>
          <cell r="J307" t="str">
            <v>ADMINISTRACIÓN PÚBLICA MODERNA E INNOVADORA</v>
          </cell>
          <cell r="K307" t="str">
            <v>FINANZAS PÚBLICAS MODERNAS Y EFICIENTES</v>
          </cell>
          <cell r="L307" t="str">
            <v>Desarrollar 3  acciones administrativas para mejorar la eficiencia y productividad en la gestión del recaudo de impuestos, fiscalización y cobro coactivo municipal.</v>
          </cell>
          <cell r="M307" t="str">
            <v>Número de acciones administrativas desarrolladas para mejorar la  eficiencia y productividad en la gestión del recaudo de impuestos, fiscalización y cobro coactivo municipal.</v>
          </cell>
        </row>
        <row r="308">
          <cell r="A308">
            <v>305</v>
          </cell>
          <cell r="B308" t="str">
            <v>5. BUCARAMANGA TERRITORIO LIBRE DE CORRUPCIÓN: INSTITUCIONES SÓLIDAS Y CONFIABLES</v>
          </cell>
          <cell r="C308" t="str">
            <v>Lograr 98 puntos en el Índice de Transparencia y Acceso a la Información - ITA.</v>
          </cell>
          <cell r="D308">
            <v>97</v>
          </cell>
          <cell r="E308">
            <v>98</v>
          </cell>
          <cell r="F308">
            <v>97</v>
          </cell>
          <cell r="G308">
            <v>97.3</v>
          </cell>
          <cell r="H308">
            <v>97.6</v>
          </cell>
          <cell r="I308">
            <v>98</v>
          </cell>
          <cell r="J308" t="str">
            <v>ADMINISTRACIÓN PÚBLICA MODERNA E INNOVADORA</v>
          </cell>
          <cell r="K308" t="str">
            <v>FINANZAS PÚBLICAS MODERNAS Y EFICIENTES</v>
          </cell>
          <cell r="L308" t="str">
            <v>Realizar 3 socializaciones de las obligaciones tributarias mediante canales de comunicación o prensa, acompañadas de jornadas de sensibilización dirigida a los contribuyentes para mejorar la cultura de pago.</v>
          </cell>
          <cell r="M308" t="str">
            <v>Número de socializaciones realizadas de las obligaciones tributarias mediante canales de comunicación o prensa, acompañadas de jornadas de sensibilización dirigida a los contribuyentes para mejorar la cultura de pago.</v>
          </cell>
        </row>
        <row r="309">
          <cell r="A309">
            <v>306</v>
          </cell>
          <cell r="B309" t="str">
            <v>5. BUCARAMANGA TERRITORIO LIBRE DE CORRUPCIÓN: INSTITUCIONES SÓLIDAS Y CONFIABLES</v>
          </cell>
          <cell r="C309" t="str">
            <v>Lograr 98 puntos en el Índice de Transparencia y Acceso a la Información - ITA.</v>
          </cell>
          <cell r="D309">
            <v>97</v>
          </cell>
          <cell r="E309">
            <v>98</v>
          </cell>
          <cell r="F309">
            <v>97</v>
          </cell>
          <cell r="G309">
            <v>97.3</v>
          </cell>
          <cell r="H309">
            <v>97.6</v>
          </cell>
          <cell r="I309">
            <v>98</v>
          </cell>
          <cell r="J309" t="str">
            <v>ADMINISTRACIÓN PÚBLICA MODERNA E INNOVADORA</v>
          </cell>
          <cell r="K309" t="str">
            <v>FINANZAS PÚBLICAS MODERNAS Y EFICIENTES</v>
          </cell>
          <cell r="L309" t="str">
            <v>Mantener actualizadas la información para una óptima gestión tributaria.</v>
          </cell>
          <cell r="M309" t="str">
            <v>Número de bases de datos (información) actualizadas para una óptima gestión tributaria.</v>
          </cell>
        </row>
        <row r="310">
          <cell r="A310">
            <v>307</v>
          </cell>
          <cell r="B310" t="str">
            <v>5. BUCARAMANGA TERRITORIO LIBRE DE CORRUPCIÓN: INSTITUCIONES SÓLIDAS Y CONFIABLES</v>
          </cell>
          <cell r="C310" t="str">
            <v>Automatizar el 50% de los trámites y procedimientos de la Secretaría de Hacienda inscritos en el SUIT para reducir desplazamientos innecesarios de contribuyentes y congestión de las instalaciones administrativas.</v>
          </cell>
          <cell r="D310">
            <v>0.05</v>
          </cell>
          <cell r="E310">
            <v>0.5</v>
          </cell>
          <cell r="F310">
            <v>0.1</v>
          </cell>
          <cell r="G310">
            <v>0.2</v>
          </cell>
          <cell r="H310">
            <v>0.3</v>
          </cell>
          <cell r="I310">
            <v>0.5</v>
          </cell>
          <cell r="J310" t="str">
            <v>SERVICIO AL CIUDADANO</v>
          </cell>
          <cell r="K310" t="str">
            <v>INSTALACIONES DE VANGUARDIA</v>
          </cell>
          <cell r="L310" t="str">
            <v>Adecuar 1 espacio de esparcimiento y zona alimentaria para los funcionarios de la Administración Central.</v>
          </cell>
          <cell r="M310" t="str">
            <v>Número de espacios de esparcimiento y zonas alimentarias adecuadas para los funcionarios de la Administración Central.</v>
          </cell>
        </row>
        <row r="311">
          <cell r="A311">
            <v>308</v>
          </cell>
          <cell r="B311" t="str">
            <v>5. BUCARAMANGA TERRITORIO LIBRE DE CORRUPCIÓN: INSTITUCIONES SÓLIDAS Y CONFIABLES</v>
          </cell>
          <cell r="C311" t="str">
            <v>Automatizar el 50% de los trámites y procedimientos de la Secretaría de Hacienda inscritos en el SUIT para reducir desplazamientos innecesarios de contribuyentes y congestión de las instalaciones administrativas.</v>
          </cell>
          <cell r="D311">
            <v>0.05</v>
          </cell>
          <cell r="E311">
            <v>0.5</v>
          </cell>
          <cell r="F311">
            <v>0.1</v>
          </cell>
          <cell r="G311">
            <v>0.2</v>
          </cell>
          <cell r="H311">
            <v>0.3</v>
          </cell>
          <cell r="I311">
            <v>0.5</v>
          </cell>
          <cell r="J311" t="str">
            <v>SERVICIO AL CIUDADANO</v>
          </cell>
          <cell r="K311" t="str">
            <v>INSTALACIONES DE VANGUARDIA</v>
          </cell>
          <cell r="L311" t="str">
            <v>Formular e implementar 1 estrategia de energías renovables para la Administración Central Municipal.</v>
          </cell>
          <cell r="M311" t="str">
            <v>Número de estrategias de energías renovables formuladas e implementadas para la Administración Central Municipal.</v>
          </cell>
        </row>
        <row r="312">
          <cell r="A312">
            <v>309</v>
          </cell>
          <cell r="B312" t="str">
            <v>5. BUCARAMANGA TERRITORIO LIBRE DE CORRUPCIÓN: INSTITUCIONES SÓLIDAS Y CONFIABLES</v>
          </cell>
          <cell r="C312" t="str">
            <v>Automatizar el 50% de los trámites y procedimientos de la Secretaría de Hacienda inscritos en el SUIT para reducir desplazamientos innecesarios de contribuyentes y congestión de las instalaciones administrativas.</v>
          </cell>
          <cell r="D312">
            <v>0.05</v>
          </cell>
          <cell r="E312">
            <v>0.5</v>
          </cell>
          <cell r="F312">
            <v>0.1</v>
          </cell>
          <cell r="G312">
            <v>0.2</v>
          </cell>
          <cell r="H312">
            <v>0.3</v>
          </cell>
          <cell r="I312">
            <v>0.5</v>
          </cell>
          <cell r="J312" t="str">
            <v>SERVICIO AL CIUDADANO</v>
          </cell>
          <cell r="K312" t="str">
            <v>INSTALACIONES DE VANGUARDIA</v>
          </cell>
          <cell r="L312" t="str">
            <v>Repotenciar en un 10% los espacios de trabajo según necesidades de la administración central municipal  en las fases 1 y 2.</v>
          </cell>
          <cell r="M312" t="str">
            <v>Porcentaje de avance en la repotenciación de los espacios de trabajo según necesidades de la administración central municipal  en las fases 1 y 2.</v>
          </cell>
        </row>
        <row r="313">
          <cell r="A313">
            <v>310</v>
          </cell>
          <cell r="B313" t="str">
            <v>5. BUCARAMANGA TERRITORIO LIBRE DE CORRUPCIÓN: INSTITUCIONES SÓLIDAS Y CONFIABLES</v>
          </cell>
          <cell r="C313" t="str">
            <v>Lograr 80 puntos en el Índice de Desarrollo Institucional - IDI.</v>
          </cell>
          <cell r="D313">
            <v>0.05</v>
          </cell>
          <cell r="E313">
            <v>0.5</v>
          </cell>
          <cell r="F313">
            <v>0.1</v>
          </cell>
          <cell r="G313">
            <v>0.2</v>
          </cell>
          <cell r="H313">
            <v>0.3</v>
          </cell>
          <cell r="I313">
            <v>0.5</v>
          </cell>
          <cell r="J313" t="str">
            <v>SERVICIO AL CIUDADANO</v>
          </cell>
          <cell r="K313" t="str">
            <v>INSTALACIONES DE VANGUARDIA</v>
          </cell>
          <cell r="L313" t="str">
            <v>Mantener en funcionamiento el archivo de planos.</v>
          </cell>
          <cell r="M313" t="str">
            <v>Número de archivos de planos mantenidos en funcionamiento.</v>
          </cell>
        </row>
        <row r="314">
          <cell r="A314">
            <v>311</v>
          </cell>
          <cell r="B314" t="str">
            <v>5. BUCARAMANGA TERRITORIO LIBRE DE CORRUPCIÓN: INSTITUCIONES SÓLIDAS Y CONFIABLES</v>
          </cell>
          <cell r="C314" t="str">
            <v>Automatizar el 50% de los trámites y procedimientos de la Secretaría de Hacienda inscritos en el SUIT para reducir desplazamientos innecesarios de contribuyentes y congestión de las instalaciones administrativas.</v>
          </cell>
          <cell r="D314">
            <v>0.05</v>
          </cell>
          <cell r="E314">
            <v>0.5</v>
          </cell>
          <cell r="F314">
            <v>0.1</v>
          </cell>
          <cell r="G314">
            <v>0.2</v>
          </cell>
          <cell r="H314">
            <v>0.3</v>
          </cell>
          <cell r="I314">
            <v>0.5</v>
          </cell>
          <cell r="J314" t="str">
            <v>SERVICIO AL CIUDADANO</v>
          </cell>
          <cell r="K314" t="str">
            <v>ADMINISTRACIÓN EN TODO MOMENTO Y LUGAR</v>
          </cell>
          <cell r="L314" t="str">
            <v>Formular e implementar 1 estrategia de mejora del servicio al ciudadano.</v>
          </cell>
          <cell r="M314" t="str">
            <v>Número de estrategias de mejora del servicio al ciudadano formuladas e implementadas.</v>
          </cell>
        </row>
        <row r="315">
          <cell r="A315">
            <v>312</v>
          </cell>
          <cell r="B315" t="str">
            <v>5. BUCARAMANGA TERRITORIO LIBRE DE CORRUPCIÓN: INSTITUCIONES SÓLIDAS Y CONFIABLES</v>
          </cell>
          <cell r="C315" t="str">
            <v>Automatizar el 50% de los trámites y procedimientos de la Secretaría de Hacienda inscritos en el SUIT para reducir desplazamientos innecesarios de contribuyentes y congestión de las instalaciones administrativas.</v>
          </cell>
          <cell r="D315">
            <v>0.05</v>
          </cell>
          <cell r="E315">
            <v>0.5</v>
          </cell>
          <cell r="F315">
            <v>0.1</v>
          </cell>
          <cell r="G315">
            <v>0.2</v>
          </cell>
          <cell r="H315">
            <v>0.3</v>
          </cell>
          <cell r="I315">
            <v>0.5</v>
          </cell>
          <cell r="J315" t="str">
            <v>SERVICIO AL CIUDADANO</v>
          </cell>
          <cell r="K315" t="str">
            <v>ADMINISTRACIÓN EN TODO MOMENTO Y LUGAR</v>
          </cell>
          <cell r="L315" t="str">
            <v>Implementar y/o potencializar 7 herramientas y/o soluciones digitales para el servicio de atención al ciudadano como cliente externo y a servidores públicos como cliente interno.</v>
          </cell>
          <cell r="M315" t="str">
            <v>Número de herramientas y/o soluciones digitales implementadas y/o potencializadas para el servicio de atención al ciudadano como cliente externo y a servidores públicos como cliente interno.</v>
          </cell>
        </row>
        <row r="316">
          <cell r="A316">
            <v>313</v>
          </cell>
          <cell r="B316" t="str">
            <v>5. BUCARAMANGA TERRITORIO LIBRE DE CORRUPCIÓN: INSTITUCIONES SÓLIDAS Y CONFIABLES</v>
          </cell>
          <cell r="C316" t="str">
            <v>Lograr 98 puntos en el Índice de Transparencia y Acceso a la Información - ITA.</v>
          </cell>
          <cell r="D316">
            <v>0.05</v>
          </cell>
          <cell r="E316">
            <v>0.5</v>
          </cell>
          <cell r="F316">
            <v>0.1</v>
          </cell>
          <cell r="G316">
            <v>0.2</v>
          </cell>
          <cell r="H316">
            <v>0.3</v>
          </cell>
          <cell r="I316">
            <v>0.5</v>
          </cell>
          <cell r="J316" t="str">
            <v>SEGURIDAD JURÍDICA INSTITUCIONAL</v>
          </cell>
          <cell r="K316" t="str">
            <v>AVANCEMOS CON LAS POLÍTICAS DE PREVENCIÓN DEL DAÑO ANTIJURÍDICO</v>
          </cell>
          <cell r="L316" t="str">
            <v>Formular e implementar 1 estrategia encaminada a la prevención del daño antijurídico.</v>
          </cell>
          <cell r="M316" t="str">
            <v>Número de estrategias formuladas e implementadas para la prevención del daño antijurídico.</v>
          </cell>
        </row>
        <row r="317">
          <cell r="A317">
            <v>314</v>
          </cell>
          <cell r="B317" t="str">
            <v>5. BUCARAMANGA TERRITORIO LIBRE DE CORRUPCIÓN: INSTITUCIONES SÓLIDAS Y CONFIABLES</v>
          </cell>
          <cell r="C317" t="str">
            <v>Automatizar el 50% de los trámites y procedimientos de la Secretaría de Hacienda inscritos en el SUIT para reducir desplazamientos innecesarios de contribuyentes y congestión de las instalaciones administrativas.</v>
          </cell>
          <cell r="D317">
            <v>0.05</v>
          </cell>
          <cell r="E317">
            <v>0.5</v>
          </cell>
          <cell r="F317">
            <v>0.1</v>
          </cell>
          <cell r="G317">
            <v>0.2</v>
          </cell>
          <cell r="H317">
            <v>0.3</v>
          </cell>
          <cell r="I317">
            <v>0.5</v>
          </cell>
          <cell r="J317" t="str">
            <v>SEGURIDAD JURÍDICA INSTITUCIONAL</v>
          </cell>
          <cell r="K317" t="str">
            <v>AVANCEMOS CON LAS POLÍTICAS DE PREVENCIÓN DEL DAÑO ANTIJURÍDICO</v>
          </cell>
          <cell r="L317" t="str">
            <v>Crear e implementar 1 Agenda Regulatoria.</v>
          </cell>
          <cell r="M317" t="str">
            <v>Número de Agendas Regulatorias creadas e implementadas.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402"/>
  <sheetViews>
    <sheetView showGridLines="0" tabSelected="1" zoomScale="60" zoomScaleNormal="60" workbookViewId="0">
      <pane ySplit="8" topLeftCell="A9" activePane="bottomLeft" state="frozen"/>
      <selection pane="bottomLeft" activeCell="B392" sqref="B392"/>
    </sheetView>
  </sheetViews>
  <sheetFormatPr baseColWidth="10" defaultColWidth="0" defaultRowHeight="14.25" zeroHeight="1" x14ac:dyDescent="0.2"/>
  <cols>
    <col min="1" max="1" width="8.85546875" style="1" customWidth="1"/>
    <col min="2" max="2" width="30.85546875" style="1" customWidth="1"/>
    <col min="3" max="4" width="26.28515625" style="1" customWidth="1"/>
    <col min="5" max="5" width="65.42578125" style="1" customWidth="1"/>
    <col min="6" max="6" width="56.85546875" style="1" customWidth="1"/>
    <col min="7" max="7" width="20.42578125" style="94" customWidth="1"/>
    <col min="8" max="8" width="59.7109375" style="1" customWidth="1"/>
    <col min="9" max="9" width="19.5703125" style="1" customWidth="1"/>
    <col min="10" max="10" width="15.28515625" style="1" customWidth="1"/>
    <col min="11" max="11" width="15.7109375" style="1" customWidth="1"/>
    <col min="12" max="13" width="17" style="196" customWidth="1"/>
    <col min="14" max="14" width="12.85546875" style="196" customWidth="1"/>
    <col min="15" max="19" width="26.42578125" style="1" customWidth="1"/>
    <col min="20" max="20" width="31.85546875" style="1" customWidth="1"/>
    <col min="21" max="23" width="19.28515625" style="1" customWidth="1"/>
    <col min="24" max="24" width="21.42578125" style="1" customWidth="1"/>
    <col min="25" max="25" width="19.28515625" style="1" customWidth="1"/>
    <col min="26" max="26" width="22" style="1" customWidth="1"/>
    <col min="27" max="27" width="20" style="196" customWidth="1"/>
    <col min="28" max="28" width="22.42578125" style="1" customWidth="1"/>
    <col min="29" max="29" width="32.28515625" style="30" customWidth="1"/>
    <col min="30" max="30" width="29" style="204" customWidth="1"/>
    <col min="31" max="31" width="12.85546875" style="19" customWidth="1"/>
    <col min="32" max="73" width="0" style="19" hidden="1" customWidth="1"/>
    <col min="74" max="16384" width="12.85546875" style="1" hidden="1"/>
  </cols>
  <sheetData>
    <row r="1" spans="1:73" s="10" customFormat="1" ht="40.5" customHeight="1" x14ac:dyDescent="0.25">
      <c r="A1" s="321"/>
      <c r="B1" s="322" t="s">
        <v>1009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192"/>
      <c r="S1" s="192"/>
      <c r="T1" s="192"/>
      <c r="U1" s="192"/>
      <c r="V1" s="192"/>
      <c r="W1" s="192"/>
      <c r="X1" s="192"/>
      <c r="Y1" s="192"/>
      <c r="Z1" s="192"/>
      <c r="AA1" s="198"/>
      <c r="AB1" s="317" t="s">
        <v>56</v>
      </c>
      <c r="AC1" s="318"/>
      <c r="AD1" s="319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</row>
    <row r="2" spans="1:73" ht="15" x14ac:dyDescent="0.2">
      <c r="A2" s="32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3"/>
      <c r="M2" s="193"/>
      <c r="N2" s="193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9"/>
      <c r="AB2" s="317" t="s">
        <v>576</v>
      </c>
      <c r="AC2" s="318"/>
      <c r="AD2" s="319"/>
    </row>
    <row r="3" spans="1:73" ht="15" x14ac:dyDescent="0.2">
      <c r="A3" s="323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3"/>
      <c r="M3" s="193"/>
      <c r="N3" s="193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9"/>
      <c r="AB3" s="317" t="s">
        <v>577</v>
      </c>
      <c r="AC3" s="318"/>
      <c r="AD3" s="319"/>
    </row>
    <row r="4" spans="1:73" ht="15" x14ac:dyDescent="0.2">
      <c r="A4" s="323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3"/>
      <c r="M4" s="193"/>
      <c r="N4" s="193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9"/>
      <c r="AB4" s="320" t="s">
        <v>0</v>
      </c>
      <c r="AC4" s="320"/>
      <c r="AD4" s="320"/>
    </row>
    <row r="5" spans="1:73" ht="15" x14ac:dyDescent="0.2">
      <c r="A5" s="330" t="s">
        <v>1</v>
      </c>
      <c r="B5" s="330"/>
      <c r="C5" s="330"/>
      <c r="D5" s="324">
        <v>44957</v>
      </c>
      <c r="E5" s="324"/>
      <c r="F5" s="324"/>
      <c r="G5" s="324"/>
      <c r="H5" s="2"/>
      <c r="I5" s="2"/>
      <c r="J5" s="2"/>
      <c r="K5" s="2"/>
      <c r="L5" s="195"/>
      <c r="M5" s="195"/>
      <c r="N5" s="19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95"/>
      <c r="AB5" s="2"/>
      <c r="AC5" s="28"/>
      <c r="AD5" s="200"/>
    </row>
    <row r="6" spans="1:73" s="10" customFormat="1" ht="15" x14ac:dyDescent="0.2">
      <c r="A6" s="327" t="s">
        <v>2</v>
      </c>
      <c r="B6" s="328"/>
      <c r="C6" s="329"/>
      <c r="D6" s="325">
        <v>2023</v>
      </c>
      <c r="E6" s="326"/>
      <c r="F6" s="326"/>
      <c r="G6" s="326"/>
      <c r="H6" s="2"/>
      <c r="I6" s="2"/>
      <c r="J6" s="2"/>
      <c r="K6" s="2"/>
      <c r="L6" s="19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29"/>
      <c r="AD6" s="201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</row>
    <row r="7" spans="1:73" s="27" customFormat="1" ht="22.5" customHeight="1" x14ac:dyDescent="0.25">
      <c r="A7" s="246" t="s">
        <v>3</v>
      </c>
      <c r="B7" s="247"/>
      <c r="C7" s="247"/>
      <c r="D7" s="247"/>
      <c r="E7" s="247"/>
      <c r="F7" s="248"/>
      <c r="G7" s="246" t="s">
        <v>4</v>
      </c>
      <c r="H7" s="247"/>
      <c r="I7" s="247"/>
      <c r="J7" s="247"/>
      <c r="K7" s="248"/>
      <c r="L7" s="246" t="s">
        <v>5</v>
      </c>
      <c r="M7" s="247"/>
      <c r="N7" s="248"/>
      <c r="O7" s="246" t="s">
        <v>1008</v>
      </c>
      <c r="P7" s="247"/>
      <c r="Q7" s="247"/>
      <c r="R7" s="247"/>
      <c r="S7" s="247"/>
      <c r="T7" s="248"/>
      <c r="U7" s="246" t="s">
        <v>1007</v>
      </c>
      <c r="V7" s="247"/>
      <c r="W7" s="247"/>
      <c r="X7" s="247"/>
      <c r="Y7" s="247"/>
      <c r="Z7" s="248"/>
      <c r="AA7" s="315" t="s">
        <v>6</v>
      </c>
      <c r="AB7" s="315" t="s">
        <v>7</v>
      </c>
      <c r="AC7" s="313" t="s">
        <v>8</v>
      </c>
      <c r="AD7" s="314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</row>
    <row r="8" spans="1:73" ht="45" x14ac:dyDescent="0.2">
      <c r="A8" s="12" t="s">
        <v>9</v>
      </c>
      <c r="B8" s="13" t="s">
        <v>10</v>
      </c>
      <c r="C8" s="12" t="s">
        <v>11</v>
      </c>
      <c r="D8" s="12" t="s">
        <v>12</v>
      </c>
      <c r="E8" s="12" t="s">
        <v>13</v>
      </c>
      <c r="F8" s="13" t="s">
        <v>14</v>
      </c>
      <c r="G8" s="13" t="s">
        <v>57</v>
      </c>
      <c r="H8" s="13" t="s">
        <v>15</v>
      </c>
      <c r="I8" s="13" t="s">
        <v>16</v>
      </c>
      <c r="J8" s="13" t="s">
        <v>17</v>
      </c>
      <c r="K8" s="13" t="s">
        <v>18</v>
      </c>
      <c r="L8" s="13" t="s">
        <v>19</v>
      </c>
      <c r="M8" s="13" t="s">
        <v>20</v>
      </c>
      <c r="N8" s="13" t="s">
        <v>21</v>
      </c>
      <c r="O8" s="13" t="s">
        <v>22</v>
      </c>
      <c r="P8" s="13" t="s">
        <v>23</v>
      </c>
      <c r="Q8" s="13" t="s">
        <v>24</v>
      </c>
      <c r="R8" s="13" t="s">
        <v>25</v>
      </c>
      <c r="S8" s="13" t="s">
        <v>26</v>
      </c>
      <c r="T8" s="13" t="s">
        <v>27</v>
      </c>
      <c r="U8" s="13" t="s">
        <v>22</v>
      </c>
      <c r="V8" s="13" t="s">
        <v>23</v>
      </c>
      <c r="W8" s="13" t="s">
        <v>24</v>
      </c>
      <c r="X8" s="13" t="s">
        <v>25</v>
      </c>
      <c r="Y8" s="13" t="s">
        <v>26</v>
      </c>
      <c r="Z8" s="13" t="s">
        <v>28</v>
      </c>
      <c r="AA8" s="316"/>
      <c r="AB8" s="316"/>
      <c r="AC8" s="13" t="s">
        <v>29</v>
      </c>
      <c r="AD8" s="13" t="s">
        <v>30</v>
      </c>
    </row>
    <row r="9" spans="1:73" ht="57" x14ac:dyDescent="0.2">
      <c r="A9" s="12">
        <v>178</v>
      </c>
      <c r="B9" s="111" t="s">
        <v>46</v>
      </c>
      <c r="C9" s="111" t="s">
        <v>47</v>
      </c>
      <c r="D9" s="111" t="s">
        <v>48</v>
      </c>
      <c r="E9" s="112" t="s">
        <v>49</v>
      </c>
      <c r="F9" s="17" t="str">
        <f>VLOOKUP(A9,[1]PI!$A$4:$M$317,13,FALSE)</f>
        <v>Número de estaciones de bomberos mantenidas.</v>
      </c>
      <c r="G9" s="132">
        <v>2022680010081</v>
      </c>
      <c r="H9" s="111" t="s">
        <v>579</v>
      </c>
      <c r="I9" s="3"/>
      <c r="J9" s="104">
        <v>44927</v>
      </c>
      <c r="K9" s="104">
        <v>45291</v>
      </c>
      <c r="L9" s="142">
        <v>4</v>
      </c>
      <c r="M9" s="153"/>
      <c r="N9" s="179">
        <f>IFERROR(IF(M9/L9&gt;100%,100%,M9/L9),"-")</f>
        <v>0</v>
      </c>
      <c r="O9" s="163">
        <v>1660423169</v>
      </c>
      <c r="P9" s="185"/>
      <c r="Q9" s="186"/>
      <c r="R9" s="186"/>
      <c r="S9" s="185"/>
      <c r="T9" s="181">
        <f>SUM(O9:S9)</f>
        <v>1660423169</v>
      </c>
      <c r="U9" s="53"/>
      <c r="V9" s="54"/>
      <c r="W9" s="54"/>
      <c r="X9" s="11"/>
      <c r="Y9" s="11"/>
      <c r="Z9" s="181">
        <f>SUM(U9:Y9)</f>
        <v>0</v>
      </c>
      <c r="AA9" s="44">
        <f t="shared" ref="AA9:AA76" si="0">IFERROR(Z9/T9,"-")</f>
        <v>0</v>
      </c>
      <c r="AB9" s="98"/>
      <c r="AC9" s="182" t="s">
        <v>51</v>
      </c>
      <c r="AD9" s="202" t="s">
        <v>52</v>
      </c>
    </row>
    <row r="10" spans="1:73" ht="57" x14ac:dyDescent="0.2">
      <c r="A10" s="12">
        <v>179</v>
      </c>
      <c r="B10" s="111" t="s">
        <v>46</v>
      </c>
      <c r="C10" s="111" t="s">
        <v>47</v>
      </c>
      <c r="D10" s="111" t="s">
        <v>48</v>
      </c>
      <c r="E10" s="112" t="s">
        <v>50</v>
      </c>
      <c r="F10" s="17" t="s">
        <v>683</v>
      </c>
      <c r="G10" s="132">
        <v>2022680010087</v>
      </c>
      <c r="H10" s="111" t="s">
        <v>580</v>
      </c>
      <c r="I10" s="3"/>
      <c r="J10" s="104">
        <v>44927</v>
      </c>
      <c r="K10" s="104">
        <v>45291</v>
      </c>
      <c r="L10" s="310">
        <v>1</v>
      </c>
      <c r="M10" s="303"/>
      <c r="N10" s="294">
        <f>IFERROR(IF(M10/L10&gt;100%,100%,M10/L10),"-")</f>
        <v>0</v>
      </c>
      <c r="O10" s="163">
        <v>205000000</v>
      </c>
      <c r="P10" s="185"/>
      <c r="Q10" s="186"/>
      <c r="R10" s="186"/>
      <c r="S10" s="185"/>
      <c r="T10" s="273">
        <f>SUM(O10:S14)</f>
        <v>2562280653</v>
      </c>
      <c r="U10" s="53"/>
      <c r="V10" s="54"/>
      <c r="W10" s="54"/>
      <c r="X10" s="11"/>
      <c r="Y10" s="11"/>
      <c r="Z10" s="273">
        <f>SUM(U10:Y14)</f>
        <v>0</v>
      </c>
      <c r="AA10" s="249">
        <f t="shared" si="0"/>
        <v>0</v>
      </c>
      <c r="AB10" s="276"/>
      <c r="AC10" s="279" t="s">
        <v>51</v>
      </c>
      <c r="AD10" s="282" t="s">
        <v>52</v>
      </c>
    </row>
    <row r="11" spans="1:73" ht="57" x14ac:dyDescent="0.2">
      <c r="A11" s="12">
        <v>179</v>
      </c>
      <c r="B11" s="111" t="s">
        <v>46</v>
      </c>
      <c r="C11" s="111" t="s">
        <v>47</v>
      </c>
      <c r="D11" s="111" t="s">
        <v>48</v>
      </c>
      <c r="E11" s="112" t="s">
        <v>50</v>
      </c>
      <c r="F11" s="17" t="s">
        <v>683</v>
      </c>
      <c r="G11" s="132">
        <v>2022680010097</v>
      </c>
      <c r="H11" s="111" t="s">
        <v>581</v>
      </c>
      <c r="I11" s="5"/>
      <c r="J11" s="104">
        <v>44927</v>
      </c>
      <c r="K11" s="104">
        <v>45291</v>
      </c>
      <c r="L11" s="311"/>
      <c r="M11" s="304"/>
      <c r="N11" s="295"/>
      <c r="O11" s="163">
        <v>150000000</v>
      </c>
      <c r="P11" s="185"/>
      <c r="Q11" s="186"/>
      <c r="R11" s="186"/>
      <c r="S11" s="185"/>
      <c r="T11" s="274"/>
      <c r="U11" s="53"/>
      <c r="V11" s="54"/>
      <c r="W11" s="54"/>
      <c r="X11" s="11"/>
      <c r="Y11" s="11"/>
      <c r="Z11" s="274"/>
      <c r="AA11" s="250"/>
      <c r="AB11" s="277"/>
      <c r="AC11" s="280"/>
      <c r="AD11" s="283"/>
    </row>
    <row r="12" spans="1:73" ht="57" x14ac:dyDescent="0.2">
      <c r="A12" s="12">
        <v>179</v>
      </c>
      <c r="B12" s="111" t="s">
        <v>46</v>
      </c>
      <c r="C12" s="111" t="s">
        <v>47</v>
      </c>
      <c r="D12" s="111" t="s">
        <v>48</v>
      </c>
      <c r="E12" s="112" t="s">
        <v>50</v>
      </c>
      <c r="F12" s="17" t="s">
        <v>683</v>
      </c>
      <c r="G12" s="132">
        <v>2022680010099</v>
      </c>
      <c r="H12" s="111" t="s">
        <v>54</v>
      </c>
      <c r="I12" s="5"/>
      <c r="J12" s="104">
        <v>44927</v>
      </c>
      <c r="K12" s="104">
        <v>45291</v>
      </c>
      <c r="L12" s="311"/>
      <c r="M12" s="304"/>
      <c r="N12" s="295"/>
      <c r="O12" s="163">
        <v>593462217</v>
      </c>
      <c r="P12" s="185"/>
      <c r="Q12" s="186"/>
      <c r="R12" s="186"/>
      <c r="S12" s="185"/>
      <c r="T12" s="274"/>
      <c r="U12" s="53"/>
      <c r="V12" s="54"/>
      <c r="W12" s="54"/>
      <c r="X12" s="11"/>
      <c r="Y12" s="11"/>
      <c r="Z12" s="274"/>
      <c r="AA12" s="250"/>
      <c r="AB12" s="277"/>
      <c r="AC12" s="280"/>
      <c r="AD12" s="283"/>
    </row>
    <row r="13" spans="1:73" ht="57" x14ac:dyDescent="0.2">
      <c r="A13" s="12">
        <v>179</v>
      </c>
      <c r="B13" s="111" t="s">
        <v>46</v>
      </c>
      <c r="C13" s="111" t="s">
        <v>47</v>
      </c>
      <c r="D13" s="111" t="s">
        <v>48</v>
      </c>
      <c r="E13" s="112" t="s">
        <v>50</v>
      </c>
      <c r="F13" s="17" t="s">
        <v>683</v>
      </c>
      <c r="G13" s="132">
        <v>2022680010079</v>
      </c>
      <c r="H13" s="111" t="s">
        <v>55</v>
      </c>
      <c r="I13" s="3"/>
      <c r="J13" s="104">
        <v>44927</v>
      </c>
      <c r="K13" s="104">
        <v>45291</v>
      </c>
      <c r="L13" s="311"/>
      <c r="M13" s="304"/>
      <c r="N13" s="295"/>
      <c r="O13" s="163">
        <v>670356219</v>
      </c>
      <c r="P13" s="185"/>
      <c r="Q13" s="186"/>
      <c r="R13" s="163">
        <v>743462217</v>
      </c>
      <c r="S13" s="185"/>
      <c r="T13" s="274"/>
      <c r="U13" s="53"/>
      <c r="V13" s="54"/>
      <c r="W13" s="54"/>
      <c r="X13" s="11"/>
      <c r="Y13" s="11"/>
      <c r="Z13" s="274"/>
      <c r="AA13" s="250"/>
      <c r="AB13" s="277"/>
      <c r="AC13" s="280"/>
      <c r="AD13" s="283"/>
    </row>
    <row r="14" spans="1:73" ht="57" x14ac:dyDescent="0.2">
      <c r="A14" s="12">
        <v>179</v>
      </c>
      <c r="B14" s="111" t="s">
        <v>46</v>
      </c>
      <c r="C14" s="111" t="s">
        <v>47</v>
      </c>
      <c r="D14" s="111" t="s">
        <v>48</v>
      </c>
      <c r="E14" s="112" t="s">
        <v>50</v>
      </c>
      <c r="F14" s="17" t="s">
        <v>683</v>
      </c>
      <c r="G14" s="132">
        <v>2022680010098</v>
      </c>
      <c r="H14" s="111" t="s">
        <v>53</v>
      </c>
      <c r="I14" s="3"/>
      <c r="J14" s="104">
        <v>44927</v>
      </c>
      <c r="K14" s="104">
        <v>45291</v>
      </c>
      <c r="L14" s="312"/>
      <c r="M14" s="305"/>
      <c r="N14" s="296"/>
      <c r="O14" s="163">
        <v>200000000</v>
      </c>
      <c r="P14" s="185"/>
      <c r="Q14" s="186"/>
      <c r="R14" s="186"/>
      <c r="S14" s="185"/>
      <c r="T14" s="275"/>
      <c r="U14" s="53"/>
      <c r="V14" s="54"/>
      <c r="W14" s="54"/>
      <c r="X14" s="11"/>
      <c r="Y14" s="11"/>
      <c r="Z14" s="275"/>
      <c r="AA14" s="251"/>
      <c r="AB14" s="278"/>
      <c r="AC14" s="281"/>
      <c r="AD14" s="284"/>
    </row>
    <row r="15" spans="1:73" ht="45" customHeight="1" x14ac:dyDescent="0.2">
      <c r="A15" s="113">
        <v>211</v>
      </c>
      <c r="B15" s="114" t="s">
        <v>42</v>
      </c>
      <c r="C15" s="115" t="s">
        <v>58</v>
      </c>
      <c r="D15" s="115" t="s">
        <v>59</v>
      </c>
      <c r="E15" s="116" t="s">
        <v>60</v>
      </c>
      <c r="F15" s="17" t="s">
        <v>684</v>
      </c>
      <c r="G15" s="132"/>
      <c r="H15" s="111" t="s">
        <v>582</v>
      </c>
      <c r="I15" s="15"/>
      <c r="J15" s="104">
        <v>44927</v>
      </c>
      <c r="K15" s="104">
        <v>45291</v>
      </c>
      <c r="L15" s="143">
        <v>0</v>
      </c>
      <c r="M15" s="154"/>
      <c r="N15" s="179" t="str">
        <f>IFERROR(IF(M15/L15&gt;100%,100%,M15/L15),"-")</f>
        <v>-</v>
      </c>
      <c r="O15" s="163"/>
      <c r="P15" s="60"/>
      <c r="Q15" s="53"/>
      <c r="R15" s="53"/>
      <c r="S15" s="163"/>
      <c r="T15" s="181">
        <f t="shared" ref="T15:T82" si="1">SUM(O15:S15)</f>
        <v>0</v>
      </c>
      <c r="U15" s="53"/>
      <c r="V15" s="54"/>
      <c r="W15" s="54"/>
      <c r="X15" s="11"/>
      <c r="Y15" s="11"/>
      <c r="Z15" s="181">
        <f t="shared" ref="Z15:Z82" si="2">SUM(U15:Y15)</f>
        <v>0</v>
      </c>
      <c r="AA15" s="44" t="str">
        <f t="shared" si="0"/>
        <v>-</v>
      </c>
      <c r="AB15" s="98"/>
      <c r="AC15" s="182" t="s">
        <v>61</v>
      </c>
      <c r="AD15" s="202" t="s">
        <v>668</v>
      </c>
    </row>
    <row r="16" spans="1:73" ht="67.5" customHeight="1" x14ac:dyDescent="0.2">
      <c r="A16" s="113">
        <v>212</v>
      </c>
      <c r="B16" s="114" t="s">
        <v>42</v>
      </c>
      <c r="C16" s="115" t="s">
        <v>58</v>
      </c>
      <c r="D16" s="115" t="s">
        <v>59</v>
      </c>
      <c r="E16" s="116" t="s">
        <v>62</v>
      </c>
      <c r="F16" s="17" t="s">
        <v>685</v>
      </c>
      <c r="G16" s="133"/>
      <c r="H16" s="111" t="s">
        <v>582</v>
      </c>
      <c r="I16" s="16"/>
      <c r="J16" s="104">
        <v>44927</v>
      </c>
      <c r="K16" s="104">
        <v>45291</v>
      </c>
      <c r="L16" s="143">
        <v>0</v>
      </c>
      <c r="M16" s="154"/>
      <c r="N16" s="179" t="str">
        <f>IFERROR(IF(M16/L16&gt;100%,100%,M16/L16),"-")</f>
        <v>-</v>
      </c>
      <c r="O16" s="163"/>
      <c r="P16" s="60"/>
      <c r="Q16" s="53"/>
      <c r="R16" s="53"/>
      <c r="S16" s="163"/>
      <c r="T16" s="181">
        <f t="shared" si="1"/>
        <v>0</v>
      </c>
      <c r="U16" s="53"/>
      <c r="V16" s="54"/>
      <c r="W16" s="54"/>
      <c r="X16" s="11"/>
      <c r="Y16" s="11"/>
      <c r="Z16" s="181">
        <f t="shared" si="2"/>
        <v>0</v>
      </c>
      <c r="AA16" s="44" t="str">
        <f t="shared" si="0"/>
        <v>-</v>
      </c>
      <c r="AB16" s="98"/>
      <c r="AC16" s="182" t="s">
        <v>61</v>
      </c>
      <c r="AD16" s="202" t="s">
        <v>668</v>
      </c>
    </row>
    <row r="17" spans="1:30" ht="102" customHeight="1" x14ac:dyDescent="0.2">
      <c r="A17" s="113">
        <v>213</v>
      </c>
      <c r="B17" s="114" t="s">
        <v>42</v>
      </c>
      <c r="C17" s="115" t="s">
        <v>58</v>
      </c>
      <c r="D17" s="115" t="s">
        <v>59</v>
      </c>
      <c r="E17" s="116" t="s">
        <v>63</v>
      </c>
      <c r="F17" s="17" t="s">
        <v>686</v>
      </c>
      <c r="G17" s="133">
        <v>2021680010178</v>
      </c>
      <c r="H17" s="129" t="s">
        <v>583</v>
      </c>
      <c r="I17" s="16"/>
      <c r="J17" s="104">
        <v>44927</v>
      </c>
      <c r="K17" s="104">
        <v>45291</v>
      </c>
      <c r="L17" s="143">
        <v>1</v>
      </c>
      <c r="M17" s="154"/>
      <c r="N17" s="179">
        <f>IFERROR(IF(M17/L17&gt;100%,100%,M17/L17),"-")</f>
        <v>0</v>
      </c>
      <c r="O17" s="163">
        <v>100000000</v>
      </c>
      <c r="P17" s="60"/>
      <c r="Q17" s="53"/>
      <c r="R17" s="53"/>
      <c r="S17" s="163"/>
      <c r="T17" s="181">
        <f t="shared" si="1"/>
        <v>100000000</v>
      </c>
      <c r="U17" s="53"/>
      <c r="V17" s="54"/>
      <c r="W17" s="54"/>
      <c r="X17" s="11"/>
      <c r="Y17" s="11"/>
      <c r="Z17" s="181">
        <f t="shared" si="2"/>
        <v>0</v>
      </c>
      <c r="AA17" s="44">
        <f t="shared" si="0"/>
        <v>0</v>
      </c>
      <c r="AB17" s="98"/>
      <c r="AC17" s="182" t="s">
        <v>61</v>
      </c>
      <c r="AD17" s="202" t="s">
        <v>668</v>
      </c>
    </row>
    <row r="18" spans="1:30" s="19" customFormat="1" ht="57" x14ac:dyDescent="0.2">
      <c r="A18" s="117">
        <v>247</v>
      </c>
      <c r="B18" s="111" t="s">
        <v>42</v>
      </c>
      <c r="C18" s="111" t="s">
        <v>64</v>
      </c>
      <c r="D18" s="111" t="s">
        <v>65</v>
      </c>
      <c r="E18" s="112" t="s">
        <v>66</v>
      </c>
      <c r="F18" s="17" t="s">
        <v>687</v>
      </c>
      <c r="G18" s="134">
        <v>2020680010155</v>
      </c>
      <c r="H18" s="111" t="s">
        <v>67</v>
      </c>
      <c r="I18" s="14"/>
      <c r="J18" s="104">
        <v>44927</v>
      </c>
      <c r="K18" s="104">
        <v>45291</v>
      </c>
      <c r="L18" s="143">
        <v>3</v>
      </c>
      <c r="M18" s="154"/>
      <c r="N18" s="179">
        <f t="shared" ref="N18:N77" si="3">IFERROR(IF(M18/L18&gt;100%,100%,M18/L18),"-")</f>
        <v>0</v>
      </c>
      <c r="O18" s="163"/>
      <c r="P18" s="48"/>
      <c r="Q18" s="56"/>
      <c r="R18" s="53">
        <v>380000000</v>
      </c>
      <c r="S18" s="163"/>
      <c r="T18" s="181">
        <f>SUM(O18:S18)</f>
        <v>380000000</v>
      </c>
      <c r="U18" s="53"/>
      <c r="V18" s="56"/>
      <c r="W18" s="56"/>
      <c r="X18" s="53"/>
      <c r="Y18" s="18"/>
      <c r="Z18" s="181">
        <f>SUM(U18:Y18)</f>
        <v>0</v>
      </c>
      <c r="AA18" s="44">
        <f t="shared" si="0"/>
        <v>0</v>
      </c>
      <c r="AB18" s="55"/>
      <c r="AC18" s="183" t="s">
        <v>68</v>
      </c>
      <c r="AD18" s="122" t="s">
        <v>675</v>
      </c>
    </row>
    <row r="19" spans="1:30" s="19" customFormat="1" ht="57" x14ac:dyDescent="0.2">
      <c r="A19" s="117">
        <v>248</v>
      </c>
      <c r="B19" s="118" t="s">
        <v>42</v>
      </c>
      <c r="C19" s="118" t="s">
        <v>64</v>
      </c>
      <c r="D19" s="118" t="s">
        <v>65</v>
      </c>
      <c r="E19" s="112" t="s">
        <v>69</v>
      </c>
      <c r="F19" s="17" t="s">
        <v>688</v>
      </c>
      <c r="G19" s="134">
        <v>2020680010155</v>
      </c>
      <c r="H19" s="111" t="s">
        <v>67</v>
      </c>
      <c r="I19" s="14"/>
      <c r="J19" s="104">
        <v>44927</v>
      </c>
      <c r="K19" s="104">
        <v>45291</v>
      </c>
      <c r="L19" s="143">
        <v>1</v>
      </c>
      <c r="M19" s="154"/>
      <c r="N19" s="179">
        <f t="shared" si="3"/>
        <v>0</v>
      </c>
      <c r="O19" s="163"/>
      <c r="P19" s="48"/>
      <c r="Q19" s="56"/>
      <c r="R19" s="53">
        <v>127900322</v>
      </c>
      <c r="S19" s="163"/>
      <c r="T19" s="181">
        <f>SUM(O19:S19)</f>
        <v>127900322</v>
      </c>
      <c r="U19" s="53"/>
      <c r="V19" s="56"/>
      <c r="W19" s="56"/>
      <c r="X19" s="53"/>
      <c r="Y19" s="18"/>
      <c r="Z19" s="181">
        <f>SUM(U19:Y19)</f>
        <v>0</v>
      </c>
      <c r="AA19" s="44">
        <f t="shared" si="0"/>
        <v>0</v>
      </c>
      <c r="AB19" s="55"/>
      <c r="AC19" s="183" t="s">
        <v>68</v>
      </c>
      <c r="AD19" s="122" t="s">
        <v>675</v>
      </c>
    </row>
    <row r="20" spans="1:30" s="19" customFormat="1" ht="57" x14ac:dyDescent="0.2">
      <c r="A20" s="117">
        <v>249</v>
      </c>
      <c r="B20" s="118" t="s">
        <v>42</v>
      </c>
      <c r="C20" s="118" t="s">
        <v>64</v>
      </c>
      <c r="D20" s="118" t="s">
        <v>70</v>
      </c>
      <c r="E20" s="112" t="s">
        <v>71</v>
      </c>
      <c r="F20" s="17" t="s">
        <v>689</v>
      </c>
      <c r="G20" s="134">
        <v>2020680010147</v>
      </c>
      <c r="H20" s="111" t="s">
        <v>72</v>
      </c>
      <c r="I20" s="15"/>
      <c r="J20" s="104">
        <v>44927</v>
      </c>
      <c r="K20" s="104">
        <v>45291</v>
      </c>
      <c r="L20" s="143">
        <v>1</v>
      </c>
      <c r="M20" s="154"/>
      <c r="N20" s="179">
        <f t="shared" si="3"/>
        <v>0</v>
      </c>
      <c r="O20" s="163">
        <v>445000000</v>
      </c>
      <c r="P20" s="48"/>
      <c r="Q20" s="56"/>
      <c r="R20" s="53">
        <v>1258198260</v>
      </c>
      <c r="S20" s="163"/>
      <c r="T20" s="181">
        <f>SUM(O20:S20)</f>
        <v>1703198260</v>
      </c>
      <c r="U20" s="53"/>
      <c r="V20" s="56"/>
      <c r="W20" s="56"/>
      <c r="X20" s="53"/>
      <c r="Y20" s="18"/>
      <c r="Z20" s="181">
        <f>SUM(U20:Y20)</f>
        <v>0</v>
      </c>
      <c r="AA20" s="44">
        <f t="shared" si="0"/>
        <v>0</v>
      </c>
      <c r="AB20" s="55"/>
      <c r="AC20" s="183" t="s">
        <v>68</v>
      </c>
      <c r="AD20" s="122" t="s">
        <v>675</v>
      </c>
    </row>
    <row r="21" spans="1:30" s="19" customFormat="1" ht="57" x14ac:dyDescent="0.2">
      <c r="A21" s="117">
        <v>250</v>
      </c>
      <c r="B21" s="111" t="s">
        <v>42</v>
      </c>
      <c r="C21" s="111" t="s">
        <v>64</v>
      </c>
      <c r="D21" s="111" t="s">
        <v>70</v>
      </c>
      <c r="E21" s="112" t="s">
        <v>73</v>
      </c>
      <c r="F21" s="17" t="s">
        <v>690</v>
      </c>
      <c r="G21" s="134">
        <v>2020680010117</v>
      </c>
      <c r="H21" s="111" t="s">
        <v>74</v>
      </c>
      <c r="I21" s="15"/>
      <c r="J21" s="104">
        <v>44927</v>
      </c>
      <c r="K21" s="104">
        <v>45291</v>
      </c>
      <c r="L21" s="143">
        <v>17500</v>
      </c>
      <c r="M21" s="154"/>
      <c r="N21" s="179">
        <f t="shared" si="3"/>
        <v>0</v>
      </c>
      <c r="O21" s="163">
        <v>105000000</v>
      </c>
      <c r="P21" s="174"/>
      <c r="Q21" s="56"/>
      <c r="R21" s="53">
        <v>375407475</v>
      </c>
      <c r="S21" s="163"/>
      <c r="T21" s="181">
        <f t="shared" si="1"/>
        <v>480407475</v>
      </c>
      <c r="U21" s="53"/>
      <c r="V21" s="56"/>
      <c r="W21" s="56"/>
      <c r="X21" s="53"/>
      <c r="Y21" s="18"/>
      <c r="Z21" s="181">
        <f t="shared" si="2"/>
        <v>0</v>
      </c>
      <c r="AA21" s="44">
        <f t="shared" si="0"/>
        <v>0</v>
      </c>
      <c r="AB21" s="55"/>
      <c r="AC21" s="183" t="s">
        <v>68</v>
      </c>
      <c r="AD21" s="122" t="s">
        <v>675</v>
      </c>
    </row>
    <row r="22" spans="1:30" s="19" customFormat="1" ht="57" x14ac:dyDescent="0.2">
      <c r="A22" s="117">
        <v>251</v>
      </c>
      <c r="B22" s="111" t="s">
        <v>42</v>
      </c>
      <c r="C22" s="111" t="s">
        <v>64</v>
      </c>
      <c r="D22" s="111" t="s">
        <v>75</v>
      </c>
      <c r="E22" s="112" t="s">
        <v>76</v>
      </c>
      <c r="F22" s="17" t="s">
        <v>691</v>
      </c>
      <c r="G22" s="134">
        <v>2020680010181</v>
      </c>
      <c r="H22" s="111" t="s">
        <v>77</v>
      </c>
      <c r="I22" s="15"/>
      <c r="J22" s="104">
        <v>44927</v>
      </c>
      <c r="K22" s="104">
        <v>45291</v>
      </c>
      <c r="L22" s="143">
        <v>174</v>
      </c>
      <c r="M22" s="154"/>
      <c r="N22" s="179">
        <f t="shared" si="3"/>
        <v>0</v>
      </c>
      <c r="O22" s="163">
        <v>600000000</v>
      </c>
      <c r="P22" s="48"/>
      <c r="Q22" s="56"/>
      <c r="R22" s="53">
        <v>169165080</v>
      </c>
      <c r="S22" s="163"/>
      <c r="T22" s="181">
        <f t="shared" si="1"/>
        <v>769165080</v>
      </c>
      <c r="U22" s="53"/>
      <c r="V22" s="56"/>
      <c r="W22" s="56"/>
      <c r="X22" s="53"/>
      <c r="Y22" s="18"/>
      <c r="Z22" s="181">
        <f t="shared" si="2"/>
        <v>0</v>
      </c>
      <c r="AA22" s="44">
        <f t="shared" si="0"/>
        <v>0</v>
      </c>
      <c r="AB22" s="55"/>
      <c r="AC22" s="183" t="s">
        <v>68</v>
      </c>
      <c r="AD22" s="122" t="s">
        <v>675</v>
      </c>
    </row>
    <row r="23" spans="1:30" s="19" customFormat="1" ht="57" x14ac:dyDescent="0.2">
      <c r="A23" s="117">
        <v>252</v>
      </c>
      <c r="B23" s="111" t="s">
        <v>42</v>
      </c>
      <c r="C23" s="111" t="s">
        <v>64</v>
      </c>
      <c r="D23" s="111" t="s">
        <v>75</v>
      </c>
      <c r="E23" s="112" t="s">
        <v>78</v>
      </c>
      <c r="F23" s="17" t="s">
        <v>692</v>
      </c>
      <c r="G23" s="134">
        <v>2020680010181</v>
      </c>
      <c r="H23" s="111" t="s">
        <v>77</v>
      </c>
      <c r="I23" s="16"/>
      <c r="J23" s="104">
        <v>44927</v>
      </c>
      <c r="K23" s="104">
        <v>45291</v>
      </c>
      <c r="L23" s="144">
        <v>0.85</v>
      </c>
      <c r="M23" s="155"/>
      <c r="N23" s="179">
        <f t="shared" si="3"/>
        <v>0</v>
      </c>
      <c r="O23" s="163">
        <v>80000000</v>
      </c>
      <c r="P23" s="48"/>
      <c r="Q23" s="56"/>
      <c r="R23" s="53"/>
      <c r="S23" s="163"/>
      <c r="T23" s="181">
        <f t="shared" si="1"/>
        <v>80000000</v>
      </c>
      <c r="U23" s="53"/>
      <c r="V23" s="56"/>
      <c r="W23" s="56"/>
      <c r="X23" s="53"/>
      <c r="Y23" s="18"/>
      <c r="Z23" s="181">
        <f t="shared" si="2"/>
        <v>0</v>
      </c>
      <c r="AA23" s="44">
        <f t="shared" si="0"/>
        <v>0</v>
      </c>
      <c r="AB23" s="55"/>
      <c r="AC23" s="183" t="s">
        <v>68</v>
      </c>
      <c r="AD23" s="122" t="s">
        <v>675</v>
      </c>
    </row>
    <row r="24" spans="1:30" s="19" customFormat="1" ht="57" x14ac:dyDescent="0.2">
      <c r="A24" s="117">
        <v>253</v>
      </c>
      <c r="B24" s="111" t="s">
        <v>42</v>
      </c>
      <c r="C24" s="111" t="s">
        <v>64</v>
      </c>
      <c r="D24" s="111" t="s">
        <v>75</v>
      </c>
      <c r="E24" s="112" t="s">
        <v>79</v>
      </c>
      <c r="F24" s="17" t="s">
        <v>693</v>
      </c>
      <c r="G24" s="134">
        <v>2020680010172</v>
      </c>
      <c r="H24" s="111" t="s">
        <v>80</v>
      </c>
      <c r="I24" s="15"/>
      <c r="J24" s="104">
        <v>44927</v>
      </c>
      <c r="K24" s="104">
        <v>45291</v>
      </c>
      <c r="L24" s="144">
        <v>1</v>
      </c>
      <c r="M24" s="155"/>
      <c r="N24" s="179">
        <f t="shared" si="3"/>
        <v>0</v>
      </c>
      <c r="O24" s="163">
        <v>320000000</v>
      </c>
      <c r="P24" s="48"/>
      <c r="Q24" s="56"/>
      <c r="R24" s="53"/>
      <c r="S24" s="163"/>
      <c r="T24" s="181">
        <f t="shared" si="1"/>
        <v>320000000</v>
      </c>
      <c r="U24" s="53"/>
      <c r="V24" s="56"/>
      <c r="W24" s="56"/>
      <c r="X24" s="53"/>
      <c r="Y24" s="18"/>
      <c r="Z24" s="181">
        <f t="shared" si="2"/>
        <v>0</v>
      </c>
      <c r="AA24" s="44">
        <f t="shared" si="0"/>
        <v>0</v>
      </c>
      <c r="AB24" s="55"/>
      <c r="AC24" s="183" t="s">
        <v>68</v>
      </c>
      <c r="AD24" s="122" t="s">
        <v>675</v>
      </c>
    </row>
    <row r="25" spans="1:30" s="19" customFormat="1" ht="57" x14ac:dyDescent="0.2">
      <c r="A25" s="117">
        <v>254</v>
      </c>
      <c r="B25" s="111" t="s">
        <v>42</v>
      </c>
      <c r="C25" s="111" t="s">
        <v>64</v>
      </c>
      <c r="D25" s="111" t="s">
        <v>75</v>
      </c>
      <c r="E25" s="112" t="s">
        <v>81</v>
      </c>
      <c r="F25" s="17" t="s">
        <v>694</v>
      </c>
      <c r="G25" s="134">
        <v>2020680010172</v>
      </c>
      <c r="H25" s="111" t="s">
        <v>80</v>
      </c>
      <c r="I25" s="15"/>
      <c r="J25" s="104">
        <v>44927</v>
      </c>
      <c r="K25" s="104">
        <v>45291</v>
      </c>
      <c r="L25" s="143">
        <v>2000</v>
      </c>
      <c r="M25" s="154"/>
      <c r="N25" s="179">
        <f t="shared" si="3"/>
        <v>0</v>
      </c>
      <c r="O25" s="163">
        <v>200000000</v>
      </c>
      <c r="P25" s="48"/>
      <c r="Q25" s="56"/>
      <c r="R25" s="53"/>
      <c r="S25" s="163"/>
      <c r="T25" s="181">
        <f t="shared" si="1"/>
        <v>200000000</v>
      </c>
      <c r="U25" s="53"/>
      <c r="V25" s="56"/>
      <c r="W25" s="56"/>
      <c r="X25" s="53"/>
      <c r="Y25" s="18"/>
      <c r="Z25" s="181">
        <f t="shared" si="2"/>
        <v>0</v>
      </c>
      <c r="AA25" s="44">
        <f t="shared" si="0"/>
        <v>0</v>
      </c>
      <c r="AB25" s="55"/>
      <c r="AC25" s="183" t="s">
        <v>68</v>
      </c>
      <c r="AD25" s="122" t="s">
        <v>675</v>
      </c>
    </row>
    <row r="26" spans="1:30" s="19" customFormat="1" ht="57" x14ac:dyDescent="0.2">
      <c r="A26" s="117">
        <v>255</v>
      </c>
      <c r="B26" s="111" t="s">
        <v>42</v>
      </c>
      <c r="C26" s="111" t="s">
        <v>64</v>
      </c>
      <c r="D26" s="111" t="s">
        <v>75</v>
      </c>
      <c r="E26" s="112" t="s">
        <v>82</v>
      </c>
      <c r="F26" s="17" t="s">
        <v>695</v>
      </c>
      <c r="G26" s="134">
        <v>2020680010172</v>
      </c>
      <c r="H26" s="111" t="s">
        <v>80</v>
      </c>
      <c r="I26" s="16"/>
      <c r="J26" s="104">
        <v>44927</v>
      </c>
      <c r="K26" s="104">
        <v>45291</v>
      </c>
      <c r="L26" s="143">
        <v>350</v>
      </c>
      <c r="M26" s="154"/>
      <c r="N26" s="179">
        <f t="shared" si="3"/>
        <v>0</v>
      </c>
      <c r="O26" s="163">
        <v>200000000</v>
      </c>
      <c r="P26" s="48"/>
      <c r="Q26" s="56"/>
      <c r="R26" s="53"/>
      <c r="S26" s="163"/>
      <c r="T26" s="181">
        <f t="shared" si="1"/>
        <v>200000000</v>
      </c>
      <c r="U26" s="53"/>
      <c r="V26" s="56"/>
      <c r="W26" s="56"/>
      <c r="X26" s="53"/>
      <c r="Y26" s="18"/>
      <c r="Z26" s="181">
        <f t="shared" si="2"/>
        <v>0</v>
      </c>
      <c r="AA26" s="44">
        <f t="shared" si="0"/>
        <v>0</v>
      </c>
      <c r="AB26" s="55"/>
      <c r="AC26" s="183" t="s">
        <v>68</v>
      </c>
      <c r="AD26" s="122" t="s">
        <v>675</v>
      </c>
    </row>
    <row r="27" spans="1:30" s="19" customFormat="1" ht="57" x14ac:dyDescent="0.2">
      <c r="A27" s="117">
        <v>256</v>
      </c>
      <c r="B27" s="118" t="s">
        <v>42</v>
      </c>
      <c r="C27" s="118" t="s">
        <v>64</v>
      </c>
      <c r="D27" s="118" t="s">
        <v>75</v>
      </c>
      <c r="E27" s="112" t="s">
        <v>83</v>
      </c>
      <c r="F27" s="17" t="s">
        <v>696</v>
      </c>
      <c r="G27" s="134"/>
      <c r="H27" s="111" t="s">
        <v>582</v>
      </c>
      <c r="I27" s="16"/>
      <c r="J27" s="104">
        <v>44927</v>
      </c>
      <c r="K27" s="104">
        <v>45291</v>
      </c>
      <c r="L27" s="143">
        <v>0</v>
      </c>
      <c r="M27" s="154"/>
      <c r="N27" s="179" t="str">
        <f t="shared" si="3"/>
        <v>-</v>
      </c>
      <c r="O27" s="163"/>
      <c r="P27" s="48"/>
      <c r="Q27" s="56"/>
      <c r="R27" s="53"/>
      <c r="S27" s="163"/>
      <c r="T27" s="181">
        <f t="shared" si="1"/>
        <v>0</v>
      </c>
      <c r="U27" s="53"/>
      <c r="V27" s="56"/>
      <c r="W27" s="56"/>
      <c r="X27" s="53"/>
      <c r="Y27" s="18"/>
      <c r="Z27" s="181">
        <f t="shared" si="2"/>
        <v>0</v>
      </c>
      <c r="AA27" s="44" t="str">
        <f t="shared" si="0"/>
        <v>-</v>
      </c>
      <c r="AB27" s="55"/>
      <c r="AC27" s="183" t="s">
        <v>68</v>
      </c>
      <c r="AD27" s="122" t="s">
        <v>675</v>
      </c>
    </row>
    <row r="28" spans="1:30" s="19" customFormat="1" ht="71.25" x14ac:dyDescent="0.2">
      <c r="A28" s="117">
        <v>301</v>
      </c>
      <c r="B28" s="111" t="s">
        <v>84</v>
      </c>
      <c r="C28" s="111" t="s">
        <v>85</v>
      </c>
      <c r="D28" s="111" t="s">
        <v>86</v>
      </c>
      <c r="E28" s="112" t="s">
        <v>87</v>
      </c>
      <c r="F28" s="17" t="s">
        <v>697</v>
      </c>
      <c r="G28" s="134">
        <v>2022680010082</v>
      </c>
      <c r="H28" s="111" t="s">
        <v>584</v>
      </c>
      <c r="I28" s="16"/>
      <c r="J28" s="104">
        <v>44927</v>
      </c>
      <c r="K28" s="104">
        <v>45291</v>
      </c>
      <c r="L28" s="143">
        <v>1</v>
      </c>
      <c r="M28" s="154"/>
      <c r="N28" s="179">
        <f t="shared" si="3"/>
        <v>0</v>
      </c>
      <c r="O28" s="163">
        <v>50000000</v>
      </c>
      <c r="P28" s="48"/>
      <c r="Q28" s="56"/>
      <c r="R28" s="53">
        <v>810000000</v>
      </c>
      <c r="S28" s="163"/>
      <c r="T28" s="181">
        <f t="shared" si="1"/>
        <v>860000000</v>
      </c>
      <c r="U28" s="53"/>
      <c r="V28" s="56"/>
      <c r="W28" s="56"/>
      <c r="X28" s="53"/>
      <c r="Y28" s="18"/>
      <c r="Z28" s="181">
        <f t="shared" si="2"/>
        <v>0</v>
      </c>
      <c r="AA28" s="44">
        <f t="shared" si="0"/>
        <v>0</v>
      </c>
      <c r="AB28" s="55"/>
      <c r="AC28" s="183" t="s">
        <v>68</v>
      </c>
      <c r="AD28" s="122" t="s">
        <v>675</v>
      </c>
    </row>
    <row r="29" spans="1:30" s="19" customFormat="1" ht="57" x14ac:dyDescent="0.2">
      <c r="A29" s="218">
        <v>164</v>
      </c>
      <c r="B29" s="14" t="s">
        <v>46</v>
      </c>
      <c r="C29" s="14" t="s">
        <v>88</v>
      </c>
      <c r="D29" s="14" t="s">
        <v>89</v>
      </c>
      <c r="E29" s="219" t="s">
        <v>990</v>
      </c>
      <c r="F29" s="14" t="s">
        <v>991</v>
      </c>
      <c r="G29" s="220" t="s">
        <v>90</v>
      </c>
      <c r="H29" s="16" t="s">
        <v>90</v>
      </c>
      <c r="I29" s="16"/>
      <c r="J29" s="4">
        <v>44566</v>
      </c>
      <c r="K29" s="4">
        <v>44926</v>
      </c>
      <c r="L29" s="242">
        <v>2200</v>
      </c>
      <c r="M29" s="221"/>
      <c r="N29" s="222">
        <f>IF(M29/L29&gt;100%,100%,M29/L29)</f>
        <v>0</v>
      </c>
      <c r="O29" s="223"/>
      <c r="P29" s="57"/>
      <c r="Q29" s="57"/>
      <c r="R29" s="32">
        <v>366063545</v>
      </c>
      <c r="S29" s="223"/>
      <c r="T29" s="224">
        <f t="shared" ref="T29:T32" si="4">SUM(O29:S29)</f>
        <v>366063545</v>
      </c>
      <c r="U29" s="57"/>
      <c r="V29" s="57"/>
      <c r="W29" s="57"/>
      <c r="X29" s="58"/>
      <c r="Y29" s="33"/>
      <c r="Z29" s="224">
        <f t="shared" ref="Z29:Z32" si="5">SUM(U29:Y29)</f>
        <v>0</v>
      </c>
      <c r="AA29" s="225">
        <f t="shared" si="0"/>
        <v>0</v>
      </c>
      <c r="AB29" s="226"/>
      <c r="AC29" s="227" t="s">
        <v>992</v>
      </c>
      <c r="AD29" s="233" t="s">
        <v>999</v>
      </c>
    </row>
    <row r="30" spans="1:30" s="19" customFormat="1" ht="57" x14ac:dyDescent="0.2">
      <c r="A30" s="218">
        <v>165</v>
      </c>
      <c r="B30" s="14" t="s">
        <v>46</v>
      </c>
      <c r="C30" s="14" t="s">
        <v>88</v>
      </c>
      <c r="D30" s="14" t="s">
        <v>89</v>
      </c>
      <c r="E30" s="219" t="s">
        <v>993</v>
      </c>
      <c r="F30" s="14" t="s">
        <v>994</v>
      </c>
      <c r="G30" s="220" t="s">
        <v>90</v>
      </c>
      <c r="H30" s="16" t="s">
        <v>90</v>
      </c>
      <c r="I30" s="16"/>
      <c r="J30" s="4">
        <v>44566</v>
      </c>
      <c r="K30" s="4">
        <v>44926</v>
      </c>
      <c r="L30" s="243">
        <v>1.34</v>
      </c>
      <c r="M30" s="228"/>
      <c r="N30" s="229">
        <f>IF(M30/L30&gt;100%,100%,M30/L30)</f>
        <v>0</v>
      </c>
      <c r="O30" s="32"/>
      <c r="P30" s="59"/>
      <c r="Q30" s="59"/>
      <c r="R30" s="32">
        <v>5145133490.4020004</v>
      </c>
      <c r="S30" s="32"/>
      <c r="T30" s="224">
        <f t="shared" si="4"/>
        <v>5145133490.4020004</v>
      </c>
      <c r="U30" s="59"/>
      <c r="V30" s="59"/>
      <c r="W30" s="59"/>
      <c r="X30" s="60"/>
      <c r="Y30" s="23"/>
      <c r="Z30" s="224">
        <f t="shared" si="5"/>
        <v>0</v>
      </c>
      <c r="AA30" s="225">
        <f t="shared" si="0"/>
        <v>0</v>
      </c>
      <c r="AB30" s="69"/>
      <c r="AC30" s="230" t="s">
        <v>992</v>
      </c>
      <c r="AD30" s="233" t="s">
        <v>999</v>
      </c>
    </row>
    <row r="31" spans="1:30" s="19" customFormat="1" ht="57" x14ac:dyDescent="0.2">
      <c r="A31" s="218">
        <v>166</v>
      </c>
      <c r="B31" s="14" t="s">
        <v>46</v>
      </c>
      <c r="C31" s="14" t="s">
        <v>88</v>
      </c>
      <c r="D31" s="14" t="s">
        <v>89</v>
      </c>
      <c r="E31" s="219" t="s">
        <v>995</v>
      </c>
      <c r="F31" s="14" t="s">
        <v>996</v>
      </c>
      <c r="G31" s="220" t="s">
        <v>90</v>
      </c>
      <c r="H31" s="16" t="s">
        <v>90</v>
      </c>
      <c r="I31" s="16"/>
      <c r="J31" s="4">
        <v>44566</v>
      </c>
      <c r="K31" s="4">
        <v>44926</v>
      </c>
      <c r="L31" s="244">
        <v>2100</v>
      </c>
      <c r="M31" s="231"/>
      <c r="N31" s="229">
        <f>IF(M31/L31&gt;100%,100%,M31/L31)</f>
        <v>0</v>
      </c>
      <c r="O31" s="32"/>
      <c r="P31" s="59"/>
      <c r="Q31" s="59"/>
      <c r="R31" s="32">
        <v>1020628872.54</v>
      </c>
      <c r="S31" s="32"/>
      <c r="T31" s="224">
        <f t="shared" si="4"/>
        <v>1020628872.54</v>
      </c>
      <c r="U31" s="59"/>
      <c r="V31" s="59"/>
      <c r="W31" s="59"/>
      <c r="X31" s="60"/>
      <c r="Y31" s="23"/>
      <c r="Z31" s="224">
        <f t="shared" si="5"/>
        <v>0</v>
      </c>
      <c r="AA31" s="225">
        <f t="shared" si="0"/>
        <v>0</v>
      </c>
      <c r="AB31" s="69"/>
      <c r="AC31" s="230" t="s">
        <v>992</v>
      </c>
      <c r="AD31" s="233" t="s">
        <v>999</v>
      </c>
    </row>
    <row r="32" spans="1:30" s="19" customFormat="1" ht="57" x14ac:dyDescent="0.2">
      <c r="A32" s="218">
        <v>167</v>
      </c>
      <c r="B32" s="14" t="s">
        <v>46</v>
      </c>
      <c r="C32" s="14" t="s">
        <v>88</v>
      </c>
      <c r="D32" s="14" t="s">
        <v>89</v>
      </c>
      <c r="E32" s="219" t="s">
        <v>997</v>
      </c>
      <c r="F32" s="14" t="s">
        <v>998</v>
      </c>
      <c r="G32" s="220" t="s">
        <v>90</v>
      </c>
      <c r="H32" s="16" t="s">
        <v>90</v>
      </c>
      <c r="I32" s="16"/>
      <c r="J32" s="4">
        <v>44566</v>
      </c>
      <c r="K32" s="4">
        <v>44926</v>
      </c>
      <c r="L32" s="244">
        <v>1</v>
      </c>
      <c r="M32" s="231"/>
      <c r="N32" s="229">
        <f>IF(M32/L32&gt;100%,100%,M32/L32)</f>
        <v>0</v>
      </c>
      <c r="O32" s="32"/>
      <c r="P32" s="59"/>
      <c r="Q32" s="59"/>
      <c r="R32" s="32">
        <v>1023308239.1439999</v>
      </c>
      <c r="S32" s="32"/>
      <c r="T32" s="224">
        <f t="shared" si="4"/>
        <v>1023308239.1439999</v>
      </c>
      <c r="U32" s="59"/>
      <c r="V32" s="59"/>
      <c r="W32" s="59"/>
      <c r="X32" s="60"/>
      <c r="Y32" s="23"/>
      <c r="Z32" s="224">
        <f t="shared" si="5"/>
        <v>0</v>
      </c>
      <c r="AA32" s="225">
        <f t="shared" si="0"/>
        <v>0</v>
      </c>
      <c r="AB32" s="69"/>
      <c r="AC32" s="230" t="s">
        <v>992</v>
      </c>
      <c r="AD32" s="233" t="s">
        <v>999</v>
      </c>
    </row>
    <row r="33" spans="1:30" s="19" customFormat="1" ht="42.75" x14ac:dyDescent="0.2">
      <c r="A33" s="119">
        <v>132</v>
      </c>
      <c r="B33" s="111" t="s">
        <v>31</v>
      </c>
      <c r="C33" s="118" t="s">
        <v>91</v>
      </c>
      <c r="D33" s="111" t="s">
        <v>95</v>
      </c>
      <c r="E33" s="120" t="s">
        <v>92</v>
      </c>
      <c r="F33" s="17" t="s">
        <v>698</v>
      </c>
      <c r="G33" s="134">
        <v>2020680010054</v>
      </c>
      <c r="H33" s="111" t="s">
        <v>93</v>
      </c>
      <c r="I33" s="16"/>
      <c r="J33" s="104">
        <v>44927</v>
      </c>
      <c r="K33" s="104">
        <v>45291</v>
      </c>
      <c r="L33" s="143">
        <v>1</v>
      </c>
      <c r="M33" s="154"/>
      <c r="N33" s="179">
        <f t="shared" si="3"/>
        <v>0</v>
      </c>
      <c r="O33" s="164">
        <v>1551170319</v>
      </c>
      <c r="P33" s="173">
        <v>1318818000</v>
      </c>
      <c r="Q33" s="57"/>
      <c r="R33" s="32"/>
      <c r="S33" s="163"/>
      <c r="T33" s="181">
        <f t="shared" si="1"/>
        <v>2869988319</v>
      </c>
      <c r="U33" s="57"/>
      <c r="V33" s="57"/>
      <c r="W33" s="57"/>
      <c r="X33" s="58"/>
      <c r="Y33" s="33"/>
      <c r="Z33" s="181">
        <f t="shared" si="2"/>
        <v>0</v>
      </c>
      <c r="AA33" s="44">
        <f t="shared" si="0"/>
        <v>0</v>
      </c>
      <c r="AB33" s="69"/>
      <c r="AC33" s="183" t="s">
        <v>94</v>
      </c>
      <c r="AD33" s="122" t="s">
        <v>669</v>
      </c>
    </row>
    <row r="34" spans="1:30" s="19" customFormat="1" ht="57" x14ac:dyDescent="0.2">
      <c r="A34" s="119">
        <v>133</v>
      </c>
      <c r="B34" s="111" t="s">
        <v>31</v>
      </c>
      <c r="C34" s="111" t="s">
        <v>91</v>
      </c>
      <c r="D34" s="111" t="s">
        <v>95</v>
      </c>
      <c r="E34" s="120" t="s">
        <v>96</v>
      </c>
      <c r="F34" s="17" t="s">
        <v>699</v>
      </c>
      <c r="G34" s="134">
        <v>2020680010054</v>
      </c>
      <c r="H34" s="111" t="s">
        <v>93</v>
      </c>
      <c r="I34" s="16"/>
      <c r="J34" s="104">
        <v>44927</v>
      </c>
      <c r="K34" s="104">
        <v>45291</v>
      </c>
      <c r="L34" s="143">
        <v>1</v>
      </c>
      <c r="M34" s="154"/>
      <c r="N34" s="179">
        <f t="shared" si="3"/>
        <v>0</v>
      </c>
      <c r="O34" s="165">
        <v>190953733</v>
      </c>
      <c r="P34" s="48">
        <v>106046267</v>
      </c>
      <c r="Q34" s="59"/>
      <c r="R34" s="32"/>
      <c r="S34" s="163"/>
      <c r="T34" s="181">
        <f t="shared" si="1"/>
        <v>297000000</v>
      </c>
      <c r="U34" s="59"/>
      <c r="V34" s="59"/>
      <c r="W34" s="59"/>
      <c r="X34" s="60"/>
      <c r="Y34" s="23"/>
      <c r="Z34" s="181">
        <f t="shared" si="2"/>
        <v>0</v>
      </c>
      <c r="AA34" s="44">
        <f t="shared" si="0"/>
        <v>0</v>
      </c>
      <c r="AB34" s="69"/>
      <c r="AC34" s="183" t="s">
        <v>94</v>
      </c>
      <c r="AD34" s="122" t="s">
        <v>669</v>
      </c>
    </row>
    <row r="35" spans="1:30" s="19" customFormat="1" ht="42.75" x14ac:dyDescent="0.2">
      <c r="A35" s="119">
        <v>134</v>
      </c>
      <c r="B35" s="111" t="s">
        <v>31</v>
      </c>
      <c r="C35" s="111" t="s">
        <v>91</v>
      </c>
      <c r="D35" s="111" t="s">
        <v>95</v>
      </c>
      <c r="E35" s="120" t="s">
        <v>97</v>
      </c>
      <c r="F35" s="17" t="s">
        <v>700</v>
      </c>
      <c r="G35" s="134">
        <v>2021680010060</v>
      </c>
      <c r="H35" s="111" t="s">
        <v>98</v>
      </c>
      <c r="I35" s="16"/>
      <c r="J35" s="104">
        <v>44927</v>
      </c>
      <c r="K35" s="104">
        <v>45291</v>
      </c>
      <c r="L35" s="143">
        <v>1</v>
      </c>
      <c r="M35" s="154"/>
      <c r="N35" s="179">
        <f t="shared" si="3"/>
        <v>0</v>
      </c>
      <c r="O35" s="166"/>
      <c r="P35" s="48"/>
      <c r="Q35" s="59"/>
      <c r="R35" s="32"/>
      <c r="S35" s="163">
        <v>180000000</v>
      </c>
      <c r="T35" s="181">
        <f t="shared" si="1"/>
        <v>180000000</v>
      </c>
      <c r="U35" s="59"/>
      <c r="V35" s="59"/>
      <c r="W35" s="59"/>
      <c r="X35" s="60"/>
      <c r="Y35" s="23"/>
      <c r="Z35" s="181">
        <f t="shared" si="2"/>
        <v>0</v>
      </c>
      <c r="AA35" s="44">
        <f t="shared" si="0"/>
        <v>0</v>
      </c>
      <c r="AB35" s="69"/>
      <c r="AC35" s="183" t="s">
        <v>94</v>
      </c>
      <c r="AD35" s="122" t="s">
        <v>669</v>
      </c>
    </row>
    <row r="36" spans="1:30" s="19" customFormat="1" ht="85.5" x14ac:dyDescent="0.2">
      <c r="A36" s="119">
        <v>135</v>
      </c>
      <c r="B36" s="111" t="s">
        <v>31</v>
      </c>
      <c r="C36" s="111" t="s">
        <v>91</v>
      </c>
      <c r="D36" s="111" t="s">
        <v>95</v>
      </c>
      <c r="E36" s="120" t="s">
        <v>99</v>
      </c>
      <c r="F36" s="17" t="s">
        <v>701</v>
      </c>
      <c r="G36" s="134">
        <v>2020680010045</v>
      </c>
      <c r="H36" s="111" t="s">
        <v>100</v>
      </c>
      <c r="I36" s="16"/>
      <c r="J36" s="104">
        <v>44927</v>
      </c>
      <c r="K36" s="104">
        <v>45291</v>
      </c>
      <c r="L36" s="143">
        <v>1</v>
      </c>
      <c r="M36" s="154"/>
      <c r="N36" s="179">
        <f t="shared" si="3"/>
        <v>0</v>
      </c>
      <c r="O36" s="166">
        <v>40000000</v>
      </c>
      <c r="P36" s="48"/>
      <c r="Q36" s="59"/>
      <c r="R36" s="32"/>
      <c r="S36" s="163"/>
      <c r="T36" s="181">
        <f t="shared" si="1"/>
        <v>40000000</v>
      </c>
      <c r="U36" s="59"/>
      <c r="V36" s="59"/>
      <c r="W36" s="59"/>
      <c r="X36" s="60"/>
      <c r="Y36" s="23"/>
      <c r="Z36" s="181">
        <f t="shared" si="2"/>
        <v>0</v>
      </c>
      <c r="AA36" s="44">
        <f t="shared" si="0"/>
        <v>0</v>
      </c>
      <c r="AB36" s="69"/>
      <c r="AC36" s="183" t="s">
        <v>94</v>
      </c>
      <c r="AD36" s="122" t="s">
        <v>669</v>
      </c>
    </row>
    <row r="37" spans="1:30" s="19" customFormat="1" ht="71.25" x14ac:dyDescent="0.2">
      <c r="A37" s="119">
        <v>136</v>
      </c>
      <c r="B37" s="118" t="s">
        <v>31</v>
      </c>
      <c r="C37" s="118" t="s">
        <v>91</v>
      </c>
      <c r="D37" s="118" t="s">
        <v>95</v>
      </c>
      <c r="E37" s="120" t="s">
        <v>101</v>
      </c>
      <c r="F37" s="17" t="s">
        <v>702</v>
      </c>
      <c r="G37" s="134">
        <v>2020680010037</v>
      </c>
      <c r="H37" s="111" t="s">
        <v>102</v>
      </c>
      <c r="I37" s="14"/>
      <c r="J37" s="104">
        <v>44927</v>
      </c>
      <c r="K37" s="104">
        <v>45291</v>
      </c>
      <c r="L37" s="143">
        <v>1</v>
      </c>
      <c r="M37" s="154"/>
      <c r="N37" s="179">
        <f t="shared" si="3"/>
        <v>0</v>
      </c>
      <c r="O37" s="163">
        <v>2437994620</v>
      </c>
      <c r="P37" s="60"/>
      <c r="Q37" s="60"/>
      <c r="R37" s="60"/>
      <c r="S37" s="163">
        <v>15000000</v>
      </c>
      <c r="T37" s="181">
        <f t="shared" si="1"/>
        <v>2452994620</v>
      </c>
      <c r="U37" s="60"/>
      <c r="V37" s="48"/>
      <c r="W37" s="59"/>
      <c r="X37" s="48"/>
      <c r="Y37" s="61"/>
      <c r="Z37" s="181">
        <f t="shared" si="2"/>
        <v>0</v>
      </c>
      <c r="AA37" s="44">
        <f t="shared" si="0"/>
        <v>0</v>
      </c>
      <c r="AB37" s="69"/>
      <c r="AC37" s="183" t="s">
        <v>94</v>
      </c>
      <c r="AD37" s="122" t="s">
        <v>669</v>
      </c>
    </row>
    <row r="38" spans="1:30" s="19" customFormat="1" ht="60" x14ac:dyDescent="0.2">
      <c r="A38" s="119">
        <v>137</v>
      </c>
      <c r="B38" s="111" t="s">
        <v>31</v>
      </c>
      <c r="C38" s="111" t="s">
        <v>91</v>
      </c>
      <c r="D38" s="111" t="s">
        <v>95</v>
      </c>
      <c r="E38" s="120" t="s">
        <v>103</v>
      </c>
      <c r="F38" s="17" t="s">
        <v>703</v>
      </c>
      <c r="G38" s="134"/>
      <c r="H38" s="111" t="s">
        <v>582</v>
      </c>
      <c r="I38" s="14"/>
      <c r="J38" s="104">
        <v>44927</v>
      </c>
      <c r="K38" s="104">
        <v>45291</v>
      </c>
      <c r="L38" s="143">
        <v>0</v>
      </c>
      <c r="M38" s="154"/>
      <c r="N38" s="179" t="str">
        <f t="shared" si="3"/>
        <v>-</v>
      </c>
      <c r="O38" s="163"/>
      <c r="P38" s="60"/>
      <c r="Q38" s="60"/>
      <c r="R38" s="60"/>
      <c r="S38" s="163"/>
      <c r="T38" s="181">
        <f t="shared" si="1"/>
        <v>0</v>
      </c>
      <c r="U38" s="60"/>
      <c r="V38" s="60"/>
      <c r="W38" s="59"/>
      <c r="X38" s="48"/>
      <c r="Y38" s="60"/>
      <c r="Z38" s="181">
        <f t="shared" si="2"/>
        <v>0</v>
      </c>
      <c r="AA38" s="44" t="str">
        <f t="shared" si="0"/>
        <v>-</v>
      </c>
      <c r="AB38" s="69"/>
      <c r="AC38" s="183" t="s">
        <v>94</v>
      </c>
      <c r="AD38" s="122" t="s">
        <v>669</v>
      </c>
    </row>
    <row r="39" spans="1:30" s="19" customFormat="1" ht="85.5" x14ac:dyDescent="0.2">
      <c r="A39" s="119">
        <v>138</v>
      </c>
      <c r="B39" s="111" t="s">
        <v>31</v>
      </c>
      <c r="C39" s="118" t="s">
        <v>91</v>
      </c>
      <c r="D39" s="118" t="s">
        <v>95</v>
      </c>
      <c r="E39" s="120" t="s">
        <v>104</v>
      </c>
      <c r="F39" s="17" t="s">
        <v>704</v>
      </c>
      <c r="G39" s="134">
        <v>2020680010045</v>
      </c>
      <c r="H39" s="111" t="s">
        <v>100</v>
      </c>
      <c r="I39" s="16"/>
      <c r="J39" s="104">
        <v>44927</v>
      </c>
      <c r="K39" s="104">
        <v>45291</v>
      </c>
      <c r="L39" s="297">
        <v>4</v>
      </c>
      <c r="M39" s="299"/>
      <c r="N39" s="294">
        <f>IFERROR(IF(M39/L39&gt;100%,100%,M39/L39),"-")</f>
        <v>0</v>
      </c>
      <c r="O39" s="163">
        <v>60000000</v>
      </c>
      <c r="P39" s="60"/>
      <c r="Q39" s="60"/>
      <c r="R39" s="60"/>
      <c r="S39" s="164">
        <v>1985800000</v>
      </c>
      <c r="T39" s="273">
        <f>SUM(O39:S41)</f>
        <v>2935850139</v>
      </c>
      <c r="U39" s="60"/>
      <c r="V39" s="48"/>
      <c r="W39" s="59"/>
      <c r="X39" s="48"/>
      <c r="Y39" s="61"/>
      <c r="Z39" s="273">
        <f>SUM(U39:Y41)</f>
        <v>0</v>
      </c>
      <c r="AA39" s="249">
        <f t="shared" si="0"/>
        <v>0</v>
      </c>
      <c r="AB39" s="285"/>
      <c r="AC39" s="255" t="s">
        <v>94</v>
      </c>
      <c r="AD39" s="258" t="s">
        <v>669</v>
      </c>
    </row>
    <row r="40" spans="1:30" s="19" customFormat="1" ht="60" x14ac:dyDescent="0.2">
      <c r="A40" s="119">
        <v>138</v>
      </c>
      <c r="B40" s="111" t="s">
        <v>31</v>
      </c>
      <c r="C40" s="118" t="s">
        <v>91</v>
      </c>
      <c r="D40" s="118" t="s">
        <v>95</v>
      </c>
      <c r="E40" s="120" t="s">
        <v>104</v>
      </c>
      <c r="F40" s="17" t="s">
        <v>704</v>
      </c>
      <c r="G40" s="134">
        <v>2021680010123</v>
      </c>
      <c r="H40" s="111" t="s">
        <v>105</v>
      </c>
      <c r="I40" s="14"/>
      <c r="J40" s="104">
        <v>44927</v>
      </c>
      <c r="K40" s="104">
        <v>45291</v>
      </c>
      <c r="L40" s="301"/>
      <c r="M40" s="302"/>
      <c r="N40" s="295"/>
      <c r="O40" s="163"/>
      <c r="P40" s="60"/>
      <c r="Q40" s="60"/>
      <c r="R40" s="60"/>
      <c r="S40" s="164">
        <v>300000000</v>
      </c>
      <c r="T40" s="274"/>
      <c r="U40" s="60"/>
      <c r="V40" s="48"/>
      <c r="W40" s="59"/>
      <c r="X40" s="48"/>
      <c r="Y40" s="60"/>
      <c r="Z40" s="274"/>
      <c r="AA40" s="250"/>
      <c r="AB40" s="286"/>
      <c r="AC40" s="256"/>
      <c r="AD40" s="259"/>
    </row>
    <row r="41" spans="1:30" s="19" customFormat="1" ht="60" x14ac:dyDescent="0.2">
      <c r="A41" s="119">
        <v>138</v>
      </c>
      <c r="B41" s="111" t="s">
        <v>31</v>
      </c>
      <c r="C41" s="118" t="s">
        <v>91</v>
      </c>
      <c r="D41" s="118" t="s">
        <v>95</v>
      </c>
      <c r="E41" s="120" t="s">
        <v>104</v>
      </c>
      <c r="F41" s="17" t="s">
        <v>704</v>
      </c>
      <c r="G41" s="134">
        <v>2021680010089</v>
      </c>
      <c r="H41" s="111" t="s">
        <v>106</v>
      </c>
      <c r="I41" s="14"/>
      <c r="J41" s="104">
        <v>44927</v>
      </c>
      <c r="K41" s="104">
        <v>45291</v>
      </c>
      <c r="L41" s="298"/>
      <c r="M41" s="300"/>
      <c r="N41" s="296"/>
      <c r="O41" s="163"/>
      <c r="P41" s="60"/>
      <c r="Q41" s="60"/>
      <c r="R41" s="60"/>
      <c r="S41" s="163">
        <v>590050139</v>
      </c>
      <c r="T41" s="275"/>
      <c r="U41" s="60"/>
      <c r="V41" s="48"/>
      <c r="W41" s="59"/>
      <c r="X41" s="48"/>
      <c r="Y41" s="60"/>
      <c r="Z41" s="275"/>
      <c r="AA41" s="251"/>
      <c r="AB41" s="287"/>
      <c r="AC41" s="257"/>
      <c r="AD41" s="260"/>
    </row>
    <row r="42" spans="1:30" s="19" customFormat="1" ht="63" customHeight="1" x14ac:dyDescent="0.2">
      <c r="A42" s="119">
        <v>139</v>
      </c>
      <c r="B42" s="111" t="s">
        <v>31</v>
      </c>
      <c r="C42" s="111" t="s">
        <v>91</v>
      </c>
      <c r="D42" s="111" t="s">
        <v>95</v>
      </c>
      <c r="E42" s="120" t="s">
        <v>107</v>
      </c>
      <c r="F42" s="17" t="s">
        <v>705</v>
      </c>
      <c r="G42" s="134">
        <v>2021680010010</v>
      </c>
      <c r="H42" s="111" t="s">
        <v>108</v>
      </c>
      <c r="I42" s="16"/>
      <c r="J42" s="104">
        <v>44927</v>
      </c>
      <c r="K42" s="104">
        <v>45291</v>
      </c>
      <c r="L42" s="143">
        <v>1</v>
      </c>
      <c r="M42" s="154"/>
      <c r="N42" s="179">
        <f t="shared" si="3"/>
        <v>0</v>
      </c>
      <c r="O42" s="167"/>
      <c r="P42" s="60"/>
      <c r="Q42" s="60"/>
      <c r="R42" s="60"/>
      <c r="S42" s="167">
        <v>120500000</v>
      </c>
      <c r="T42" s="181">
        <f t="shared" si="1"/>
        <v>120500000</v>
      </c>
      <c r="U42" s="60"/>
      <c r="V42" s="48"/>
      <c r="W42" s="59"/>
      <c r="X42" s="59"/>
      <c r="Y42" s="60"/>
      <c r="Z42" s="181">
        <f t="shared" si="2"/>
        <v>0</v>
      </c>
      <c r="AA42" s="44">
        <f t="shared" si="0"/>
        <v>0</v>
      </c>
      <c r="AB42" s="69"/>
      <c r="AC42" s="183" t="s">
        <v>94</v>
      </c>
      <c r="AD42" s="122" t="s">
        <v>669</v>
      </c>
    </row>
    <row r="43" spans="1:30" s="19" customFormat="1" ht="45" x14ac:dyDescent="0.2">
      <c r="A43" s="119">
        <v>140</v>
      </c>
      <c r="B43" s="111" t="s">
        <v>31</v>
      </c>
      <c r="C43" s="111" t="s">
        <v>91</v>
      </c>
      <c r="D43" s="111" t="s">
        <v>95</v>
      </c>
      <c r="E43" s="120" t="s">
        <v>109</v>
      </c>
      <c r="F43" s="17" t="s">
        <v>706</v>
      </c>
      <c r="G43" s="134"/>
      <c r="H43" s="111" t="s">
        <v>582</v>
      </c>
      <c r="I43" s="16"/>
      <c r="J43" s="104">
        <v>44927</v>
      </c>
      <c r="K43" s="104">
        <v>45291</v>
      </c>
      <c r="L43" s="143">
        <v>0</v>
      </c>
      <c r="M43" s="154"/>
      <c r="N43" s="179" t="str">
        <f t="shared" si="3"/>
        <v>-</v>
      </c>
      <c r="O43" s="168"/>
      <c r="P43" s="60"/>
      <c r="Q43" s="60"/>
      <c r="R43" s="60"/>
      <c r="S43" s="168"/>
      <c r="T43" s="181">
        <f t="shared" si="1"/>
        <v>0</v>
      </c>
      <c r="U43" s="60"/>
      <c r="V43" s="48"/>
      <c r="W43" s="59"/>
      <c r="X43" s="59"/>
      <c r="Y43" s="61"/>
      <c r="Z43" s="181">
        <f t="shared" si="2"/>
        <v>0</v>
      </c>
      <c r="AA43" s="44" t="str">
        <f t="shared" si="0"/>
        <v>-</v>
      </c>
      <c r="AB43" s="106"/>
      <c r="AC43" s="183" t="s">
        <v>94</v>
      </c>
      <c r="AD43" s="122" t="s">
        <v>669</v>
      </c>
    </row>
    <row r="44" spans="1:30" s="19" customFormat="1" ht="42.75" x14ac:dyDescent="0.2">
      <c r="A44" s="119">
        <v>141</v>
      </c>
      <c r="B44" s="111" t="s">
        <v>31</v>
      </c>
      <c r="C44" s="111" t="s">
        <v>91</v>
      </c>
      <c r="D44" s="111" t="s">
        <v>95</v>
      </c>
      <c r="E44" s="120" t="s">
        <v>110</v>
      </c>
      <c r="F44" s="17" t="s">
        <v>707</v>
      </c>
      <c r="G44" s="134">
        <v>2021680010010</v>
      </c>
      <c r="H44" s="111" t="s">
        <v>108</v>
      </c>
      <c r="I44" s="16"/>
      <c r="J44" s="104">
        <v>44927</v>
      </c>
      <c r="K44" s="104">
        <v>45291</v>
      </c>
      <c r="L44" s="143">
        <v>1</v>
      </c>
      <c r="M44" s="154"/>
      <c r="N44" s="179">
        <f t="shared" si="3"/>
        <v>0</v>
      </c>
      <c r="O44" s="163">
        <v>38200000</v>
      </c>
      <c r="P44" s="60"/>
      <c r="Q44" s="60"/>
      <c r="R44" s="60"/>
      <c r="S44" s="163"/>
      <c r="T44" s="181">
        <f t="shared" si="1"/>
        <v>38200000</v>
      </c>
      <c r="U44" s="60"/>
      <c r="V44" s="48"/>
      <c r="W44" s="59"/>
      <c r="X44" s="59"/>
      <c r="Y44" s="61"/>
      <c r="Z44" s="181">
        <f t="shared" si="2"/>
        <v>0</v>
      </c>
      <c r="AA44" s="44">
        <f t="shared" si="0"/>
        <v>0</v>
      </c>
      <c r="AB44" s="106"/>
      <c r="AC44" s="183" t="s">
        <v>94</v>
      </c>
      <c r="AD44" s="122" t="s">
        <v>669</v>
      </c>
    </row>
    <row r="45" spans="1:30" s="19" customFormat="1" ht="57" x14ac:dyDescent="0.2">
      <c r="A45" s="119">
        <v>142</v>
      </c>
      <c r="B45" s="118" t="s">
        <v>31</v>
      </c>
      <c r="C45" s="118" t="s">
        <v>91</v>
      </c>
      <c r="D45" s="118" t="s">
        <v>95</v>
      </c>
      <c r="E45" s="120" t="s">
        <v>111</v>
      </c>
      <c r="F45" s="17" t="s">
        <v>708</v>
      </c>
      <c r="G45" s="134">
        <v>2021680010121</v>
      </c>
      <c r="H45" s="111" t="s">
        <v>112</v>
      </c>
      <c r="I45" s="16"/>
      <c r="J45" s="104">
        <v>44927</v>
      </c>
      <c r="K45" s="104">
        <v>45291</v>
      </c>
      <c r="L45" s="143">
        <v>1</v>
      </c>
      <c r="M45" s="154"/>
      <c r="N45" s="179">
        <f t="shared" si="3"/>
        <v>0</v>
      </c>
      <c r="O45" s="163"/>
      <c r="P45" s="60"/>
      <c r="Q45" s="60"/>
      <c r="R45" s="60"/>
      <c r="S45" s="163">
        <v>1181908200</v>
      </c>
      <c r="T45" s="181">
        <f t="shared" si="1"/>
        <v>1181908200</v>
      </c>
      <c r="U45" s="60"/>
      <c r="V45" s="48"/>
      <c r="W45" s="59"/>
      <c r="X45" s="59"/>
      <c r="Y45" s="60"/>
      <c r="Z45" s="181">
        <f t="shared" si="2"/>
        <v>0</v>
      </c>
      <c r="AA45" s="44">
        <f t="shared" si="0"/>
        <v>0</v>
      </c>
      <c r="AB45" s="106"/>
      <c r="AC45" s="183" t="s">
        <v>94</v>
      </c>
      <c r="AD45" s="122" t="s">
        <v>669</v>
      </c>
    </row>
    <row r="46" spans="1:30" s="19" customFormat="1" ht="42.75" x14ac:dyDescent="0.2">
      <c r="A46" s="119">
        <v>143</v>
      </c>
      <c r="B46" s="111" t="s">
        <v>31</v>
      </c>
      <c r="C46" s="111" t="s">
        <v>91</v>
      </c>
      <c r="D46" s="111" t="s">
        <v>95</v>
      </c>
      <c r="E46" s="120" t="s">
        <v>113</v>
      </c>
      <c r="F46" s="17" t="s">
        <v>709</v>
      </c>
      <c r="G46" s="134">
        <v>2021680010052</v>
      </c>
      <c r="H46" s="111" t="s">
        <v>114</v>
      </c>
      <c r="I46" s="14"/>
      <c r="J46" s="104">
        <v>44927</v>
      </c>
      <c r="K46" s="104">
        <v>45291</v>
      </c>
      <c r="L46" s="143">
        <v>1</v>
      </c>
      <c r="M46" s="154"/>
      <c r="N46" s="179">
        <f t="shared" si="3"/>
        <v>0</v>
      </c>
      <c r="O46" s="163"/>
      <c r="P46" s="60"/>
      <c r="Q46" s="60"/>
      <c r="R46" s="60"/>
      <c r="S46" s="163">
        <v>10000000</v>
      </c>
      <c r="T46" s="181">
        <f t="shared" si="1"/>
        <v>10000000</v>
      </c>
      <c r="U46" s="60"/>
      <c r="V46" s="48"/>
      <c r="W46" s="59"/>
      <c r="X46" s="59"/>
      <c r="Y46" s="60"/>
      <c r="Z46" s="181">
        <f t="shared" si="2"/>
        <v>0</v>
      </c>
      <c r="AA46" s="44">
        <f t="shared" si="0"/>
        <v>0</v>
      </c>
      <c r="AB46" s="69"/>
      <c r="AC46" s="183" t="s">
        <v>94</v>
      </c>
      <c r="AD46" s="122" t="s">
        <v>669</v>
      </c>
    </row>
    <row r="47" spans="1:30" s="19" customFormat="1" ht="42.75" x14ac:dyDescent="0.2">
      <c r="A47" s="119">
        <v>144</v>
      </c>
      <c r="B47" s="111" t="s">
        <v>31</v>
      </c>
      <c r="C47" s="111" t="s">
        <v>91</v>
      </c>
      <c r="D47" s="111" t="s">
        <v>95</v>
      </c>
      <c r="E47" s="120" t="s">
        <v>115</v>
      </c>
      <c r="F47" s="17" t="s">
        <v>710</v>
      </c>
      <c r="G47" s="134">
        <v>2021680010061</v>
      </c>
      <c r="H47" s="111" t="s">
        <v>116</v>
      </c>
      <c r="I47" s="16"/>
      <c r="J47" s="104">
        <v>44927</v>
      </c>
      <c r="K47" s="104">
        <v>45291</v>
      </c>
      <c r="L47" s="143">
        <v>1</v>
      </c>
      <c r="M47" s="154"/>
      <c r="N47" s="179">
        <f t="shared" si="3"/>
        <v>0</v>
      </c>
      <c r="O47" s="163"/>
      <c r="P47" s="60"/>
      <c r="Q47" s="60"/>
      <c r="R47" s="60"/>
      <c r="S47" s="163">
        <v>10000000</v>
      </c>
      <c r="T47" s="181">
        <f t="shared" si="1"/>
        <v>10000000</v>
      </c>
      <c r="U47" s="60"/>
      <c r="V47" s="48"/>
      <c r="W47" s="59"/>
      <c r="X47" s="59"/>
      <c r="Y47" s="60"/>
      <c r="Z47" s="181">
        <f t="shared" si="2"/>
        <v>0</v>
      </c>
      <c r="AA47" s="44">
        <f t="shared" si="0"/>
        <v>0</v>
      </c>
      <c r="AB47" s="69"/>
      <c r="AC47" s="183" t="s">
        <v>94</v>
      </c>
      <c r="AD47" s="122" t="s">
        <v>669</v>
      </c>
    </row>
    <row r="48" spans="1:30" s="19" customFormat="1" ht="42.75" x14ac:dyDescent="0.2">
      <c r="A48" s="119">
        <v>145</v>
      </c>
      <c r="B48" s="111" t="s">
        <v>31</v>
      </c>
      <c r="C48" s="111" t="s">
        <v>91</v>
      </c>
      <c r="D48" s="111" t="s">
        <v>95</v>
      </c>
      <c r="E48" s="120" t="s">
        <v>117</v>
      </c>
      <c r="F48" s="17" t="s">
        <v>711</v>
      </c>
      <c r="G48" s="134"/>
      <c r="H48" s="111" t="s">
        <v>582</v>
      </c>
      <c r="I48" s="14"/>
      <c r="J48" s="104">
        <v>44927</v>
      </c>
      <c r="K48" s="104">
        <v>45291</v>
      </c>
      <c r="L48" s="143">
        <v>0</v>
      </c>
      <c r="M48" s="154"/>
      <c r="N48" s="179" t="str">
        <f t="shared" si="3"/>
        <v>-</v>
      </c>
      <c r="O48" s="168"/>
      <c r="P48" s="60"/>
      <c r="Q48" s="60"/>
      <c r="R48" s="60"/>
      <c r="S48" s="168"/>
      <c r="T48" s="181">
        <f t="shared" si="1"/>
        <v>0</v>
      </c>
      <c r="U48" s="60"/>
      <c r="V48" s="48"/>
      <c r="W48" s="59"/>
      <c r="X48" s="59"/>
      <c r="Y48" s="60"/>
      <c r="Z48" s="181">
        <f t="shared" si="2"/>
        <v>0</v>
      </c>
      <c r="AA48" s="44" t="str">
        <f t="shared" si="0"/>
        <v>-</v>
      </c>
      <c r="AB48" s="69"/>
      <c r="AC48" s="183" t="s">
        <v>94</v>
      </c>
      <c r="AD48" s="122" t="s">
        <v>669</v>
      </c>
    </row>
    <row r="49" spans="1:30" s="19" customFormat="1" ht="42.75" x14ac:dyDescent="0.2">
      <c r="A49" s="119">
        <v>146</v>
      </c>
      <c r="B49" s="111" t="s">
        <v>31</v>
      </c>
      <c r="C49" s="111" t="s">
        <v>91</v>
      </c>
      <c r="D49" s="111" t="s">
        <v>118</v>
      </c>
      <c r="E49" s="120" t="s">
        <v>119</v>
      </c>
      <c r="F49" s="17" t="s">
        <v>712</v>
      </c>
      <c r="G49" s="134"/>
      <c r="H49" s="111" t="s">
        <v>582</v>
      </c>
      <c r="I49" s="14"/>
      <c r="J49" s="104">
        <v>44927</v>
      </c>
      <c r="K49" s="104">
        <v>45291</v>
      </c>
      <c r="L49" s="143">
        <v>0</v>
      </c>
      <c r="M49" s="154"/>
      <c r="N49" s="179" t="str">
        <f t="shared" si="3"/>
        <v>-</v>
      </c>
      <c r="O49" s="163"/>
      <c r="P49" s="60"/>
      <c r="Q49" s="60"/>
      <c r="R49" s="60"/>
      <c r="S49" s="164"/>
      <c r="T49" s="181">
        <f t="shared" si="1"/>
        <v>0</v>
      </c>
      <c r="U49" s="60"/>
      <c r="V49" s="48"/>
      <c r="W49" s="59"/>
      <c r="X49" s="59"/>
      <c r="Y49" s="61"/>
      <c r="Z49" s="181">
        <f t="shared" si="2"/>
        <v>0</v>
      </c>
      <c r="AA49" s="44" t="str">
        <f t="shared" si="0"/>
        <v>-</v>
      </c>
      <c r="AB49" s="69"/>
      <c r="AC49" s="183" t="s">
        <v>94</v>
      </c>
      <c r="AD49" s="122" t="s">
        <v>669</v>
      </c>
    </row>
    <row r="50" spans="1:30" s="19" customFormat="1" ht="62.25" customHeight="1" x14ac:dyDescent="0.2">
      <c r="A50" s="119">
        <v>147</v>
      </c>
      <c r="B50" s="111" t="s">
        <v>31</v>
      </c>
      <c r="C50" s="111" t="s">
        <v>91</v>
      </c>
      <c r="D50" s="111" t="s">
        <v>118</v>
      </c>
      <c r="E50" s="120" t="s">
        <v>120</v>
      </c>
      <c r="F50" s="17" t="s">
        <v>713</v>
      </c>
      <c r="G50" s="134">
        <v>2020680010143</v>
      </c>
      <c r="H50" s="111" t="s">
        <v>121</v>
      </c>
      <c r="I50" s="14"/>
      <c r="J50" s="104">
        <v>44927</v>
      </c>
      <c r="K50" s="104">
        <v>45291</v>
      </c>
      <c r="L50" s="143">
        <v>6</v>
      </c>
      <c r="M50" s="154"/>
      <c r="N50" s="179">
        <f t="shared" si="3"/>
        <v>0</v>
      </c>
      <c r="O50" s="163">
        <v>1210456026</v>
      </c>
      <c r="P50" s="60"/>
      <c r="Q50" s="60"/>
      <c r="R50" s="60"/>
      <c r="S50" s="163">
        <v>96543974</v>
      </c>
      <c r="T50" s="181">
        <f t="shared" si="1"/>
        <v>1307000000</v>
      </c>
      <c r="U50" s="60"/>
      <c r="V50" s="48"/>
      <c r="W50" s="59"/>
      <c r="X50" s="59"/>
      <c r="Y50" s="60"/>
      <c r="Z50" s="181">
        <f t="shared" si="2"/>
        <v>0</v>
      </c>
      <c r="AA50" s="44">
        <f t="shared" si="0"/>
        <v>0</v>
      </c>
      <c r="AB50" s="69"/>
      <c r="AC50" s="183" t="s">
        <v>94</v>
      </c>
      <c r="AD50" s="122" t="s">
        <v>669</v>
      </c>
    </row>
    <row r="51" spans="1:30" s="19" customFormat="1" ht="45" customHeight="1" x14ac:dyDescent="0.2">
      <c r="A51" s="119">
        <v>148</v>
      </c>
      <c r="B51" s="111" t="s">
        <v>31</v>
      </c>
      <c r="C51" s="111" t="s">
        <v>91</v>
      </c>
      <c r="D51" s="111" t="s">
        <v>118</v>
      </c>
      <c r="E51" s="120" t="s">
        <v>122</v>
      </c>
      <c r="F51" s="17" t="s">
        <v>714</v>
      </c>
      <c r="G51" s="134">
        <v>2022680010088</v>
      </c>
      <c r="H51" s="111" t="s">
        <v>585</v>
      </c>
      <c r="I51" s="14"/>
      <c r="J51" s="104">
        <v>44927</v>
      </c>
      <c r="K51" s="104">
        <v>45291</v>
      </c>
      <c r="L51" s="144">
        <v>0.8</v>
      </c>
      <c r="M51" s="155"/>
      <c r="N51" s="179">
        <f t="shared" si="3"/>
        <v>0</v>
      </c>
      <c r="O51" s="163">
        <v>36800919</v>
      </c>
      <c r="P51" s="60"/>
      <c r="Q51" s="60"/>
      <c r="R51" s="60"/>
      <c r="S51" s="164">
        <v>463199081</v>
      </c>
      <c r="T51" s="181">
        <f t="shared" si="1"/>
        <v>500000000</v>
      </c>
      <c r="U51" s="60"/>
      <c r="V51" s="48"/>
      <c r="W51" s="59"/>
      <c r="X51" s="59"/>
      <c r="Y51" s="60"/>
      <c r="Z51" s="181">
        <f t="shared" si="2"/>
        <v>0</v>
      </c>
      <c r="AA51" s="44">
        <f t="shared" si="0"/>
        <v>0</v>
      </c>
      <c r="AB51" s="69"/>
      <c r="AC51" s="183" t="s">
        <v>94</v>
      </c>
      <c r="AD51" s="122" t="s">
        <v>669</v>
      </c>
    </row>
    <row r="52" spans="1:30" s="19" customFormat="1" ht="57" x14ac:dyDescent="0.2">
      <c r="A52" s="119">
        <v>149</v>
      </c>
      <c r="B52" s="118" t="s">
        <v>31</v>
      </c>
      <c r="C52" s="118" t="s">
        <v>91</v>
      </c>
      <c r="D52" s="118" t="s">
        <v>118</v>
      </c>
      <c r="E52" s="120" t="s">
        <v>123</v>
      </c>
      <c r="F52" s="17" t="s">
        <v>715</v>
      </c>
      <c r="G52" s="134">
        <v>2020680010143</v>
      </c>
      <c r="H52" s="111" t="s">
        <v>121</v>
      </c>
      <c r="I52" s="14"/>
      <c r="J52" s="104">
        <v>44927</v>
      </c>
      <c r="K52" s="104">
        <v>45291</v>
      </c>
      <c r="L52" s="143">
        <v>1</v>
      </c>
      <c r="M52" s="154"/>
      <c r="N52" s="179">
        <f t="shared" si="3"/>
        <v>0</v>
      </c>
      <c r="O52" s="166"/>
      <c r="P52" s="60"/>
      <c r="Q52" s="60"/>
      <c r="R52" s="60"/>
      <c r="S52" s="163">
        <v>677500000</v>
      </c>
      <c r="T52" s="181">
        <f t="shared" si="1"/>
        <v>677500000</v>
      </c>
      <c r="U52" s="60"/>
      <c r="V52" s="48"/>
      <c r="W52" s="59"/>
      <c r="X52" s="59"/>
      <c r="Y52" s="61"/>
      <c r="Z52" s="181">
        <f t="shared" si="2"/>
        <v>0</v>
      </c>
      <c r="AA52" s="44">
        <f t="shared" si="0"/>
        <v>0</v>
      </c>
      <c r="AB52" s="69"/>
      <c r="AC52" s="183" t="s">
        <v>94</v>
      </c>
      <c r="AD52" s="122" t="s">
        <v>669</v>
      </c>
    </row>
    <row r="53" spans="1:30" s="19" customFormat="1" ht="44.25" customHeight="1" x14ac:dyDescent="0.2">
      <c r="A53" s="119">
        <v>150</v>
      </c>
      <c r="B53" s="111" t="s">
        <v>31</v>
      </c>
      <c r="C53" s="111" t="s">
        <v>91</v>
      </c>
      <c r="D53" s="111" t="s">
        <v>118</v>
      </c>
      <c r="E53" s="120" t="s">
        <v>124</v>
      </c>
      <c r="F53" s="17" t="s">
        <v>716</v>
      </c>
      <c r="G53" s="134"/>
      <c r="H53" s="111" t="s">
        <v>582</v>
      </c>
      <c r="I53" s="16"/>
      <c r="J53" s="104">
        <v>44927</v>
      </c>
      <c r="K53" s="104">
        <v>45291</v>
      </c>
      <c r="L53" s="143">
        <v>0</v>
      </c>
      <c r="M53" s="154"/>
      <c r="N53" s="179" t="str">
        <f t="shared" si="3"/>
        <v>-</v>
      </c>
      <c r="O53" s="166"/>
      <c r="P53" s="60"/>
      <c r="Q53" s="60"/>
      <c r="R53" s="60"/>
      <c r="S53" s="163"/>
      <c r="T53" s="181">
        <f t="shared" si="1"/>
        <v>0</v>
      </c>
      <c r="U53" s="60"/>
      <c r="V53" s="48"/>
      <c r="W53" s="59"/>
      <c r="X53" s="59"/>
      <c r="Y53" s="60"/>
      <c r="Z53" s="181">
        <f t="shared" si="2"/>
        <v>0</v>
      </c>
      <c r="AA53" s="44" t="str">
        <f t="shared" si="0"/>
        <v>-</v>
      </c>
      <c r="AB53" s="69"/>
      <c r="AC53" s="183" t="s">
        <v>94</v>
      </c>
      <c r="AD53" s="122" t="s">
        <v>669</v>
      </c>
    </row>
    <row r="54" spans="1:30" s="19" customFormat="1" ht="85.5" x14ac:dyDescent="0.2">
      <c r="A54" s="119">
        <v>197</v>
      </c>
      <c r="B54" s="118" t="s">
        <v>125</v>
      </c>
      <c r="C54" s="118" t="s">
        <v>126</v>
      </c>
      <c r="D54" s="118" t="s">
        <v>127</v>
      </c>
      <c r="E54" s="120" t="s">
        <v>128</v>
      </c>
      <c r="F54" s="17" t="s">
        <v>717</v>
      </c>
      <c r="G54" s="134">
        <v>2020680010053</v>
      </c>
      <c r="H54" s="111" t="s">
        <v>129</v>
      </c>
      <c r="I54" s="14"/>
      <c r="J54" s="104">
        <v>44927</v>
      </c>
      <c r="K54" s="104">
        <v>45291</v>
      </c>
      <c r="L54" s="297">
        <v>5</v>
      </c>
      <c r="M54" s="187"/>
      <c r="N54" s="294">
        <f t="shared" si="3"/>
        <v>0</v>
      </c>
      <c r="O54" s="163">
        <v>120200000</v>
      </c>
      <c r="P54" s="60"/>
      <c r="Q54" s="60"/>
      <c r="R54" s="60"/>
      <c r="S54" s="164"/>
      <c r="T54" s="273">
        <f>SUM(O54:S55)</f>
        <v>256900000</v>
      </c>
      <c r="U54" s="60"/>
      <c r="V54" s="48"/>
      <c r="W54" s="59"/>
      <c r="X54" s="59"/>
      <c r="Y54" s="60"/>
      <c r="Z54" s="273">
        <f>SUM(U54:Y55)</f>
        <v>0</v>
      </c>
      <c r="AA54" s="249">
        <f t="shared" si="0"/>
        <v>0</v>
      </c>
      <c r="AB54" s="285"/>
      <c r="AC54" s="255" t="s">
        <v>94</v>
      </c>
      <c r="AD54" s="258" t="s">
        <v>669</v>
      </c>
    </row>
    <row r="55" spans="1:30" s="19" customFormat="1" ht="85.5" x14ac:dyDescent="0.2">
      <c r="A55" s="119">
        <v>197</v>
      </c>
      <c r="B55" s="118" t="s">
        <v>125</v>
      </c>
      <c r="C55" s="118" t="s">
        <v>126</v>
      </c>
      <c r="D55" s="118" t="s">
        <v>127</v>
      </c>
      <c r="E55" s="120" t="s">
        <v>128</v>
      </c>
      <c r="F55" s="17" t="s">
        <v>717</v>
      </c>
      <c r="G55" s="134">
        <v>2021680010055</v>
      </c>
      <c r="H55" s="111" t="s">
        <v>130</v>
      </c>
      <c r="I55" s="16"/>
      <c r="J55" s="104">
        <v>44927</v>
      </c>
      <c r="K55" s="104">
        <v>45291</v>
      </c>
      <c r="L55" s="298"/>
      <c r="M55" s="188"/>
      <c r="N55" s="296"/>
      <c r="O55" s="163">
        <v>136700000</v>
      </c>
      <c r="P55" s="60"/>
      <c r="Q55" s="60"/>
      <c r="R55" s="60"/>
      <c r="S55" s="164"/>
      <c r="T55" s="275"/>
      <c r="U55" s="60"/>
      <c r="V55" s="48"/>
      <c r="W55" s="59"/>
      <c r="X55" s="59"/>
      <c r="Y55" s="60"/>
      <c r="Z55" s="275"/>
      <c r="AA55" s="251"/>
      <c r="AB55" s="287"/>
      <c r="AC55" s="257"/>
      <c r="AD55" s="260"/>
    </row>
    <row r="56" spans="1:30" s="19" customFormat="1" ht="85.5" x14ac:dyDescent="0.2">
      <c r="A56" s="119">
        <v>198</v>
      </c>
      <c r="B56" s="118" t="s">
        <v>125</v>
      </c>
      <c r="C56" s="118" t="s">
        <v>126</v>
      </c>
      <c r="D56" s="118" t="s">
        <v>127</v>
      </c>
      <c r="E56" s="120" t="s">
        <v>131</v>
      </c>
      <c r="F56" s="17" t="s">
        <v>718</v>
      </c>
      <c r="G56" s="134">
        <v>2021680010055</v>
      </c>
      <c r="H56" s="111" t="s">
        <v>130</v>
      </c>
      <c r="I56" s="14"/>
      <c r="J56" s="104">
        <v>44927</v>
      </c>
      <c r="K56" s="104">
        <v>45291</v>
      </c>
      <c r="L56" s="297">
        <v>1</v>
      </c>
      <c r="M56" s="187"/>
      <c r="N56" s="294">
        <f t="shared" si="3"/>
        <v>0</v>
      </c>
      <c r="O56" s="163">
        <v>60000000</v>
      </c>
      <c r="P56" s="60"/>
      <c r="Q56" s="60"/>
      <c r="R56" s="60"/>
      <c r="S56" s="164"/>
      <c r="T56" s="273">
        <f>SUM(O56:S57)</f>
        <v>460000000</v>
      </c>
      <c r="U56" s="60"/>
      <c r="V56" s="48"/>
      <c r="W56" s="59"/>
      <c r="X56" s="59"/>
      <c r="Y56" s="61"/>
      <c r="Z56" s="273">
        <f>SUM(U56:Y57)</f>
        <v>0</v>
      </c>
      <c r="AA56" s="249">
        <f t="shared" si="0"/>
        <v>0</v>
      </c>
      <c r="AB56" s="285"/>
      <c r="AC56" s="255" t="s">
        <v>94</v>
      </c>
      <c r="AD56" s="258" t="s">
        <v>669</v>
      </c>
    </row>
    <row r="57" spans="1:30" s="19" customFormat="1" ht="85.5" x14ac:dyDescent="0.2">
      <c r="A57" s="119">
        <v>198</v>
      </c>
      <c r="B57" s="118" t="s">
        <v>125</v>
      </c>
      <c r="C57" s="118" t="s">
        <v>126</v>
      </c>
      <c r="D57" s="118" t="s">
        <v>127</v>
      </c>
      <c r="E57" s="120" t="s">
        <v>131</v>
      </c>
      <c r="F57" s="17" t="s">
        <v>718</v>
      </c>
      <c r="G57" s="134">
        <v>2022680010034</v>
      </c>
      <c r="H57" s="111" t="s">
        <v>586</v>
      </c>
      <c r="I57" s="14"/>
      <c r="J57" s="104">
        <v>44927</v>
      </c>
      <c r="K57" s="104">
        <v>45291</v>
      </c>
      <c r="L57" s="298"/>
      <c r="M57" s="188"/>
      <c r="N57" s="296"/>
      <c r="O57" s="163">
        <v>400000000</v>
      </c>
      <c r="P57" s="60"/>
      <c r="Q57" s="60"/>
      <c r="R57" s="60"/>
      <c r="S57" s="164"/>
      <c r="T57" s="275"/>
      <c r="U57" s="60"/>
      <c r="V57" s="48"/>
      <c r="W57" s="59"/>
      <c r="X57" s="59"/>
      <c r="Y57" s="60"/>
      <c r="Z57" s="275"/>
      <c r="AA57" s="251"/>
      <c r="AB57" s="287"/>
      <c r="AC57" s="257"/>
      <c r="AD57" s="260"/>
    </row>
    <row r="58" spans="1:30" s="19" customFormat="1" ht="85.5" x14ac:dyDescent="0.2">
      <c r="A58" s="119">
        <v>199</v>
      </c>
      <c r="B58" s="118" t="s">
        <v>125</v>
      </c>
      <c r="C58" s="118" t="s">
        <v>126</v>
      </c>
      <c r="D58" s="118" t="s">
        <v>132</v>
      </c>
      <c r="E58" s="120" t="s">
        <v>133</v>
      </c>
      <c r="F58" s="17" t="s">
        <v>719</v>
      </c>
      <c r="G58" s="134">
        <v>2021680010055</v>
      </c>
      <c r="H58" s="111" t="s">
        <v>130</v>
      </c>
      <c r="I58" s="14"/>
      <c r="J58" s="104">
        <v>44927</v>
      </c>
      <c r="K58" s="104">
        <v>45291</v>
      </c>
      <c r="L58" s="143">
        <v>2</v>
      </c>
      <c r="M58" s="154"/>
      <c r="N58" s="179">
        <f t="shared" si="3"/>
        <v>0</v>
      </c>
      <c r="O58" s="163">
        <v>275200000</v>
      </c>
      <c r="P58" s="60"/>
      <c r="Q58" s="60"/>
      <c r="R58" s="60"/>
      <c r="S58" s="164"/>
      <c r="T58" s="181">
        <f t="shared" si="1"/>
        <v>275200000</v>
      </c>
      <c r="U58" s="60"/>
      <c r="V58" s="48"/>
      <c r="W58" s="59"/>
      <c r="X58" s="59"/>
      <c r="Y58" s="60"/>
      <c r="Z58" s="181">
        <f t="shared" si="2"/>
        <v>0</v>
      </c>
      <c r="AA58" s="44">
        <f t="shared" si="0"/>
        <v>0</v>
      </c>
      <c r="AB58" s="106"/>
      <c r="AC58" s="183" t="s">
        <v>94</v>
      </c>
      <c r="AD58" s="122" t="s">
        <v>669</v>
      </c>
    </row>
    <row r="59" spans="1:30" s="19" customFormat="1" ht="85.5" x14ac:dyDescent="0.2">
      <c r="A59" s="119">
        <v>200</v>
      </c>
      <c r="B59" s="111" t="s">
        <v>125</v>
      </c>
      <c r="C59" s="111" t="s">
        <v>126</v>
      </c>
      <c r="D59" s="111" t="s">
        <v>132</v>
      </c>
      <c r="E59" s="120" t="s">
        <v>134</v>
      </c>
      <c r="F59" s="17" t="s">
        <v>720</v>
      </c>
      <c r="G59" s="134">
        <v>2022680010005</v>
      </c>
      <c r="H59" s="111" t="s">
        <v>587</v>
      </c>
      <c r="I59" s="14"/>
      <c r="J59" s="104">
        <v>44927</v>
      </c>
      <c r="K59" s="104">
        <v>45291</v>
      </c>
      <c r="L59" s="143">
        <v>1</v>
      </c>
      <c r="M59" s="154"/>
      <c r="N59" s="179">
        <f t="shared" si="3"/>
        <v>0</v>
      </c>
      <c r="O59" s="163">
        <v>50000000</v>
      </c>
      <c r="P59" s="60"/>
      <c r="Q59" s="60"/>
      <c r="R59" s="60"/>
      <c r="S59" s="164"/>
      <c r="T59" s="181">
        <f t="shared" si="1"/>
        <v>50000000</v>
      </c>
      <c r="U59" s="60"/>
      <c r="V59" s="48"/>
      <c r="W59" s="59"/>
      <c r="X59" s="59"/>
      <c r="Y59" s="60"/>
      <c r="Z59" s="181">
        <f t="shared" si="2"/>
        <v>0</v>
      </c>
      <c r="AA59" s="44">
        <f t="shared" si="0"/>
        <v>0</v>
      </c>
      <c r="AB59" s="106"/>
      <c r="AC59" s="183" t="s">
        <v>94</v>
      </c>
      <c r="AD59" s="122" t="s">
        <v>669</v>
      </c>
    </row>
    <row r="60" spans="1:30" s="19" customFormat="1" ht="105" x14ac:dyDescent="0.2">
      <c r="A60" s="119">
        <v>180</v>
      </c>
      <c r="B60" s="118" t="s">
        <v>125</v>
      </c>
      <c r="C60" s="111" t="s">
        <v>135</v>
      </c>
      <c r="D60" s="111" t="s">
        <v>136</v>
      </c>
      <c r="E60" s="112" t="s">
        <v>137</v>
      </c>
      <c r="F60" s="17" t="s">
        <v>721</v>
      </c>
      <c r="G60" s="132">
        <v>2020680010157</v>
      </c>
      <c r="H60" s="111" t="s">
        <v>138</v>
      </c>
      <c r="I60" s="16"/>
      <c r="J60" s="104">
        <v>44927</v>
      </c>
      <c r="K60" s="104">
        <v>45291</v>
      </c>
      <c r="L60" s="143">
        <v>3100</v>
      </c>
      <c r="M60" s="154"/>
      <c r="N60" s="179">
        <f t="shared" si="3"/>
        <v>0</v>
      </c>
      <c r="O60" s="165">
        <v>695900000</v>
      </c>
      <c r="P60" s="60"/>
      <c r="Q60" s="60"/>
      <c r="R60" s="60"/>
      <c r="S60" s="176"/>
      <c r="T60" s="181">
        <f t="shared" si="1"/>
        <v>695900000</v>
      </c>
      <c r="U60" s="60"/>
      <c r="V60" s="48"/>
      <c r="W60" s="59"/>
      <c r="X60" s="59"/>
      <c r="Y60" s="60"/>
      <c r="Z60" s="181">
        <f t="shared" si="2"/>
        <v>0</v>
      </c>
      <c r="AA60" s="44">
        <f t="shared" si="0"/>
        <v>0</v>
      </c>
      <c r="AB60" s="106"/>
      <c r="AC60" s="151" t="s">
        <v>139</v>
      </c>
      <c r="AD60" s="122" t="s">
        <v>140</v>
      </c>
    </row>
    <row r="61" spans="1:30" s="19" customFormat="1" ht="85.5" x14ac:dyDescent="0.2">
      <c r="A61" s="119">
        <v>182</v>
      </c>
      <c r="B61" s="118" t="s">
        <v>125</v>
      </c>
      <c r="C61" s="111" t="s">
        <v>135</v>
      </c>
      <c r="D61" s="111" t="s">
        <v>141</v>
      </c>
      <c r="E61" s="112" t="s">
        <v>142</v>
      </c>
      <c r="F61" s="17" t="s">
        <v>722</v>
      </c>
      <c r="G61" s="134">
        <v>2020680010074</v>
      </c>
      <c r="H61" s="135" t="s">
        <v>143</v>
      </c>
      <c r="I61" s="16"/>
      <c r="J61" s="104">
        <v>44927</v>
      </c>
      <c r="K61" s="104">
        <v>45291</v>
      </c>
      <c r="L61" s="143">
        <v>1</v>
      </c>
      <c r="M61" s="154"/>
      <c r="N61" s="179">
        <f t="shared" si="3"/>
        <v>0</v>
      </c>
      <c r="O61" s="165">
        <v>413608000</v>
      </c>
      <c r="P61" s="60"/>
      <c r="Q61" s="60"/>
      <c r="R61" s="60"/>
      <c r="S61" s="176"/>
      <c r="T61" s="181">
        <f t="shared" si="1"/>
        <v>413608000</v>
      </c>
      <c r="U61" s="60"/>
      <c r="V61" s="48"/>
      <c r="W61" s="59"/>
      <c r="X61" s="59"/>
      <c r="Y61" s="60"/>
      <c r="Z61" s="181">
        <f t="shared" si="2"/>
        <v>0</v>
      </c>
      <c r="AA61" s="44">
        <f t="shared" si="0"/>
        <v>0</v>
      </c>
      <c r="AB61" s="69"/>
      <c r="AC61" s="151" t="s">
        <v>139</v>
      </c>
      <c r="AD61" s="122" t="s">
        <v>140</v>
      </c>
    </row>
    <row r="62" spans="1:30" s="19" customFormat="1" ht="85.5" x14ac:dyDescent="0.2">
      <c r="A62" s="119">
        <v>183</v>
      </c>
      <c r="B62" s="118" t="s">
        <v>125</v>
      </c>
      <c r="C62" s="111" t="s">
        <v>135</v>
      </c>
      <c r="D62" s="111" t="s">
        <v>141</v>
      </c>
      <c r="E62" s="112" t="s">
        <v>144</v>
      </c>
      <c r="F62" s="17" t="s">
        <v>723</v>
      </c>
      <c r="G62" s="134">
        <v>2020680010074</v>
      </c>
      <c r="H62" s="135" t="s">
        <v>143</v>
      </c>
      <c r="I62" s="16"/>
      <c r="J62" s="104">
        <v>44927</v>
      </c>
      <c r="K62" s="104">
        <v>45291</v>
      </c>
      <c r="L62" s="144">
        <v>0.3</v>
      </c>
      <c r="M62" s="155"/>
      <c r="N62" s="179">
        <f t="shared" si="3"/>
        <v>0</v>
      </c>
      <c r="O62" s="165">
        <v>413608000</v>
      </c>
      <c r="P62" s="60"/>
      <c r="Q62" s="60"/>
      <c r="R62" s="60"/>
      <c r="S62" s="176"/>
      <c r="T62" s="181">
        <f t="shared" si="1"/>
        <v>413608000</v>
      </c>
      <c r="U62" s="60"/>
      <c r="V62" s="48"/>
      <c r="W62" s="59"/>
      <c r="X62" s="59"/>
      <c r="Y62" s="60"/>
      <c r="Z62" s="181">
        <f t="shared" si="2"/>
        <v>0</v>
      </c>
      <c r="AA62" s="44">
        <f t="shared" si="0"/>
        <v>0</v>
      </c>
      <c r="AB62" s="69"/>
      <c r="AC62" s="151" t="s">
        <v>139</v>
      </c>
      <c r="AD62" s="122" t="s">
        <v>140</v>
      </c>
    </row>
    <row r="63" spans="1:30" s="19" customFormat="1" ht="85.5" x14ac:dyDescent="0.2">
      <c r="A63" s="119">
        <v>184</v>
      </c>
      <c r="B63" s="118" t="s">
        <v>125</v>
      </c>
      <c r="C63" s="111" t="s">
        <v>135</v>
      </c>
      <c r="D63" s="111" t="s">
        <v>141</v>
      </c>
      <c r="E63" s="112" t="s">
        <v>145</v>
      </c>
      <c r="F63" s="17" t="s">
        <v>724</v>
      </c>
      <c r="G63" s="134">
        <v>2020680010074</v>
      </c>
      <c r="H63" s="135" t="s">
        <v>143</v>
      </c>
      <c r="I63" s="16"/>
      <c r="J63" s="104">
        <v>44927</v>
      </c>
      <c r="K63" s="104">
        <v>45291</v>
      </c>
      <c r="L63" s="143">
        <v>0</v>
      </c>
      <c r="M63" s="154"/>
      <c r="N63" s="179" t="str">
        <f t="shared" si="3"/>
        <v>-</v>
      </c>
      <c r="O63" s="165">
        <v>413608000</v>
      </c>
      <c r="P63" s="60"/>
      <c r="Q63" s="60"/>
      <c r="R63" s="60"/>
      <c r="S63" s="176"/>
      <c r="T63" s="181">
        <f t="shared" si="1"/>
        <v>413608000</v>
      </c>
      <c r="U63" s="60"/>
      <c r="V63" s="48"/>
      <c r="W63" s="59"/>
      <c r="X63" s="59"/>
      <c r="Y63" s="60"/>
      <c r="Z63" s="181">
        <f t="shared" si="2"/>
        <v>0</v>
      </c>
      <c r="AA63" s="44">
        <f t="shared" si="0"/>
        <v>0</v>
      </c>
      <c r="AB63" s="69"/>
      <c r="AC63" s="151" t="s">
        <v>139</v>
      </c>
      <c r="AD63" s="122" t="s">
        <v>140</v>
      </c>
    </row>
    <row r="64" spans="1:30" s="19" customFormat="1" ht="85.5" x14ac:dyDescent="0.2">
      <c r="A64" s="119">
        <v>185</v>
      </c>
      <c r="B64" s="118" t="s">
        <v>125</v>
      </c>
      <c r="C64" s="111" t="s">
        <v>135</v>
      </c>
      <c r="D64" s="111" t="s">
        <v>141</v>
      </c>
      <c r="E64" s="112" t="s">
        <v>146</v>
      </c>
      <c r="F64" s="17" t="s">
        <v>725</v>
      </c>
      <c r="G64" s="134">
        <v>2020680010074</v>
      </c>
      <c r="H64" s="135" t="s">
        <v>143</v>
      </c>
      <c r="I64" s="14"/>
      <c r="J64" s="104">
        <v>44927</v>
      </c>
      <c r="K64" s="104">
        <v>45291</v>
      </c>
      <c r="L64" s="143">
        <v>2400</v>
      </c>
      <c r="M64" s="154"/>
      <c r="N64" s="179">
        <f t="shared" si="3"/>
        <v>0</v>
      </c>
      <c r="O64" s="165">
        <v>413608000</v>
      </c>
      <c r="P64" s="60"/>
      <c r="Q64" s="59"/>
      <c r="R64" s="48"/>
      <c r="S64" s="176"/>
      <c r="T64" s="181">
        <f t="shared" si="1"/>
        <v>413608000</v>
      </c>
      <c r="U64" s="48"/>
      <c r="V64" s="48"/>
      <c r="W64" s="48"/>
      <c r="X64" s="48"/>
      <c r="Y64" s="48"/>
      <c r="Z64" s="181">
        <f t="shared" si="2"/>
        <v>0</v>
      </c>
      <c r="AA64" s="44">
        <f t="shared" si="0"/>
        <v>0</v>
      </c>
      <c r="AB64" s="48"/>
      <c r="AC64" s="151" t="s">
        <v>139</v>
      </c>
      <c r="AD64" s="122" t="s">
        <v>140</v>
      </c>
    </row>
    <row r="65" spans="1:30" s="19" customFormat="1" ht="85.5" x14ac:dyDescent="0.2">
      <c r="A65" s="119">
        <v>186</v>
      </c>
      <c r="B65" s="118" t="s">
        <v>125</v>
      </c>
      <c r="C65" s="111" t="s">
        <v>135</v>
      </c>
      <c r="D65" s="111" t="s">
        <v>147</v>
      </c>
      <c r="E65" s="112" t="s">
        <v>148</v>
      </c>
      <c r="F65" s="17" t="s">
        <v>726</v>
      </c>
      <c r="G65" s="134">
        <v>2020680010084</v>
      </c>
      <c r="H65" s="111" t="s">
        <v>149</v>
      </c>
      <c r="I65" s="16"/>
      <c r="J65" s="104">
        <v>44927</v>
      </c>
      <c r="K65" s="104">
        <v>45291</v>
      </c>
      <c r="L65" s="297">
        <v>2569</v>
      </c>
      <c r="M65" s="299"/>
      <c r="N65" s="294">
        <f>IFERROR(IF(M65/L65&gt;100%,100%,M65/L65),"-")</f>
        <v>0</v>
      </c>
      <c r="O65" s="165">
        <v>6000000</v>
      </c>
      <c r="P65" s="60"/>
      <c r="Q65" s="59"/>
      <c r="R65" s="48">
        <v>4000000</v>
      </c>
      <c r="S65" s="176"/>
      <c r="T65" s="273">
        <f>SUM(O65:S66)</f>
        <v>1117180000</v>
      </c>
      <c r="U65" s="48"/>
      <c r="V65" s="48"/>
      <c r="W65" s="48"/>
      <c r="X65" s="48"/>
      <c r="Y65" s="48"/>
      <c r="Z65" s="273">
        <f>SUM(U65:Y66)</f>
        <v>0</v>
      </c>
      <c r="AA65" s="249">
        <f t="shared" si="0"/>
        <v>0</v>
      </c>
      <c r="AB65" s="269"/>
      <c r="AC65" s="271" t="s">
        <v>139</v>
      </c>
      <c r="AD65" s="258" t="s">
        <v>140</v>
      </c>
    </row>
    <row r="66" spans="1:30" s="19" customFormat="1" ht="85.5" x14ac:dyDescent="0.2">
      <c r="A66" s="119">
        <v>186</v>
      </c>
      <c r="B66" s="118" t="s">
        <v>125</v>
      </c>
      <c r="C66" s="111" t="s">
        <v>135</v>
      </c>
      <c r="D66" s="111" t="s">
        <v>147</v>
      </c>
      <c r="E66" s="112" t="s">
        <v>148</v>
      </c>
      <c r="F66" s="17" t="s">
        <v>726</v>
      </c>
      <c r="G66" s="134">
        <v>2022680010037</v>
      </c>
      <c r="H66" s="111" t="s">
        <v>588</v>
      </c>
      <c r="I66" s="16"/>
      <c r="J66" s="104">
        <v>44927</v>
      </c>
      <c r="K66" s="104">
        <v>45291</v>
      </c>
      <c r="L66" s="298"/>
      <c r="M66" s="300"/>
      <c r="N66" s="296"/>
      <c r="O66" s="165">
        <v>1107180000</v>
      </c>
      <c r="P66" s="60"/>
      <c r="Q66" s="59"/>
      <c r="R66" s="48"/>
      <c r="S66" s="176"/>
      <c r="T66" s="275"/>
      <c r="U66" s="48"/>
      <c r="V66" s="48"/>
      <c r="W66" s="48"/>
      <c r="X66" s="48"/>
      <c r="Y66" s="48"/>
      <c r="Z66" s="275"/>
      <c r="AA66" s="251"/>
      <c r="AB66" s="270"/>
      <c r="AC66" s="272"/>
      <c r="AD66" s="260"/>
    </row>
    <row r="67" spans="1:30" s="19" customFormat="1" ht="85.5" x14ac:dyDescent="0.2">
      <c r="A67" s="119">
        <v>187</v>
      </c>
      <c r="B67" s="118" t="s">
        <v>125</v>
      </c>
      <c r="C67" s="111" t="s">
        <v>135</v>
      </c>
      <c r="D67" s="111" t="s">
        <v>147</v>
      </c>
      <c r="E67" s="112" t="s">
        <v>150</v>
      </c>
      <c r="F67" s="17" t="s">
        <v>727</v>
      </c>
      <c r="G67" s="134">
        <v>2022680010037</v>
      </c>
      <c r="H67" s="111" t="s">
        <v>588</v>
      </c>
      <c r="I67" s="16"/>
      <c r="J67" s="104">
        <v>44927</v>
      </c>
      <c r="K67" s="104">
        <v>45291</v>
      </c>
      <c r="L67" s="143">
        <v>1263</v>
      </c>
      <c r="M67" s="154"/>
      <c r="N67" s="179">
        <f t="shared" si="3"/>
        <v>0</v>
      </c>
      <c r="O67" s="165">
        <v>117180000</v>
      </c>
      <c r="P67" s="60"/>
      <c r="Q67" s="59"/>
      <c r="R67" s="48"/>
      <c r="S67" s="176"/>
      <c r="T67" s="181">
        <f t="shared" si="1"/>
        <v>117180000</v>
      </c>
      <c r="U67" s="48"/>
      <c r="V67" s="48"/>
      <c r="W67" s="48"/>
      <c r="X67" s="48"/>
      <c r="Y67" s="48"/>
      <c r="Z67" s="181">
        <f t="shared" si="2"/>
        <v>0</v>
      </c>
      <c r="AA67" s="44">
        <f t="shared" si="0"/>
        <v>0</v>
      </c>
      <c r="AB67" s="99"/>
      <c r="AC67" s="151" t="s">
        <v>139</v>
      </c>
      <c r="AD67" s="122" t="s">
        <v>140</v>
      </c>
    </row>
    <row r="68" spans="1:30" s="19" customFormat="1" ht="85.5" x14ac:dyDescent="0.2">
      <c r="A68" s="119">
        <v>188</v>
      </c>
      <c r="B68" s="118" t="s">
        <v>125</v>
      </c>
      <c r="C68" s="111" t="s">
        <v>151</v>
      </c>
      <c r="D68" s="111" t="s">
        <v>152</v>
      </c>
      <c r="E68" s="112" t="s">
        <v>153</v>
      </c>
      <c r="F68" s="17" t="s">
        <v>728</v>
      </c>
      <c r="G68" s="132">
        <v>2022680010086</v>
      </c>
      <c r="H68" s="135" t="s">
        <v>154</v>
      </c>
      <c r="I68" s="16"/>
      <c r="J68" s="104">
        <v>44927</v>
      </c>
      <c r="K68" s="104">
        <v>45291</v>
      </c>
      <c r="L68" s="143">
        <v>0</v>
      </c>
      <c r="M68" s="154"/>
      <c r="N68" s="179" t="str">
        <f t="shared" si="3"/>
        <v>-</v>
      </c>
      <c r="O68" s="165">
        <v>79590000</v>
      </c>
      <c r="P68" s="60"/>
      <c r="Q68" s="60"/>
      <c r="R68" s="48"/>
      <c r="S68" s="176"/>
      <c r="T68" s="181">
        <f t="shared" si="1"/>
        <v>79590000</v>
      </c>
      <c r="U68" s="48"/>
      <c r="V68" s="48"/>
      <c r="W68" s="48"/>
      <c r="X68" s="48"/>
      <c r="Y68" s="48"/>
      <c r="Z68" s="181">
        <f t="shared" si="2"/>
        <v>0</v>
      </c>
      <c r="AA68" s="44">
        <f t="shared" si="0"/>
        <v>0</v>
      </c>
      <c r="AB68" s="99"/>
      <c r="AC68" s="151" t="s">
        <v>139</v>
      </c>
      <c r="AD68" s="122" t="s">
        <v>140</v>
      </c>
    </row>
    <row r="69" spans="1:30" s="19" customFormat="1" ht="85.5" x14ac:dyDescent="0.2">
      <c r="A69" s="119">
        <v>189</v>
      </c>
      <c r="B69" s="118" t="s">
        <v>125</v>
      </c>
      <c r="C69" s="111" t="s">
        <v>151</v>
      </c>
      <c r="D69" s="111" t="s">
        <v>152</v>
      </c>
      <c r="E69" s="112" t="s">
        <v>155</v>
      </c>
      <c r="F69" s="17" t="s">
        <v>729</v>
      </c>
      <c r="G69" s="132">
        <v>2022680010086</v>
      </c>
      <c r="H69" s="135" t="s">
        <v>154</v>
      </c>
      <c r="I69" s="16"/>
      <c r="J69" s="104">
        <v>44927</v>
      </c>
      <c r="K69" s="104">
        <v>45291</v>
      </c>
      <c r="L69" s="143">
        <v>0</v>
      </c>
      <c r="M69" s="154"/>
      <c r="N69" s="179" t="str">
        <f t="shared" si="3"/>
        <v>-</v>
      </c>
      <c r="O69" s="165">
        <v>79590000</v>
      </c>
      <c r="P69" s="60"/>
      <c r="Q69" s="59"/>
      <c r="R69" s="48"/>
      <c r="S69" s="176"/>
      <c r="T69" s="181">
        <f t="shared" si="1"/>
        <v>79590000</v>
      </c>
      <c r="U69" s="48"/>
      <c r="V69" s="48"/>
      <c r="W69" s="48"/>
      <c r="X69" s="48"/>
      <c r="Y69" s="48"/>
      <c r="Z69" s="181">
        <f t="shared" si="2"/>
        <v>0</v>
      </c>
      <c r="AA69" s="44">
        <f t="shared" si="0"/>
        <v>0</v>
      </c>
      <c r="AB69" s="99"/>
      <c r="AC69" s="151" t="s">
        <v>139</v>
      </c>
      <c r="AD69" s="122" t="s">
        <v>140</v>
      </c>
    </row>
    <row r="70" spans="1:30" s="19" customFormat="1" ht="85.5" x14ac:dyDescent="0.2">
      <c r="A70" s="119">
        <v>190</v>
      </c>
      <c r="B70" s="118" t="s">
        <v>125</v>
      </c>
      <c r="C70" s="111" t="s">
        <v>151</v>
      </c>
      <c r="D70" s="111" t="s">
        <v>152</v>
      </c>
      <c r="E70" s="112" t="s">
        <v>156</v>
      </c>
      <c r="F70" s="17" t="s">
        <v>730</v>
      </c>
      <c r="G70" s="132">
        <v>2022680010086</v>
      </c>
      <c r="H70" s="135" t="s">
        <v>154</v>
      </c>
      <c r="I70" s="16"/>
      <c r="J70" s="104">
        <v>44927</v>
      </c>
      <c r="K70" s="104">
        <v>45291</v>
      </c>
      <c r="L70" s="143">
        <v>0</v>
      </c>
      <c r="M70" s="154"/>
      <c r="N70" s="179" t="str">
        <f t="shared" si="3"/>
        <v>-</v>
      </c>
      <c r="O70" s="165">
        <v>79590000</v>
      </c>
      <c r="P70" s="60"/>
      <c r="Q70" s="59"/>
      <c r="R70" s="48"/>
      <c r="S70" s="176"/>
      <c r="T70" s="181">
        <f t="shared" si="1"/>
        <v>79590000</v>
      </c>
      <c r="U70" s="48"/>
      <c r="V70" s="48"/>
      <c r="W70" s="48"/>
      <c r="X70" s="48"/>
      <c r="Y70" s="48"/>
      <c r="Z70" s="181">
        <f t="shared" si="2"/>
        <v>0</v>
      </c>
      <c r="AA70" s="44">
        <f t="shared" si="0"/>
        <v>0</v>
      </c>
      <c r="AB70" s="99"/>
      <c r="AC70" s="151" t="s">
        <v>139</v>
      </c>
      <c r="AD70" s="122" t="s">
        <v>140</v>
      </c>
    </row>
    <row r="71" spans="1:30" s="19" customFormat="1" ht="71.25" x14ac:dyDescent="0.2">
      <c r="A71" s="119">
        <v>302</v>
      </c>
      <c r="B71" s="118" t="s">
        <v>84</v>
      </c>
      <c r="C71" s="111" t="s">
        <v>85</v>
      </c>
      <c r="D71" s="111" t="s">
        <v>86</v>
      </c>
      <c r="E71" s="112" t="s">
        <v>157</v>
      </c>
      <c r="F71" s="17" t="s">
        <v>731</v>
      </c>
      <c r="G71" s="132">
        <v>2021680010176</v>
      </c>
      <c r="H71" s="111" t="s">
        <v>158</v>
      </c>
      <c r="I71" s="14"/>
      <c r="J71" s="104">
        <v>44927</v>
      </c>
      <c r="K71" s="104">
        <v>45291</v>
      </c>
      <c r="L71" s="144">
        <v>1</v>
      </c>
      <c r="M71" s="155"/>
      <c r="N71" s="179">
        <f t="shared" si="3"/>
        <v>0</v>
      </c>
      <c r="O71" s="163">
        <v>541456051</v>
      </c>
      <c r="P71" s="60"/>
      <c r="Q71" s="59"/>
      <c r="R71" s="60"/>
      <c r="S71" s="176"/>
      <c r="T71" s="181">
        <f t="shared" si="1"/>
        <v>541456051</v>
      </c>
      <c r="U71" s="48"/>
      <c r="V71" s="48"/>
      <c r="W71" s="48"/>
      <c r="X71" s="48"/>
      <c r="Y71" s="48"/>
      <c r="Z71" s="181">
        <f t="shared" si="2"/>
        <v>0</v>
      </c>
      <c r="AA71" s="44">
        <f t="shared" si="0"/>
        <v>0</v>
      </c>
      <c r="AB71" s="99"/>
      <c r="AC71" s="151" t="s">
        <v>139</v>
      </c>
      <c r="AD71" s="122" t="s">
        <v>140</v>
      </c>
    </row>
    <row r="72" spans="1:30" s="19" customFormat="1" ht="45" x14ac:dyDescent="0.2">
      <c r="A72" s="119">
        <v>85</v>
      </c>
      <c r="B72" s="118" t="s">
        <v>31</v>
      </c>
      <c r="C72" s="118" t="s">
        <v>159</v>
      </c>
      <c r="D72" s="118" t="s">
        <v>160</v>
      </c>
      <c r="E72" s="112" t="s">
        <v>161</v>
      </c>
      <c r="F72" s="17" t="s">
        <v>732</v>
      </c>
      <c r="G72" s="134">
        <v>2022680010103</v>
      </c>
      <c r="H72" s="111" t="s">
        <v>589</v>
      </c>
      <c r="I72" s="14"/>
      <c r="J72" s="104">
        <v>44927</v>
      </c>
      <c r="K72" s="104">
        <v>45291</v>
      </c>
      <c r="L72" s="143">
        <v>6</v>
      </c>
      <c r="M72" s="154"/>
      <c r="N72" s="179">
        <f t="shared" si="3"/>
        <v>0</v>
      </c>
      <c r="O72" s="163">
        <v>377400000</v>
      </c>
      <c r="P72" s="60"/>
      <c r="Q72" s="59"/>
      <c r="R72" s="60"/>
      <c r="S72" s="177"/>
      <c r="T72" s="181">
        <f t="shared" si="1"/>
        <v>377400000</v>
      </c>
      <c r="U72" s="48"/>
      <c r="V72" s="48"/>
      <c r="W72" s="48"/>
      <c r="X72" s="48"/>
      <c r="Y72" s="48"/>
      <c r="Z72" s="181">
        <f t="shared" si="2"/>
        <v>0</v>
      </c>
      <c r="AA72" s="44">
        <f t="shared" si="0"/>
        <v>0</v>
      </c>
      <c r="AB72" s="99"/>
      <c r="AC72" s="184" t="s">
        <v>162</v>
      </c>
      <c r="AD72" s="203" t="s">
        <v>678</v>
      </c>
    </row>
    <row r="73" spans="1:30" s="19" customFormat="1" ht="42.75" x14ac:dyDescent="0.2">
      <c r="A73" s="119">
        <v>86</v>
      </c>
      <c r="B73" s="121" t="s">
        <v>31</v>
      </c>
      <c r="C73" s="121" t="s">
        <v>159</v>
      </c>
      <c r="D73" s="121" t="s">
        <v>160</v>
      </c>
      <c r="E73" s="112" t="s">
        <v>163</v>
      </c>
      <c r="F73" s="17" t="s">
        <v>733</v>
      </c>
      <c r="G73" s="134">
        <v>2022680010103</v>
      </c>
      <c r="H73" s="111" t="s">
        <v>589</v>
      </c>
      <c r="I73" s="14"/>
      <c r="J73" s="104">
        <v>44927</v>
      </c>
      <c r="K73" s="104">
        <v>45291</v>
      </c>
      <c r="L73" s="143">
        <v>3601</v>
      </c>
      <c r="M73" s="154"/>
      <c r="N73" s="179">
        <f t="shared" si="3"/>
        <v>0</v>
      </c>
      <c r="O73" s="163">
        <v>34800000</v>
      </c>
      <c r="P73" s="60"/>
      <c r="Q73" s="59"/>
      <c r="R73" s="60"/>
      <c r="S73" s="163"/>
      <c r="T73" s="181">
        <f t="shared" si="1"/>
        <v>34800000</v>
      </c>
      <c r="U73" s="48"/>
      <c r="V73" s="48"/>
      <c r="W73" s="48"/>
      <c r="X73" s="48"/>
      <c r="Y73" s="48"/>
      <c r="Z73" s="181">
        <f t="shared" si="2"/>
        <v>0</v>
      </c>
      <c r="AA73" s="44">
        <f t="shared" si="0"/>
        <v>0</v>
      </c>
      <c r="AB73" s="99"/>
      <c r="AC73" s="184" t="s">
        <v>162</v>
      </c>
      <c r="AD73" s="203" t="s">
        <v>678</v>
      </c>
    </row>
    <row r="74" spans="1:30" s="19" customFormat="1" ht="45" x14ac:dyDescent="0.2">
      <c r="A74" s="119">
        <v>87</v>
      </c>
      <c r="B74" s="121" t="s">
        <v>31</v>
      </c>
      <c r="C74" s="121" t="s">
        <v>159</v>
      </c>
      <c r="D74" s="121" t="s">
        <v>160</v>
      </c>
      <c r="E74" s="112" t="s">
        <v>164</v>
      </c>
      <c r="F74" s="17" t="s">
        <v>734</v>
      </c>
      <c r="G74" s="134">
        <v>2022680010103</v>
      </c>
      <c r="H74" s="111" t="s">
        <v>589</v>
      </c>
      <c r="I74" s="14"/>
      <c r="J74" s="104">
        <v>44927</v>
      </c>
      <c r="K74" s="104">
        <v>45291</v>
      </c>
      <c r="L74" s="143">
        <v>2</v>
      </c>
      <c r="M74" s="154"/>
      <c r="N74" s="179">
        <f t="shared" si="3"/>
        <v>0</v>
      </c>
      <c r="O74" s="163">
        <v>187800000</v>
      </c>
      <c r="P74" s="60"/>
      <c r="Q74" s="59"/>
      <c r="R74" s="60"/>
      <c r="S74" s="163"/>
      <c r="T74" s="181">
        <f t="shared" si="1"/>
        <v>187800000</v>
      </c>
      <c r="U74" s="48"/>
      <c r="V74" s="48"/>
      <c r="W74" s="48"/>
      <c r="X74" s="48"/>
      <c r="Y74" s="48"/>
      <c r="Z74" s="181">
        <f t="shared" si="2"/>
        <v>0</v>
      </c>
      <c r="AA74" s="44">
        <f t="shared" si="0"/>
        <v>0</v>
      </c>
      <c r="AB74" s="99"/>
      <c r="AC74" s="184" t="s">
        <v>162</v>
      </c>
      <c r="AD74" s="203" t="s">
        <v>678</v>
      </c>
    </row>
    <row r="75" spans="1:30" s="19" customFormat="1" ht="71.25" x14ac:dyDescent="0.2">
      <c r="A75" s="119">
        <v>124</v>
      </c>
      <c r="B75" s="121" t="s">
        <v>31</v>
      </c>
      <c r="C75" s="121" t="s">
        <v>165</v>
      </c>
      <c r="D75" s="121" t="s">
        <v>166</v>
      </c>
      <c r="E75" s="112" t="s">
        <v>167</v>
      </c>
      <c r="F75" s="17" t="s">
        <v>735</v>
      </c>
      <c r="G75" s="134">
        <v>2020680010082</v>
      </c>
      <c r="H75" s="111" t="s">
        <v>168</v>
      </c>
      <c r="I75" s="16"/>
      <c r="J75" s="104">
        <v>44927</v>
      </c>
      <c r="K75" s="104">
        <v>45291</v>
      </c>
      <c r="L75" s="143">
        <v>122</v>
      </c>
      <c r="M75" s="154"/>
      <c r="N75" s="179">
        <f t="shared" si="3"/>
        <v>0</v>
      </c>
      <c r="O75" s="163">
        <v>1138302723</v>
      </c>
      <c r="P75" s="60"/>
      <c r="Q75" s="60"/>
      <c r="R75" s="60"/>
      <c r="S75" s="163"/>
      <c r="T75" s="181">
        <f t="shared" si="1"/>
        <v>1138302723</v>
      </c>
      <c r="U75" s="53"/>
      <c r="V75" s="63"/>
      <c r="W75" s="63"/>
      <c r="X75" s="63"/>
      <c r="Y75" s="64"/>
      <c r="Z75" s="181">
        <f t="shared" si="2"/>
        <v>0</v>
      </c>
      <c r="AA75" s="44">
        <f t="shared" si="0"/>
        <v>0</v>
      </c>
      <c r="AB75" s="100"/>
      <c r="AC75" s="183" t="s">
        <v>162</v>
      </c>
      <c r="AD75" s="203" t="s">
        <v>678</v>
      </c>
    </row>
    <row r="76" spans="1:30" s="19" customFormat="1" ht="71.25" x14ac:dyDescent="0.2">
      <c r="A76" s="119">
        <v>125</v>
      </c>
      <c r="B76" s="121" t="s">
        <v>31</v>
      </c>
      <c r="C76" s="121" t="s">
        <v>165</v>
      </c>
      <c r="D76" s="121" t="s">
        <v>166</v>
      </c>
      <c r="E76" s="112" t="s">
        <v>169</v>
      </c>
      <c r="F76" s="17" t="s">
        <v>736</v>
      </c>
      <c r="G76" s="134">
        <v>2020680010082</v>
      </c>
      <c r="H76" s="111" t="s">
        <v>168</v>
      </c>
      <c r="I76" s="16"/>
      <c r="J76" s="104">
        <v>44927</v>
      </c>
      <c r="K76" s="104">
        <v>45291</v>
      </c>
      <c r="L76" s="143">
        <v>104</v>
      </c>
      <c r="M76" s="154"/>
      <c r="N76" s="179">
        <f t="shared" si="3"/>
        <v>0</v>
      </c>
      <c r="O76" s="163">
        <v>678000000</v>
      </c>
      <c r="P76" s="60"/>
      <c r="Q76" s="60"/>
      <c r="R76" s="60"/>
      <c r="S76" s="163"/>
      <c r="T76" s="181">
        <f t="shared" si="1"/>
        <v>678000000</v>
      </c>
      <c r="U76" s="53"/>
      <c r="V76" s="65"/>
      <c r="W76" s="64"/>
      <c r="X76" s="64"/>
      <c r="Y76" s="64"/>
      <c r="Z76" s="181">
        <f t="shared" si="2"/>
        <v>0</v>
      </c>
      <c r="AA76" s="44">
        <f t="shared" si="0"/>
        <v>0</v>
      </c>
      <c r="AB76" s="100"/>
      <c r="AC76" s="183" t="s">
        <v>162</v>
      </c>
      <c r="AD76" s="203" t="s">
        <v>678</v>
      </c>
    </row>
    <row r="77" spans="1:30" s="19" customFormat="1" ht="71.25" x14ac:dyDescent="0.2">
      <c r="A77" s="119">
        <v>126</v>
      </c>
      <c r="B77" s="121" t="s">
        <v>31</v>
      </c>
      <c r="C77" s="121" t="s">
        <v>165</v>
      </c>
      <c r="D77" s="121" t="s">
        <v>166</v>
      </c>
      <c r="E77" s="112" t="s">
        <v>170</v>
      </c>
      <c r="F77" s="17" t="s">
        <v>737</v>
      </c>
      <c r="G77" s="134">
        <v>2020680010104</v>
      </c>
      <c r="H77" s="111" t="s">
        <v>171</v>
      </c>
      <c r="I77" s="16"/>
      <c r="J77" s="104">
        <v>44927</v>
      </c>
      <c r="K77" s="104">
        <v>45291</v>
      </c>
      <c r="L77" s="143">
        <v>36</v>
      </c>
      <c r="M77" s="154"/>
      <c r="N77" s="179">
        <f t="shared" si="3"/>
        <v>0</v>
      </c>
      <c r="O77" s="163">
        <v>745697277</v>
      </c>
      <c r="P77" s="60"/>
      <c r="Q77" s="60"/>
      <c r="R77" s="60"/>
      <c r="S77" s="163"/>
      <c r="T77" s="181">
        <f t="shared" si="1"/>
        <v>745697277</v>
      </c>
      <c r="U77" s="53"/>
      <c r="V77" s="65"/>
      <c r="W77" s="64"/>
      <c r="X77" s="64"/>
      <c r="Y77" s="64"/>
      <c r="Z77" s="181">
        <f t="shared" si="2"/>
        <v>0</v>
      </c>
      <c r="AA77" s="44">
        <f t="shared" ref="AA77:AA142" si="6">IFERROR(Z77/T77,"-")</f>
        <v>0</v>
      </c>
      <c r="AB77" s="100"/>
      <c r="AC77" s="183" t="s">
        <v>162</v>
      </c>
      <c r="AD77" s="203" t="s">
        <v>678</v>
      </c>
    </row>
    <row r="78" spans="1:30" s="19" customFormat="1" ht="71.25" x14ac:dyDescent="0.2">
      <c r="A78" s="119">
        <v>127</v>
      </c>
      <c r="B78" s="121" t="s">
        <v>31</v>
      </c>
      <c r="C78" s="121" t="s">
        <v>165</v>
      </c>
      <c r="D78" s="121" t="s">
        <v>166</v>
      </c>
      <c r="E78" s="112" t="s">
        <v>172</v>
      </c>
      <c r="F78" s="17" t="s">
        <v>738</v>
      </c>
      <c r="G78" s="134">
        <v>2020680010104</v>
      </c>
      <c r="H78" s="111" t="s">
        <v>171</v>
      </c>
      <c r="I78" s="16"/>
      <c r="J78" s="104">
        <v>44927</v>
      </c>
      <c r="K78" s="104">
        <v>45291</v>
      </c>
      <c r="L78" s="143">
        <v>0</v>
      </c>
      <c r="M78" s="154"/>
      <c r="N78" s="179" t="str">
        <f t="shared" ref="N78:N143" si="7">IFERROR(IF(M78/L78&gt;100%,100%,M78/L78),"-")</f>
        <v>-</v>
      </c>
      <c r="O78" s="163">
        <v>238000000</v>
      </c>
      <c r="P78" s="60"/>
      <c r="Q78" s="60"/>
      <c r="R78" s="60"/>
      <c r="S78" s="163"/>
      <c r="T78" s="181">
        <f t="shared" si="1"/>
        <v>238000000</v>
      </c>
      <c r="U78" s="53"/>
      <c r="V78" s="53"/>
      <c r="W78" s="64"/>
      <c r="X78" s="64"/>
      <c r="Y78" s="64"/>
      <c r="Z78" s="181">
        <f t="shared" si="2"/>
        <v>0</v>
      </c>
      <c r="AA78" s="44">
        <f t="shared" si="6"/>
        <v>0</v>
      </c>
      <c r="AB78" s="55"/>
      <c r="AC78" s="183" t="s">
        <v>162</v>
      </c>
      <c r="AD78" s="203" t="s">
        <v>678</v>
      </c>
    </row>
    <row r="79" spans="1:30" s="19" customFormat="1" ht="75" x14ac:dyDescent="0.2">
      <c r="A79" s="119">
        <v>128</v>
      </c>
      <c r="B79" s="121" t="s">
        <v>31</v>
      </c>
      <c r="C79" s="121" t="s">
        <v>165</v>
      </c>
      <c r="D79" s="121" t="s">
        <v>173</v>
      </c>
      <c r="E79" s="112" t="s">
        <v>174</v>
      </c>
      <c r="F79" s="17" t="s">
        <v>739</v>
      </c>
      <c r="G79" s="134">
        <v>2020680010066</v>
      </c>
      <c r="H79" s="111" t="s">
        <v>175</v>
      </c>
      <c r="I79" s="16"/>
      <c r="J79" s="104">
        <v>44927</v>
      </c>
      <c r="K79" s="104">
        <v>45291</v>
      </c>
      <c r="L79" s="143">
        <v>484</v>
      </c>
      <c r="M79" s="154"/>
      <c r="N79" s="179">
        <f t="shared" si="7"/>
        <v>0</v>
      </c>
      <c r="O79" s="163">
        <v>266483700</v>
      </c>
      <c r="P79" s="60">
        <v>1899819023</v>
      </c>
      <c r="Q79" s="60"/>
      <c r="R79" s="60"/>
      <c r="S79" s="60">
        <v>172700000</v>
      </c>
      <c r="T79" s="181">
        <f t="shared" si="1"/>
        <v>2339002723</v>
      </c>
      <c r="U79" s="53"/>
      <c r="V79" s="53"/>
      <c r="W79" s="66"/>
      <c r="X79" s="53"/>
      <c r="Y79" s="53"/>
      <c r="Z79" s="181">
        <f t="shared" si="2"/>
        <v>0</v>
      </c>
      <c r="AA79" s="44">
        <f t="shared" si="6"/>
        <v>0</v>
      </c>
      <c r="AB79" s="55"/>
      <c r="AC79" s="183" t="s">
        <v>162</v>
      </c>
      <c r="AD79" s="203" t="s">
        <v>678</v>
      </c>
    </row>
    <row r="80" spans="1:30" s="19" customFormat="1" ht="71.25" x14ac:dyDescent="0.2">
      <c r="A80" s="119">
        <v>129</v>
      </c>
      <c r="B80" s="122" t="s">
        <v>31</v>
      </c>
      <c r="C80" s="122" t="s">
        <v>165</v>
      </c>
      <c r="D80" s="122" t="s">
        <v>173</v>
      </c>
      <c r="E80" s="112" t="s">
        <v>176</v>
      </c>
      <c r="F80" s="17" t="s">
        <v>740</v>
      </c>
      <c r="G80" s="132">
        <v>2022680010013</v>
      </c>
      <c r="H80" s="111" t="s">
        <v>590</v>
      </c>
      <c r="I80" s="16"/>
      <c r="J80" s="104">
        <v>44927</v>
      </c>
      <c r="K80" s="104">
        <v>45291</v>
      </c>
      <c r="L80" s="143">
        <v>200</v>
      </c>
      <c r="M80" s="154"/>
      <c r="N80" s="179">
        <f t="shared" si="7"/>
        <v>0</v>
      </c>
      <c r="O80" s="169">
        <v>25000000</v>
      </c>
      <c r="P80" s="60"/>
      <c r="Q80" s="60"/>
      <c r="R80" s="60"/>
      <c r="S80" s="163"/>
      <c r="T80" s="181">
        <f t="shared" si="1"/>
        <v>25000000</v>
      </c>
      <c r="U80" s="53"/>
      <c r="V80" s="53"/>
      <c r="W80" s="64"/>
      <c r="X80" s="64"/>
      <c r="Y80" s="64"/>
      <c r="Z80" s="181">
        <f t="shared" si="2"/>
        <v>0</v>
      </c>
      <c r="AA80" s="44">
        <f t="shared" si="6"/>
        <v>0</v>
      </c>
      <c r="AB80" s="55"/>
      <c r="AC80" s="183" t="s">
        <v>162</v>
      </c>
      <c r="AD80" s="203" t="s">
        <v>678</v>
      </c>
    </row>
    <row r="81" spans="1:30" s="19" customFormat="1" ht="71.25" x14ac:dyDescent="0.2">
      <c r="A81" s="119">
        <v>130</v>
      </c>
      <c r="B81" s="122" t="s">
        <v>31</v>
      </c>
      <c r="C81" s="122" t="s">
        <v>165</v>
      </c>
      <c r="D81" s="122" t="s">
        <v>173</v>
      </c>
      <c r="E81" s="112" t="s">
        <v>177</v>
      </c>
      <c r="F81" s="17" t="s">
        <v>741</v>
      </c>
      <c r="G81" s="132">
        <v>2022680010013</v>
      </c>
      <c r="H81" s="111" t="s">
        <v>590</v>
      </c>
      <c r="I81" s="16"/>
      <c r="J81" s="104">
        <v>44927</v>
      </c>
      <c r="K81" s="104">
        <v>45291</v>
      </c>
      <c r="L81" s="143">
        <v>0</v>
      </c>
      <c r="M81" s="154"/>
      <c r="N81" s="179" t="str">
        <f t="shared" si="7"/>
        <v>-</v>
      </c>
      <c r="O81" s="169">
        <v>375000000</v>
      </c>
      <c r="P81" s="60"/>
      <c r="Q81" s="60"/>
      <c r="R81" s="60"/>
      <c r="S81" s="163"/>
      <c r="T81" s="181">
        <f t="shared" si="1"/>
        <v>375000000</v>
      </c>
      <c r="U81" s="53"/>
      <c r="V81" s="53"/>
      <c r="W81" s="64"/>
      <c r="X81" s="64"/>
      <c r="Y81" s="64"/>
      <c r="Z81" s="181">
        <f t="shared" si="2"/>
        <v>0</v>
      </c>
      <c r="AA81" s="44">
        <f t="shared" si="6"/>
        <v>0</v>
      </c>
      <c r="AB81" s="55"/>
      <c r="AC81" s="183" t="s">
        <v>162</v>
      </c>
      <c r="AD81" s="203" t="s">
        <v>678</v>
      </c>
    </row>
    <row r="82" spans="1:30" s="19" customFormat="1" ht="42.75" x14ac:dyDescent="0.2">
      <c r="A82" s="119">
        <v>131</v>
      </c>
      <c r="B82" s="122" t="s">
        <v>31</v>
      </c>
      <c r="C82" s="122" t="s">
        <v>165</v>
      </c>
      <c r="D82" s="122" t="s">
        <v>178</v>
      </c>
      <c r="E82" s="112" t="s">
        <v>179</v>
      </c>
      <c r="F82" s="17" t="s">
        <v>742</v>
      </c>
      <c r="G82" s="134">
        <v>2020680010057</v>
      </c>
      <c r="H82" s="111" t="s">
        <v>180</v>
      </c>
      <c r="I82" s="16"/>
      <c r="J82" s="104">
        <v>44927</v>
      </c>
      <c r="K82" s="104">
        <v>45291</v>
      </c>
      <c r="L82" s="143">
        <v>30</v>
      </c>
      <c r="M82" s="154"/>
      <c r="N82" s="179">
        <f t="shared" si="7"/>
        <v>0</v>
      </c>
      <c r="O82" s="163">
        <v>1233516300</v>
      </c>
      <c r="P82" s="60"/>
      <c r="Q82" s="60"/>
      <c r="R82" s="60">
        <v>356500000</v>
      </c>
      <c r="S82" s="163">
        <v>266483700</v>
      </c>
      <c r="T82" s="181">
        <f t="shared" si="1"/>
        <v>1856500000</v>
      </c>
      <c r="U82" s="43"/>
      <c r="V82" s="43"/>
      <c r="W82" s="64"/>
      <c r="X82" s="64"/>
      <c r="Y82" s="64"/>
      <c r="Z82" s="181">
        <f t="shared" si="2"/>
        <v>0</v>
      </c>
      <c r="AA82" s="44">
        <f t="shared" si="6"/>
        <v>0</v>
      </c>
      <c r="AB82" s="87"/>
      <c r="AC82" s="183" t="s">
        <v>162</v>
      </c>
      <c r="AD82" s="203" t="s">
        <v>678</v>
      </c>
    </row>
    <row r="83" spans="1:30" s="19" customFormat="1" ht="57" x14ac:dyDescent="0.2">
      <c r="A83" s="12">
        <v>120</v>
      </c>
      <c r="B83" s="123" t="s">
        <v>31</v>
      </c>
      <c r="C83" s="123" t="s">
        <v>32</v>
      </c>
      <c r="D83" s="123" t="s">
        <v>33</v>
      </c>
      <c r="E83" s="124" t="s">
        <v>34</v>
      </c>
      <c r="F83" s="17" t="s">
        <v>743</v>
      </c>
      <c r="G83" s="133">
        <v>2020680010042</v>
      </c>
      <c r="H83" s="136" t="s">
        <v>35</v>
      </c>
      <c r="I83" s="16"/>
      <c r="J83" s="104">
        <v>44927</v>
      </c>
      <c r="K83" s="104">
        <v>45291</v>
      </c>
      <c r="L83" s="142">
        <v>166</v>
      </c>
      <c r="M83" s="153"/>
      <c r="N83" s="179">
        <f t="shared" si="7"/>
        <v>0</v>
      </c>
      <c r="O83" s="163">
        <v>1094850000</v>
      </c>
      <c r="P83" s="60"/>
      <c r="Q83" s="60"/>
      <c r="R83" s="60"/>
      <c r="S83" s="163"/>
      <c r="T83" s="181">
        <f t="shared" ref="T83:T148" si="8">SUM(O83:S83)</f>
        <v>1094850000</v>
      </c>
      <c r="U83" s="53"/>
      <c r="V83" s="53"/>
      <c r="W83" s="53"/>
      <c r="X83" s="53"/>
      <c r="Y83" s="53"/>
      <c r="Z83" s="181">
        <f t="shared" ref="Z83:Z148" si="9">SUM(U83:Y83)</f>
        <v>0</v>
      </c>
      <c r="AA83" s="44">
        <f t="shared" si="6"/>
        <v>0</v>
      </c>
      <c r="AB83" s="20"/>
      <c r="AC83" s="182" t="s">
        <v>36</v>
      </c>
      <c r="AD83" s="202" t="s">
        <v>679</v>
      </c>
    </row>
    <row r="84" spans="1:30" s="19" customFormat="1" ht="57" x14ac:dyDescent="0.2">
      <c r="A84" s="12">
        <v>121</v>
      </c>
      <c r="B84" s="123" t="s">
        <v>31</v>
      </c>
      <c r="C84" s="123" t="s">
        <v>32</v>
      </c>
      <c r="D84" s="123" t="s">
        <v>33</v>
      </c>
      <c r="E84" s="124" t="s">
        <v>37</v>
      </c>
      <c r="F84" s="17" t="s">
        <v>744</v>
      </c>
      <c r="G84" s="133">
        <v>2020680010042</v>
      </c>
      <c r="H84" s="136" t="s">
        <v>35</v>
      </c>
      <c r="I84" s="14"/>
      <c r="J84" s="104">
        <v>44927</v>
      </c>
      <c r="K84" s="104">
        <v>45291</v>
      </c>
      <c r="L84" s="142">
        <v>160</v>
      </c>
      <c r="M84" s="153"/>
      <c r="N84" s="179">
        <f t="shared" si="7"/>
        <v>0</v>
      </c>
      <c r="O84" s="163">
        <v>2905150000</v>
      </c>
      <c r="P84" s="60"/>
      <c r="Q84" s="60"/>
      <c r="R84" s="60"/>
      <c r="S84" s="163"/>
      <c r="T84" s="181">
        <f t="shared" si="8"/>
        <v>2905150000</v>
      </c>
      <c r="U84" s="53"/>
      <c r="V84" s="53"/>
      <c r="W84" s="53"/>
      <c r="X84" s="53"/>
      <c r="Y84" s="53"/>
      <c r="Z84" s="181">
        <f t="shared" si="9"/>
        <v>0</v>
      </c>
      <c r="AA84" s="44">
        <f t="shared" si="6"/>
        <v>0</v>
      </c>
      <c r="AB84" s="20"/>
      <c r="AC84" s="182" t="s">
        <v>36</v>
      </c>
      <c r="AD84" s="202" t="s">
        <v>679</v>
      </c>
    </row>
    <row r="85" spans="1:30" s="19" customFormat="1" ht="42.75" x14ac:dyDescent="0.2">
      <c r="A85" s="12">
        <v>122</v>
      </c>
      <c r="B85" s="123" t="s">
        <v>31</v>
      </c>
      <c r="C85" s="123" t="s">
        <v>32</v>
      </c>
      <c r="D85" s="123" t="s">
        <v>38</v>
      </c>
      <c r="E85" s="124" t="s">
        <v>39</v>
      </c>
      <c r="F85" s="14" t="s">
        <v>745</v>
      </c>
      <c r="G85" s="240">
        <v>2021680010132</v>
      </c>
      <c r="H85" s="95" t="s">
        <v>591</v>
      </c>
      <c r="I85" s="14"/>
      <c r="J85" s="104">
        <v>44927</v>
      </c>
      <c r="K85" s="104">
        <v>45291</v>
      </c>
      <c r="L85" s="142">
        <v>0</v>
      </c>
      <c r="M85" s="153"/>
      <c r="N85" s="179" t="str">
        <f t="shared" si="7"/>
        <v>-</v>
      </c>
      <c r="O85" s="163">
        <v>1500000000</v>
      </c>
      <c r="P85" s="60"/>
      <c r="Q85" s="60"/>
      <c r="R85" s="60"/>
      <c r="S85" s="163"/>
      <c r="T85" s="181">
        <f t="shared" si="8"/>
        <v>1500000000</v>
      </c>
      <c r="U85" s="53"/>
      <c r="V85" s="53"/>
      <c r="W85" s="53"/>
      <c r="X85" s="53"/>
      <c r="Y85" s="53"/>
      <c r="Z85" s="181">
        <f t="shared" si="9"/>
        <v>0</v>
      </c>
      <c r="AA85" s="44">
        <f t="shared" si="6"/>
        <v>0</v>
      </c>
      <c r="AB85" s="20"/>
      <c r="AC85" s="182" t="s">
        <v>36</v>
      </c>
      <c r="AD85" s="202" t="s">
        <v>679</v>
      </c>
    </row>
    <row r="86" spans="1:30" ht="42.75" x14ac:dyDescent="0.2">
      <c r="A86" s="12">
        <v>123</v>
      </c>
      <c r="B86" s="123" t="s">
        <v>31</v>
      </c>
      <c r="C86" s="123" t="s">
        <v>32</v>
      </c>
      <c r="D86" s="123" t="s">
        <v>40</v>
      </c>
      <c r="E86" s="124" t="s">
        <v>41</v>
      </c>
      <c r="F86" s="14" t="s">
        <v>746</v>
      </c>
      <c r="G86" s="133"/>
      <c r="H86" s="111" t="s">
        <v>582</v>
      </c>
      <c r="I86" s="3"/>
      <c r="J86" s="104">
        <v>44927</v>
      </c>
      <c r="K86" s="104">
        <v>45291</v>
      </c>
      <c r="L86" s="142">
        <v>0</v>
      </c>
      <c r="M86" s="153"/>
      <c r="N86" s="179" t="str">
        <f t="shared" si="7"/>
        <v>-</v>
      </c>
      <c r="O86" s="163"/>
      <c r="P86" s="60"/>
      <c r="Q86" s="53"/>
      <c r="R86" s="53"/>
      <c r="S86" s="163"/>
      <c r="T86" s="181">
        <f t="shared" si="8"/>
        <v>0</v>
      </c>
      <c r="U86" s="53"/>
      <c r="V86" s="54"/>
      <c r="W86" s="54"/>
      <c r="X86" s="11"/>
      <c r="Y86" s="11"/>
      <c r="Z86" s="181">
        <f t="shared" si="9"/>
        <v>0</v>
      </c>
      <c r="AA86" s="44" t="str">
        <f t="shared" si="6"/>
        <v>-</v>
      </c>
      <c r="AB86" s="98"/>
      <c r="AC86" s="182" t="s">
        <v>36</v>
      </c>
      <c r="AD86" s="202" t="s">
        <v>679</v>
      </c>
    </row>
    <row r="87" spans="1:30" ht="45.75" customHeight="1" x14ac:dyDescent="0.2">
      <c r="A87" s="12">
        <v>261</v>
      </c>
      <c r="B87" s="123" t="s">
        <v>42</v>
      </c>
      <c r="C87" s="123" t="s">
        <v>43</v>
      </c>
      <c r="D87" s="123" t="s">
        <v>44</v>
      </c>
      <c r="E87" s="124" t="s">
        <v>45</v>
      </c>
      <c r="F87" s="14" t="s">
        <v>747</v>
      </c>
      <c r="G87" s="133"/>
      <c r="H87" s="111" t="s">
        <v>582</v>
      </c>
      <c r="I87" s="3"/>
      <c r="J87" s="104">
        <v>44927</v>
      </c>
      <c r="K87" s="104">
        <v>45291</v>
      </c>
      <c r="L87" s="145">
        <v>0</v>
      </c>
      <c r="M87" s="156"/>
      <c r="N87" s="179" t="str">
        <f t="shared" si="7"/>
        <v>-</v>
      </c>
      <c r="O87" s="163"/>
      <c r="P87" s="60"/>
      <c r="Q87" s="53"/>
      <c r="R87" s="53"/>
      <c r="S87" s="163"/>
      <c r="T87" s="181">
        <f t="shared" si="8"/>
        <v>0</v>
      </c>
      <c r="U87" s="53"/>
      <c r="V87" s="54"/>
      <c r="W87" s="54"/>
      <c r="X87" s="11"/>
      <c r="Y87" s="11"/>
      <c r="Z87" s="181">
        <f t="shared" si="9"/>
        <v>0</v>
      </c>
      <c r="AA87" s="44" t="str">
        <f t="shared" si="6"/>
        <v>-</v>
      </c>
      <c r="AB87" s="98"/>
      <c r="AC87" s="182" t="s">
        <v>36</v>
      </c>
      <c r="AD87" s="202" t="s">
        <v>679</v>
      </c>
    </row>
    <row r="88" spans="1:30" s="19" customFormat="1" ht="60" customHeight="1" x14ac:dyDescent="0.2">
      <c r="A88" s="218">
        <v>36</v>
      </c>
      <c r="B88" s="14" t="s">
        <v>31</v>
      </c>
      <c r="C88" s="14" t="s">
        <v>479</v>
      </c>
      <c r="D88" s="14" t="s">
        <v>1000</v>
      </c>
      <c r="E88" s="219" t="s">
        <v>1001</v>
      </c>
      <c r="F88" s="14" t="s">
        <v>1002</v>
      </c>
      <c r="G88" s="220" t="s">
        <v>90</v>
      </c>
      <c r="H88" s="16" t="s">
        <v>90</v>
      </c>
      <c r="I88" s="16"/>
      <c r="J88" s="4">
        <v>44566</v>
      </c>
      <c r="K88" s="4">
        <v>44926</v>
      </c>
      <c r="L88" s="232">
        <v>24</v>
      </c>
      <c r="M88" s="234"/>
      <c r="N88" s="229">
        <f t="shared" ref="N88:N89" si="10">IF(M88/L88&gt;100%,100%,M88/L88)</f>
        <v>0</v>
      </c>
      <c r="O88" s="48"/>
      <c r="P88" s="48"/>
      <c r="Q88" s="48"/>
      <c r="R88" s="32">
        <v>382454000</v>
      </c>
      <c r="S88" s="66"/>
      <c r="T88" s="235">
        <f t="shared" ref="T88:T89" si="11">SUM(O88:S88)</f>
        <v>382454000</v>
      </c>
      <c r="U88" s="67"/>
      <c r="V88" s="43"/>
      <c r="W88" s="34"/>
      <c r="X88" s="48"/>
      <c r="Y88" s="18"/>
      <c r="Z88" s="235">
        <f>SUM(U88:Y88)</f>
        <v>0</v>
      </c>
      <c r="AA88" s="44">
        <f>IFERROR(Z88/T88,"-")</f>
        <v>0</v>
      </c>
      <c r="AB88" s="236"/>
      <c r="AC88" s="230" t="s">
        <v>1003</v>
      </c>
      <c r="AD88" s="241" t="s">
        <v>1004</v>
      </c>
    </row>
    <row r="89" spans="1:30" s="19" customFormat="1" ht="63.75" customHeight="1" x14ac:dyDescent="0.2">
      <c r="A89" s="237">
        <v>37</v>
      </c>
      <c r="B89" s="14" t="s">
        <v>31</v>
      </c>
      <c r="C89" s="14" t="s">
        <v>479</v>
      </c>
      <c r="D89" s="14" t="s">
        <v>1000</v>
      </c>
      <c r="E89" s="219" t="s">
        <v>1005</v>
      </c>
      <c r="F89" s="14" t="s">
        <v>1006</v>
      </c>
      <c r="G89" s="220" t="s">
        <v>90</v>
      </c>
      <c r="H89" s="16" t="s">
        <v>90</v>
      </c>
      <c r="I89" s="16"/>
      <c r="J89" s="4">
        <v>44566</v>
      </c>
      <c r="K89" s="4">
        <v>44926</v>
      </c>
      <c r="L89" s="232">
        <v>3</v>
      </c>
      <c r="M89" s="238"/>
      <c r="N89" s="229">
        <f t="shared" si="10"/>
        <v>0</v>
      </c>
      <c r="O89" s="68"/>
      <c r="P89" s="68"/>
      <c r="Q89" s="68"/>
      <c r="R89" s="32">
        <v>267184000</v>
      </c>
      <c r="S89" s="239"/>
      <c r="T89" s="235">
        <f t="shared" si="11"/>
        <v>267184000</v>
      </c>
      <c r="U89" s="67"/>
      <c r="V89" s="43"/>
      <c r="W89" s="34"/>
      <c r="X89" s="68"/>
      <c r="Y89" s="18"/>
      <c r="Z89" s="235">
        <f>SUM(U89:Y89)</f>
        <v>0</v>
      </c>
      <c r="AA89" s="44">
        <f>IFERROR(Z89/T89,"-")</f>
        <v>0</v>
      </c>
      <c r="AB89" s="99"/>
      <c r="AC89" s="230" t="s">
        <v>1003</v>
      </c>
      <c r="AD89" s="241" t="s">
        <v>1004</v>
      </c>
    </row>
    <row r="90" spans="1:30" ht="42.75" x14ac:dyDescent="0.2">
      <c r="A90" s="119">
        <v>276</v>
      </c>
      <c r="B90" s="118" t="s">
        <v>42</v>
      </c>
      <c r="C90" s="118" t="s">
        <v>181</v>
      </c>
      <c r="D90" s="118" t="s">
        <v>182</v>
      </c>
      <c r="E90" s="112" t="s">
        <v>183</v>
      </c>
      <c r="F90" s="14" t="s">
        <v>748</v>
      </c>
      <c r="G90" s="132">
        <v>2022680010092</v>
      </c>
      <c r="H90" s="111" t="s">
        <v>592</v>
      </c>
      <c r="I90" s="5"/>
      <c r="J90" s="104">
        <v>44927</v>
      </c>
      <c r="K90" s="104">
        <v>45291</v>
      </c>
      <c r="L90" s="143">
        <v>1</v>
      </c>
      <c r="M90" s="154"/>
      <c r="N90" s="179">
        <f t="shared" si="7"/>
        <v>0</v>
      </c>
      <c r="O90" s="165">
        <v>5000000000</v>
      </c>
      <c r="P90" s="60"/>
      <c r="Q90" s="53"/>
      <c r="R90" s="53"/>
      <c r="S90" s="165"/>
      <c r="T90" s="181">
        <f t="shared" si="8"/>
        <v>5000000000</v>
      </c>
      <c r="U90" s="53"/>
      <c r="V90" s="54"/>
      <c r="W90" s="54"/>
      <c r="X90" s="11"/>
      <c r="Y90" s="11"/>
      <c r="Z90" s="181">
        <f t="shared" si="9"/>
        <v>0</v>
      </c>
      <c r="AA90" s="44">
        <f t="shared" si="6"/>
        <v>0</v>
      </c>
      <c r="AB90" s="98"/>
      <c r="AC90" s="151" t="s">
        <v>184</v>
      </c>
      <c r="AD90" s="122" t="s">
        <v>681</v>
      </c>
    </row>
    <row r="91" spans="1:30" ht="57" x14ac:dyDescent="0.2">
      <c r="A91" s="119">
        <v>277</v>
      </c>
      <c r="B91" s="111" t="s">
        <v>42</v>
      </c>
      <c r="C91" s="111" t="s">
        <v>181</v>
      </c>
      <c r="D91" s="111" t="s">
        <v>182</v>
      </c>
      <c r="E91" s="112" t="s">
        <v>185</v>
      </c>
      <c r="F91" s="14" t="s">
        <v>749</v>
      </c>
      <c r="G91" s="132">
        <v>2021680010171</v>
      </c>
      <c r="H91" s="137" t="s">
        <v>186</v>
      </c>
      <c r="I91" s="3"/>
      <c r="J91" s="104">
        <v>44927</v>
      </c>
      <c r="K91" s="104">
        <v>45291</v>
      </c>
      <c r="L91" s="143">
        <v>1</v>
      </c>
      <c r="M91" s="154"/>
      <c r="N91" s="179">
        <f t="shared" si="7"/>
        <v>0</v>
      </c>
      <c r="O91" s="165">
        <v>8500000</v>
      </c>
      <c r="P91" s="60"/>
      <c r="Q91" s="53"/>
      <c r="R91" s="53"/>
      <c r="S91" s="165"/>
      <c r="T91" s="181">
        <f t="shared" si="8"/>
        <v>8500000</v>
      </c>
      <c r="U91" s="53"/>
      <c r="V91" s="54"/>
      <c r="W91" s="54"/>
      <c r="X91" s="11"/>
      <c r="Y91" s="11"/>
      <c r="Z91" s="181">
        <f t="shared" si="9"/>
        <v>0</v>
      </c>
      <c r="AA91" s="44">
        <f t="shared" si="6"/>
        <v>0</v>
      </c>
      <c r="AB91" s="98"/>
      <c r="AC91" s="151" t="s">
        <v>184</v>
      </c>
      <c r="AD91" s="122" t="s">
        <v>681</v>
      </c>
    </row>
    <row r="92" spans="1:30" ht="90" x14ac:dyDescent="0.2">
      <c r="A92" s="119">
        <v>278</v>
      </c>
      <c r="B92" s="111" t="s">
        <v>42</v>
      </c>
      <c r="C92" s="111" t="s">
        <v>181</v>
      </c>
      <c r="D92" s="111" t="s">
        <v>182</v>
      </c>
      <c r="E92" s="112" t="s">
        <v>187</v>
      </c>
      <c r="F92" s="14" t="s">
        <v>750</v>
      </c>
      <c r="G92" s="132">
        <v>2022680010023</v>
      </c>
      <c r="H92" s="135" t="s">
        <v>593</v>
      </c>
      <c r="I92" s="3"/>
      <c r="J92" s="104">
        <v>44927</v>
      </c>
      <c r="K92" s="104">
        <v>45291</v>
      </c>
      <c r="L92" s="143">
        <v>1</v>
      </c>
      <c r="M92" s="154"/>
      <c r="N92" s="179">
        <f t="shared" si="7"/>
        <v>0</v>
      </c>
      <c r="O92" s="165">
        <v>1100000000</v>
      </c>
      <c r="P92" s="60"/>
      <c r="Q92" s="53"/>
      <c r="R92" s="53"/>
      <c r="S92" s="165"/>
      <c r="T92" s="181">
        <f t="shared" si="8"/>
        <v>1100000000</v>
      </c>
      <c r="U92" s="53"/>
      <c r="V92" s="54"/>
      <c r="W92" s="54"/>
      <c r="X92" s="11"/>
      <c r="Y92" s="11"/>
      <c r="Z92" s="181">
        <f t="shared" si="9"/>
        <v>0</v>
      </c>
      <c r="AA92" s="44">
        <f t="shared" si="6"/>
        <v>0</v>
      </c>
      <c r="AB92" s="98"/>
      <c r="AC92" s="151" t="s">
        <v>184</v>
      </c>
      <c r="AD92" s="122" t="s">
        <v>681</v>
      </c>
    </row>
    <row r="93" spans="1:30" s="19" customFormat="1" ht="57" x14ac:dyDescent="0.2">
      <c r="A93" s="119">
        <v>279</v>
      </c>
      <c r="B93" s="111" t="s">
        <v>42</v>
      </c>
      <c r="C93" s="111" t="s">
        <v>181</v>
      </c>
      <c r="D93" s="111" t="s">
        <v>182</v>
      </c>
      <c r="E93" s="112" t="s">
        <v>188</v>
      </c>
      <c r="F93" s="17" t="s">
        <v>751</v>
      </c>
      <c r="G93" s="132">
        <v>2022680010091</v>
      </c>
      <c r="H93" s="137" t="s">
        <v>594</v>
      </c>
      <c r="I93" s="16"/>
      <c r="J93" s="104">
        <v>44927</v>
      </c>
      <c r="K93" s="104">
        <v>45291</v>
      </c>
      <c r="L93" s="143">
        <v>1</v>
      </c>
      <c r="M93" s="154"/>
      <c r="N93" s="179">
        <f t="shared" si="7"/>
        <v>0</v>
      </c>
      <c r="O93" s="165">
        <v>15154656024</v>
      </c>
      <c r="P93" s="48"/>
      <c r="Q93" s="48"/>
      <c r="R93" s="48"/>
      <c r="S93" s="165"/>
      <c r="T93" s="181">
        <f t="shared" si="8"/>
        <v>15154656024</v>
      </c>
      <c r="U93" s="67"/>
      <c r="V93" s="43"/>
      <c r="W93" s="34"/>
      <c r="X93" s="48"/>
      <c r="Y93" s="18"/>
      <c r="Z93" s="181">
        <f t="shared" si="9"/>
        <v>0</v>
      </c>
      <c r="AA93" s="44">
        <f t="shared" si="6"/>
        <v>0</v>
      </c>
      <c r="AB93" s="107"/>
      <c r="AC93" s="151" t="s">
        <v>184</v>
      </c>
      <c r="AD93" s="122" t="s">
        <v>681</v>
      </c>
    </row>
    <row r="94" spans="1:30" s="19" customFormat="1" ht="85.5" x14ac:dyDescent="0.2">
      <c r="A94" s="119">
        <v>192</v>
      </c>
      <c r="B94" s="111" t="s">
        <v>125</v>
      </c>
      <c r="C94" s="111" t="s">
        <v>189</v>
      </c>
      <c r="D94" s="111" t="s">
        <v>190</v>
      </c>
      <c r="E94" s="112" t="s">
        <v>191</v>
      </c>
      <c r="F94" s="17" t="s">
        <v>752</v>
      </c>
      <c r="G94" s="134">
        <v>2021680010048</v>
      </c>
      <c r="H94" s="111" t="s">
        <v>192</v>
      </c>
      <c r="I94" s="16"/>
      <c r="J94" s="104">
        <v>44927</v>
      </c>
      <c r="K94" s="104">
        <v>45291</v>
      </c>
      <c r="L94" s="143">
        <v>1</v>
      </c>
      <c r="M94" s="154"/>
      <c r="N94" s="179">
        <f t="shared" si="7"/>
        <v>0</v>
      </c>
      <c r="O94" s="170">
        <v>843567500</v>
      </c>
      <c r="P94" s="48"/>
      <c r="Q94" s="68"/>
      <c r="R94" s="68"/>
      <c r="S94" s="176"/>
      <c r="T94" s="181">
        <f t="shared" si="8"/>
        <v>843567500</v>
      </c>
      <c r="U94" s="67"/>
      <c r="V94" s="43"/>
      <c r="W94" s="34"/>
      <c r="X94" s="68"/>
      <c r="Y94" s="18"/>
      <c r="Z94" s="181">
        <f t="shared" si="9"/>
        <v>0</v>
      </c>
      <c r="AA94" s="44">
        <f t="shared" si="6"/>
        <v>0</v>
      </c>
      <c r="AB94" s="99"/>
      <c r="AC94" s="151" t="s">
        <v>193</v>
      </c>
      <c r="AD94" s="122" t="s">
        <v>194</v>
      </c>
    </row>
    <row r="95" spans="1:30" s="19" customFormat="1" ht="85.5" x14ac:dyDescent="0.2">
      <c r="A95" s="119">
        <v>193</v>
      </c>
      <c r="B95" s="111" t="s">
        <v>125</v>
      </c>
      <c r="C95" s="111" t="s">
        <v>189</v>
      </c>
      <c r="D95" s="111" t="s">
        <v>190</v>
      </c>
      <c r="E95" s="112" t="s">
        <v>195</v>
      </c>
      <c r="F95" s="17" t="s">
        <v>753</v>
      </c>
      <c r="G95" s="134">
        <v>2021680010133</v>
      </c>
      <c r="H95" s="111" t="s">
        <v>196</v>
      </c>
      <c r="I95" s="16"/>
      <c r="J95" s="104">
        <v>44927</v>
      </c>
      <c r="K95" s="104">
        <v>45291</v>
      </c>
      <c r="L95" s="144">
        <v>0.7</v>
      </c>
      <c r="M95" s="155"/>
      <c r="N95" s="179">
        <f t="shared" si="7"/>
        <v>0</v>
      </c>
      <c r="O95" s="170">
        <v>125000000</v>
      </c>
      <c r="P95" s="48"/>
      <c r="Q95" s="48"/>
      <c r="R95" s="48"/>
      <c r="S95" s="176"/>
      <c r="T95" s="181">
        <f t="shared" si="8"/>
        <v>125000000</v>
      </c>
      <c r="U95" s="48"/>
      <c r="V95" s="48"/>
      <c r="W95" s="48"/>
      <c r="X95" s="48"/>
      <c r="Y95" s="18"/>
      <c r="Z95" s="181">
        <f t="shared" si="9"/>
        <v>0</v>
      </c>
      <c r="AA95" s="44">
        <f t="shared" si="6"/>
        <v>0</v>
      </c>
      <c r="AB95" s="48"/>
      <c r="AC95" s="151" t="s">
        <v>193</v>
      </c>
      <c r="AD95" s="122" t="s">
        <v>194</v>
      </c>
    </row>
    <row r="96" spans="1:30" s="19" customFormat="1" ht="85.5" x14ac:dyDescent="0.2">
      <c r="A96" s="119">
        <v>194</v>
      </c>
      <c r="B96" s="111" t="s">
        <v>125</v>
      </c>
      <c r="C96" s="111" t="s">
        <v>189</v>
      </c>
      <c r="D96" s="111" t="s">
        <v>190</v>
      </c>
      <c r="E96" s="125" t="s">
        <v>197</v>
      </c>
      <c r="F96" s="17" t="s">
        <v>754</v>
      </c>
      <c r="G96" s="134">
        <v>2021680010048</v>
      </c>
      <c r="H96" s="111" t="s">
        <v>192</v>
      </c>
      <c r="I96" s="26"/>
      <c r="J96" s="104">
        <v>44927</v>
      </c>
      <c r="K96" s="104">
        <v>45291</v>
      </c>
      <c r="L96" s="143">
        <v>9</v>
      </c>
      <c r="M96" s="154"/>
      <c r="N96" s="179">
        <f t="shared" si="7"/>
        <v>0</v>
      </c>
      <c r="O96" s="170">
        <v>3000000</v>
      </c>
      <c r="P96" s="48"/>
      <c r="Q96" s="48"/>
      <c r="R96" s="48"/>
      <c r="S96" s="176"/>
      <c r="T96" s="181">
        <f t="shared" si="8"/>
        <v>3000000</v>
      </c>
      <c r="U96" s="48"/>
      <c r="V96" s="48"/>
      <c r="W96" s="48"/>
      <c r="X96" s="48"/>
      <c r="Y96" s="18"/>
      <c r="Z96" s="181">
        <f t="shared" si="9"/>
        <v>0</v>
      </c>
      <c r="AA96" s="44">
        <f t="shared" si="6"/>
        <v>0</v>
      </c>
      <c r="AB96" s="48"/>
      <c r="AC96" s="151" t="s">
        <v>193</v>
      </c>
      <c r="AD96" s="122" t="s">
        <v>194</v>
      </c>
    </row>
    <row r="97" spans="1:33" s="19" customFormat="1" ht="71.25" x14ac:dyDescent="0.2">
      <c r="A97" s="119">
        <v>292</v>
      </c>
      <c r="B97" s="111" t="s">
        <v>84</v>
      </c>
      <c r="C97" s="111" t="s">
        <v>85</v>
      </c>
      <c r="D97" s="111" t="s">
        <v>198</v>
      </c>
      <c r="E97" s="112" t="s">
        <v>199</v>
      </c>
      <c r="F97" s="17" t="s">
        <v>755</v>
      </c>
      <c r="G97" s="134"/>
      <c r="H97" s="111" t="s">
        <v>582</v>
      </c>
      <c r="I97" s="26"/>
      <c r="J97" s="104">
        <v>44927</v>
      </c>
      <c r="K97" s="104">
        <v>45291</v>
      </c>
      <c r="L97" s="144">
        <v>0</v>
      </c>
      <c r="M97" s="155"/>
      <c r="N97" s="179" t="str">
        <f t="shared" si="7"/>
        <v>-</v>
      </c>
      <c r="O97" s="170"/>
      <c r="P97" s="48"/>
      <c r="Q97" s="48"/>
      <c r="R97" s="48"/>
      <c r="S97" s="176"/>
      <c r="T97" s="181">
        <f t="shared" si="8"/>
        <v>0</v>
      </c>
      <c r="U97" s="48"/>
      <c r="V97" s="48"/>
      <c r="W97" s="48"/>
      <c r="X97" s="48"/>
      <c r="Y97" s="18"/>
      <c r="Z97" s="181">
        <f t="shared" si="9"/>
        <v>0</v>
      </c>
      <c r="AA97" s="44" t="str">
        <f t="shared" si="6"/>
        <v>-</v>
      </c>
      <c r="AB97" s="108"/>
      <c r="AC97" s="151" t="s">
        <v>193</v>
      </c>
      <c r="AD97" s="122" t="s">
        <v>194</v>
      </c>
    </row>
    <row r="98" spans="1:33" s="19" customFormat="1" ht="71.25" x14ac:dyDescent="0.2">
      <c r="A98" s="119">
        <v>293</v>
      </c>
      <c r="B98" s="111" t="s">
        <v>84</v>
      </c>
      <c r="C98" s="111" t="s">
        <v>85</v>
      </c>
      <c r="D98" s="111" t="s">
        <v>198</v>
      </c>
      <c r="E98" s="126" t="s">
        <v>200</v>
      </c>
      <c r="F98" s="17" t="s">
        <v>756</v>
      </c>
      <c r="G98" s="134">
        <v>2021680010133</v>
      </c>
      <c r="H98" s="111" t="s">
        <v>196</v>
      </c>
      <c r="I98" s="26"/>
      <c r="J98" s="104">
        <v>44927</v>
      </c>
      <c r="K98" s="104">
        <v>45291</v>
      </c>
      <c r="L98" s="143">
        <v>1</v>
      </c>
      <c r="M98" s="154"/>
      <c r="N98" s="179">
        <f t="shared" si="7"/>
        <v>0</v>
      </c>
      <c r="O98" s="170">
        <v>345000000</v>
      </c>
      <c r="P98" s="48"/>
      <c r="Q98" s="48"/>
      <c r="R98" s="48"/>
      <c r="S98" s="176"/>
      <c r="T98" s="181">
        <f t="shared" si="8"/>
        <v>345000000</v>
      </c>
      <c r="U98" s="48"/>
      <c r="V98" s="48"/>
      <c r="W98" s="48"/>
      <c r="X98" s="48"/>
      <c r="Y98" s="18"/>
      <c r="Z98" s="181">
        <f t="shared" si="9"/>
        <v>0</v>
      </c>
      <c r="AA98" s="44">
        <f t="shared" si="6"/>
        <v>0</v>
      </c>
      <c r="AB98" s="108"/>
      <c r="AC98" s="151" t="s">
        <v>193</v>
      </c>
      <c r="AD98" s="122" t="s">
        <v>194</v>
      </c>
    </row>
    <row r="99" spans="1:33" s="19" customFormat="1" ht="71.25" x14ac:dyDescent="0.2">
      <c r="A99" s="119">
        <v>312</v>
      </c>
      <c r="B99" s="111" t="s">
        <v>84</v>
      </c>
      <c r="C99" s="111" t="s">
        <v>201</v>
      </c>
      <c r="D99" s="111" t="s">
        <v>202</v>
      </c>
      <c r="E99" s="112" t="s">
        <v>203</v>
      </c>
      <c r="F99" s="17" t="s">
        <v>757</v>
      </c>
      <c r="G99" s="134"/>
      <c r="H99" s="111" t="s">
        <v>582</v>
      </c>
      <c r="I99" s="26"/>
      <c r="J99" s="104">
        <v>44927</v>
      </c>
      <c r="K99" s="104">
        <v>45291</v>
      </c>
      <c r="L99" s="146">
        <v>0</v>
      </c>
      <c r="M99" s="157"/>
      <c r="N99" s="179" t="str">
        <f t="shared" si="7"/>
        <v>-</v>
      </c>
      <c r="O99" s="171"/>
      <c r="P99" s="48"/>
      <c r="Q99" s="48"/>
      <c r="R99" s="48"/>
      <c r="S99" s="176"/>
      <c r="T99" s="181">
        <f t="shared" si="8"/>
        <v>0</v>
      </c>
      <c r="U99" s="48"/>
      <c r="V99" s="48"/>
      <c r="W99" s="48"/>
      <c r="X99" s="48"/>
      <c r="Y99" s="18"/>
      <c r="Z99" s="181">
        <f t="shared" si="9"/>
        <v>0</v>
      </c>
      <c r="AA99" s="44" t="str">
        <f t="shared" si="6"/>
        <v>-</v>
      </c>
      <c r="AB99" s="48"/>
      <c r="AC99" s="151" t="s">
        <v>193</v>
      </c>
      <c r="AD99" s="122" t="s">
        <v>194</v>
      </c>
    </row>
    <row r="100" spans="1:33" s="19" customFormat="1" ht="113.25" customHeight="1" x14ac:dyDescent="0.2">
      <c r="A100" s="119">
        <v>201</v>
      </c>
      <c r="B100" s="111" t="s">
        <v>125</v>
      </c>
      <c r="C100" s="111" t="s">
        <v>126</v>
      </c>
      <c r="D100" s="111" t="s">
        <v>132</v>
      </c>
      <c r="E100" s="112" t="s">
        <v>204</v>
      </c>
      <c r="F100" s="17" t="s">
        <v>758</v>
      </c>
      <c r="G100" s="132">
        <v>2021680010118</v>
      </c>
      <c r="H100" s="135" t="s">
        <v>205</v>
      </c>
      <c r="I100" s="14"/>
      <c r="J100" s="104">
        <v>44927</v>
      </c>
      <c r="K100" s="104">
        <v>45291</v>
      </c>
      <c r="L100" s="143">
        <v>2</v>
      </c>
      <c r="M100" s="154"/>
      <c r="N100" s="179">
        <f t="shared" si="7"/>
        <v>0</v>
      </c>
      <c r="O100" s="170"/>
      <c r="P100" s="48"/>
      <c r="Q100" s="59"/>
      <c r="R100" s="59"/>
      <c r="S100" s="176"/>
      <c r="T100" s="181">
        <f t="shared" si="8"/>
        <v>0</v>
      </c>
      <c r="U100" s="22"/>
      <c r="V100" s="59"/>
      <c r="W100" s="59"/>
      <c r="X100" s="59"/>
      <c r="Y100" s="18"/>
      <c r="Z100" s="181">
        <f t="shared" si="9"/>
        <v>0</v>
      </c>
      <c r="AA100" s="44" t="str">
        <f t="shared" si="6"/>
        <v>-</v>
      </c>
      <c r="AB100" s="91"/>
      <c r="AC100" s="183" t="s">
        <v>206</v>
      </c>
      <c r="AD100" s="122" t="s">
        <v>670</v>
      </c>
    </row>
    <row r="101" spans="1:33" s="19" customFormat="1" ht="84.75" customHeight="1" x14ac:dyDescent="0.2">
      <c r="A101" s="119">
        <v>287</v>
      </c>
      <c r="B101" s="111" t="s">
        <v>84</v>
      </c>
      <c r="C101" s="111" t="s">
        <v>207</v>
      </c>
      <c r="D101" s="111" t="s">
        <v>208</v>
      </c>
      <c r="E101" s="112" t="s">
        <v>209</v>
      </c>
      <c r="F101" s="17" t="s">
        <v>759</v>
      </c>
      <c r="G101" s="132">
        <v>2021680010118</v>
      </c>
      <c r="H101" s="135" t="s">
        <v>205</v>
      </c>
      <c r="I101" s="16"/>
      <c r="J101" s="104">
        <v>44927</v>
      </c>
      <c r="K101" s="104">
        <v>45291</v>
      </c>
      <c r="L101" s="143">
        <v>1</v>
      </c>
      <c r="M101" s="154"/>
      <c r="N101" s="179">
        <f t="shared" si="7"/>
        <v>0</v>
      </c>
      <c r="O101" s="170">
        <v>183333333.33333001</v>
      </c>
      <c r="P101" s="48"/>
      <c r="Q101" s="59"/>
      <c r="R101" s="59"/>
      <c r="S101" s="176"/>
      <c r="T101" s="181">
        <f t="shared" si="8"/>
        <v>183333333.33333001</v>
      </c>
      <c r="U101" s="22"/>
      <c r="V101" s="59"/>
      <c r="W101" s="59"/>
      <c r="X101" s="59"/>
      <c r="Y101" s="18"/>
      <c r="Z101" s="181">
        <f t="shared" si="9"/>
        <v>0</v>
      </c>
      <c r="AA101" s="44">
        <f t="shared" si="6"/>
        <v>0</v>
      </c>
      <c r="AB101" s="87"/>
      <c r="AC101" s="183" t="s">
        <v>206</v>
      </c>
      <c r="AD101" s="122" t="s">
        <v>670</v>
      </c>
    </row>
    <row r="102" spans="1:33" s="19" customFormat="1" ht="80.25" customHeight="1" x14ac:dyDescent="0.2">
      <c r="A102" s="119">
        <v>288</v>
      </c>
      <c r="B102" s="118" t="s">
        <v>84</v>
      </c>
      <c r="C102" s="118" t="s">
        <v>207</v>
      </c>
      <c r="D102" s="118" t="s">
        <v>208</v>
      </c>
      <c r="E102" s="125" t="s">
        <v>210</v>
      </c>
      <c r="F102" s="17" t="s">
        <v>760</v>
      </c>
      <c r="G102" s="132">
        <v>2021680010118</v>
      </c>
      <c r="H102" s="135" t="s">
        <v>205</v>
      </c>
      <c r="I102" s="16"/>
      <c r="J102" s="104">
        <v>44927</v>
      </c>
      <c r="K102" s="104">
        <v>45291</v>
      </c>
      <c r="L102" s="147">
        <v>1</v>
      </c>
      <c r="M102" s="158"/>
      <c r="N102" s="179">
        <f t="shared" si="7"/>
        <v>0</v>
      </c>
      <c r="O102" s="170">
        <v>183333333.33333001</v>
      </c>
      <c r="P102" s="23"/>
      <c r="Q102" s="23"/>
      <c r="R102" s="23"/>
      <c r="S102" s="176"/>
      <c r="T102" s="181">
        <f t="shared" si="8"/>
        <v>183333333.33333001</v>
      </c>
      <c r="U102" s="22"/>
      <c r="V102" s="23"/>
      <c r="W102" s="23"/>
      <c r="X102" s="23"/>
      <c r="Y102" s="18"/>
      <c r="Z102" s="181">
        <f t="shared" si="9"/>
        <v>0</v>
      </c>
      <c r="AA102" s="44">
        <f t="shared" si="6"/>
        <v>0</v>
      </c>
      <c r="AB102" s="103"/>
      <c r="AC102" s="183" t="s">
        <v>206</v>
      </c>
      <c r="AD102" s="122" t="s">
        <v>670</v>
      </c>
    </row>
    <row r="103" spans="1:33" s="19" customFormat="1" ht="71.25" x14ac:dyDescent="0.2">
      <c r="A103" s="119">
        <v>289</v>
      </c>
      <c r="B103" s="118" t="s">
        <v>84</v>
      </c>
      <c r="C103" s="118" t="s">
        <v>207</v>
      </c>
      <c r="D103" s="118" t="s">
        <v>208</v>
      </c>
      <c r="E103" s="125" t="s">
        <v>211</v>
      </c>
      <c r="F103" s="17" t="s">
        <v>761</v>
      </c>
      <c r="G103" s="132">
        <v>2021680010118</v>
      </c>
      <c r="H103" s="135" t="s">
        <v>205</v>
      </c>
      <c r="I103" s="16"/>
      <c r="J103" s="104">
        <v>44927</v>
      </c>
      <c r="K103" s="104">
        <v>45291</v>
      </c>
      <c r="L103" s="143">
        <v>1</v>
      </c>
      <c r="M103" s="154"/>
      <c r="N103" s="179">
        <f t="shared" si="7"/>
        <v>0</v>
      </c>
      <c r="O103" s="170">
        <v>833333333.33333004</v>
      </c>
      <c r="P103" s="23"/>
      <c r="Q103" s="23"/>
      <c r="R103" s="23"/>
      <c r="S103" s="176"/>
      <c r="T103" s="181">
        <f t="shared" si="8"/>
        <v>833333333.33333004</v>
      </c>
      <c r="U103" s="22"/>
      <c r="V103" s="23"/>
      <c r="W103" s="23"/>
      <c r="X103" s="23"/>
      <c r="Y103" s="18"/>
      <c r="Z103" s="181">
        <f t="shared" si="9"/>
        <v>0</v>
      </c>
      <c r="AA103" s="44">
        <f t="shared" si="6"/>
        <v>0</v>
      </c>
      <c r="AB103" s="103"/>
      <c r="AC103" s="183" t="s">
        <v>206</v>
      </c>
      <c r="AD103" s="122" t="s">
        <v>670</v>
      </c>
    </row>
    <row r="104" spans="1:33" s="19" customFormat="1" ht="71.25" x14ac:dyDescent="0.2">
      <c r="A104" s="119">
        <v>294</v>
      </c>
      <c r="B104" s="111" t="s">
        <v>84</v>
      </c>
      <c r="C104" s="111" t="s">
        <v>85</v>
      </c>
      <c r="D104" s="111" t="s">
        <v>86</v>
      </c>
      <c r="E104" s="112" t="s">
        <v>568</v>
      </c>
      <c r="F104" s="17" t="s">
        <v>762</v>
      </c>
      <c r="G104" s="132">
        <v>2021680010058</v>
      </c>
      <c r="H104" s="135" t="s">
        <v>595</v>
      </c>
      <c r="I104" s="16"/>
      <c r="J104" s="104">
        <v>44927</v>
      </c>
      <c r="K104" s="104">
        <v>45291</v>
      </c>
      <c r="L104" s="143">
        <v>2</v>
      </c>
      <c r="M104" s="154"/>
      <c r="N104" s="179">
        <f t="shared" si="7"/>
        <v>0</v>
      </c>
      <c r="O104" s="170">
        <v>650000000</v>
      </c>
      <c r="P104" s="23"/>
      <c r="Q104" s="23"/>
      <c r="R104" s="23"/>
      <c r="S104" s="176"/>
      <c r="T104" s="181">
        <f t="shared" si="8"/>
        <v>650000000</v>
      </c>
      <c r="U104" s="22"/>
      <c r="V104" s="23"/>
      <c r="W104" s="23"/>
      <c r="X104" s="23"/>
      <c r="Y104" s="18"/>
      <c r="Z104" s="181">
        <f t="shared" si="9"/>
        <v>0</v>
      </c>
      <c r="AA104" s="44">
        <f t="shared" si="6"/>
        <v>0</v>
      </c>
      <c r="AB104" s="87"/>
      <c r="AC104" s="151" t="s">
        <v>569</v>
      </c>
      <c r="AD104" s="122" t="s">
        <v>671</v>
      </c>
    </row>
    <row r="105" spans="1:33" s="19" customFormat="1" ht="71.25" x14ac:dyDescent="0.2">
      <c r="A105" s="119">
        <v>295</v>
      </c>
      <c r="B105" s="111" t="s">
        <v>84</v>
      </c>
      <c r="C105" s="111" t="s">
        <v>85</v>
      </c>
      <c r="D105" s="111" t="s">
        <v>86</v>
      </c>
      <c r="E105" s="112" t="s">
        <v>570</v>
      </c>
      <c r="F105" s="17" t="s">
        <v>763</v>
      </c>
      <c r="G105" s="132">
        <v>2020680010086</v>
      </c>
      <c r="H105" s="135" t="s">
        <v>596</v>
      </c>
      <c r="I105" s="15"/>
      <c r="J105" s="104">
        <v>44927</v>
      </c>
      <c r="K105" s="104">
        <v>45291</v>
      </c>
      <c r="L105" s="143">
        <v>1</v>
      </c>
      <c r="M105" s="154"/>
      <c r="N105" s="179">
        <f t="shared" si="7"/>
        <v>0</v>
      </c>
      <c r="O105" s="170">
        <v>100000000</v>
      </c>
      <c r="P105" s="22"/>
      <c r="Q105" s="23"/>
      <c r="R105" s="23"/>
      <c r="S105" s="176"/>
      <c r="T105" s="181">
        <f t="shared" si="8"/>
        <v>100000000</v>
      </c>
      <c r="U105" s="22"/>
      <c r="V105" s="22"/>
      <c r="W105" s="23"/>
      <c r="X105" s="23"/>
      <c r="Y105" s="18"/>
      <c r="Z105" s="181">
        <f t="shared" si="9"/>
        <v>0</v>
      </c>
      <c r="AA105" s="44">
        <f t="shared" si="6"/>
        <v>0</v>
      </c>
      <c r="AB105" s="87"/>
      <c r="AC105" s="151" t="s">
        <v>569</v>
      </c>
      <c r="AD105" s="122" t="s">
        <v>671</v>
      </c>
    </row>
    <row r="106" spans="1:33" s="19" customFormat="1" ht="71.25" x14ac:dyDescent="0.2">
      <c r="A106" s="119">
        <v>296</v>
      </c>
      <c r="B106" s="111" t="s">
        <v>84</v>
      </c>
      <c r="C106" s="111" t="s">
        <v>85</v>
      </c>
      <c r="D106" s="111" t="s">
        <v>86</v>
      </c>
      <c r="E106" s="112" t="s">
        <v>571</v>
      </c>
      <c r="F106" s="17" t="s">
        <v>764</v>
      </c>
      <c r="G106" s="132">
        <v>2021680010148</v>
      </c>
      <c r="H106" s="111" t="s">
        <v>597</v>
      </c>
      <c r="I106" s="15"/>
      <c r="J106" s="104">
        <v>44927</v>
      </c>
      <c r="K106" s="104">
        <v>45291</v>
      </c>
      <c r="L106" s="143">
        <v>2</v>
      </c>
      <c r="M106" s="154"/>
      <c r="N106" s="179">
        <f t="shared" si="7"/>
        <v>0</v>
      </c>
      <c r="O106" s="170">
        <v>100000000</v>
      </c>
      <c r="P106" s="22"/>
      <c r="Q106" s="22"/>
      <c r="R106" s="22"/>
      <c r="S106" s="176"/>
      <c r="T106" s="181">
        <f t="shared" si="8"/>
        <v>100000000</v>
      </c>
      <c r="U106" s="22"/>
      <c r="V106" s="22"/>
      <c r="W106" s="22"/>
      <c r="X106" s="22"/>
      <c r="Y106" s="18"/>
      <c r="Z106" s="181">
        <f t="shared" si="9"/>
        <v>0</v>
      </c>
      <c r="AA106" s="44">
        <f t="shared" si="6"/>
        <v>0</v>
      </c>
      <c r="AB106" s="87"/>
      <c r="AC106" s="151" t="s">
        <v>569</v>
      </c>
      <c r="AD106" s="122" t="s">
        <v>671</v>
      </c>
    </row>
    <row r="107" spans="1:33" s="19" customFormat="1" ht="71.25" x14ac:dyDescent="0.2">
      <c r="A107" s="119">
        <v>307</v>
      </c>
      <c r="B107" s="111" t="s">
        <v>84</v>
      </c>
      <c r="C107" s="111" t="s">
        <v>201</v>
      </c>
      <c r="D107" s="111" t="s">
        <v>477</v>
      </c>
      <c r="E107" s="112" t="s">
        <v>572</v>
      </c>
      <c r="F107" s="17" t="s">
        <v>765</v>
      </c>
      <c r="G107" s="132"/>
      <c r="H107" s="111" t="s">
        <v>582</v>
      </c>
      <c r="I107" s="26"/>
      <c r="J107" s="104">
        <v>44927</v>
      </c>
      <c r="K107" s="104">
        <v>45291</v>
      </c>
      <c r="L107" s="143">
        <v>0</v>
      </c>
      <c r="M107" s="154"/>
      <c r="N107" s="179" t="str">
        <f t="shared" si="7"/>
        <v>-</v>
      </c>
      <c r="O107" s="170"/>
      <c r="P107" s="48"/>
      <c r="Q107" s="56"/>
      <c r="R107" s="56"/>
      <c r="S107" s="176"/>
      <c r="T107" s="181">
        <f t="shared" si="8"/>
        <v>0</v>
      </c>
      <c r="U107" s="43"/>
      <c r="V107" s="56"/>
      <c r="W107" s="56"/>
      <c r="X107" s="56"/>
      <c r="Y107" s="18"/>
      <c r="Z107" s="181">
        <f t="shared" si="9"/>
        <v>0</v>
      </c>
      <c r="AA107" s="44" t="str">
        <f t="shared" si="6"/>
        <v>-</v>
      </c>
      <c r="AB107" s="87"/>
      <c r="AC107" s="151" t="s">
        <v>569</v>
      </c>
      <c r="AD107" s="122" t="s">
        <v>671</v>
      </c>
    </row>
    <row r="108" spans="1:33" s="19" customFormat="1" ht="71.25" x14ac:dyDescent="0.2">
      <c r="A108" s="119">
        <v>308</v>
      </c>
      <c r="B108" s="111" t="s">
        <v>84</v>
      </c>
      <c r="C108" s="111" t="s">
        <v>201</v>
      </c>
      <c r="D108" s="111" t="s">
        <v>477</v>
      </c>
      <c r="E108" s="112" t="s">
        <v>573</v>
      </c>
      <c r="F108" s="17" t="s">
        <v>766</v>
      </c>
      <c r="G108" s="132">
        <v>2021680010119</v>
      </c>
      <c r="H108" s="111" t="s">
        <v>598</v>
      </c>
      <c r="I108" s="26"/>
      <c r="J108" s="104">
        <v>44927</v>
      </c>
      <c r="K108" s="104">
        <v>45291</v>
      </c>
      <c r="L108" s="143">
        <v>1</v>
      </c>
      <c r="M108" s="154"/>
      <c r="N108" s="179">
        <f t="shared" si="7"/>
        <v>0</v>
      </c>
      <c r="O108" s="170">
        <v>100000000</v>
      </c>
      <c r="P108" s="48"/>
      <c r="Q108" s="56"/>
      <c r="R108" s="56"/>
      <c r="S108" s="176"/>
      <c r="T108" s="181">
        <f t="shared" si="8"/>
        <v>100000000</v>
      </c>
      <c r="U108" s="43"/>
      <c r="V108" s="56"/>
      <c r="W108" s="56"/>
      <c r="X108" s="56"/>
      <c r="Y108" s="18"/>
      <c r="Z108" s="181">
        <f t="shared" si="9"/>
        <v>0</v>
      </c>
      <c r="AA108" s="44">
        <f t="shared" si="6"/>
        <v>0</v>
      </c>
      <c r="AB108" s="87"/>
      <c r="AC108" s="151" t="s">
        <v>569</v>
      </c>
      <c r="AD108" s="122" t="s">
        <v>671</v>
      </c>
    </row>
    <row r="109" spans="1:33" s="19" customFormat="1" ht="71.25" x14ac:dyDescent="0.2">
      <c r="A109" s="119">
        <v>309</v>
      </c>
      <c r="B109" s="111" t="s">
        <v>84</v>
      </c>
      <c r="C109" s="111" t="s">
        <v>201</v>
      </c>
      <c r="D109" s="111" t="s">
        <v>477</v>
      </c>
      <c r="E109" s="112" t="s">
        <v>574</v>
      </c>
      <c r="F109" s="17" t="s">
        <v>767</v>
      </c>
      <c r="G109" s="132">
        <v>2022680010080</v>
      </c>
      <c r="H109" s="135" t="s">
        <v>599</v>
      </c>
      <c r="I109" s="26"/>
      <c r="J109" s="104">
        <v>44927</v>
      </c>
      <c r="K109" s="104">
        <v>45291</v>
      </c>
      <c r="L109" s="144">
        <v>0.1</v>
      </c>
      <c r="M109" s="155"/>
      <c r="N109" s="179">
        <f t="shared" si="7"/>
        <v>0</v>
      </c>
      <c r="O109" s="170">
        <v>550000000</v>
      </c>
      <c r="P109" s="23"/>
      <c r="Q109" s="18"/>
      <c r="R109" s="18"/>
      <c r="S109" s="176"/>
      <c r="T109" s="181">
        <f t="shared" si="8"/>
        <v>550000000</v>
      </c>
      <c r="U109" s="43"/>
      <c r="V109" s="18"/>
      <c r="W109" s="18"/>
      <c r="X109" s="18"/>
      <c r="Y109" s="18"/>
      <c r="Z109" s="181">
        <f t="shared" si="9"/>
        <v>0</v>
      </c>
      <c r="AA109" s="44">
        <f t="shared" si="6"/>
        <v>0</v>
      </c>
      <c r="AB109" s="109"/>
      <c r="AC109" s="151" t="s">
        <v>569</v>
      </c>
      <c r="AD109" s="122" t="s">
        <v>671</v>
      </c>
    </row>
    <row r="110" spans="1:33" s="19" customFormat="1" ht="71.25" x14ac:dyDescent="0.2">
      <c r="A110" s="119">
        <v>311</v>
      </c>
      <c r="B110" s="111" t="s">
        <v>84</v>
      </c>
      <c r="C110" s="111" t="s">
        <v>201</v>
      </c>
      <c r="D110" s="111" t="s">
        <v>202</v>
      </c>
      <c r="E110" s="112" t="s">
        <v>575</v>
      </c>
      <c r="F110" s="17" t="s">
        <v>768</v>
      </c>
      <c r="G110" s="132">
        <v>2021680010139</v>
      </c>
      <c r="H110" s="111" t="s">
        <v>600</v>
      </c>
      <c r="I110" s="26"/>
      <c r="J110" s="104">
        <v>44927</v>
      </c>
      <c r="K110" s="104">
        <v>45291</v>
      </c>
      <c r="L110" s="143">
        <v>1</v>
      </c>
      <c r="M110" s="154"/>
      <c r="N110" s="179">
        <f t="shared" si="7"/>
        <v>0</v>
      </c>
      <c r="O110" s="170">
        <v>100000000</v>
      </c>
      <c r="P110" s="23"/>
      <c r="Q110" s="18"/>
      <c r="R110" s="18"/>
      <c r="S110" s="176"/>
      <c r="T110" s="181">
        <f t="shared" si="8"/>
        <v>100000000</v>
      </c>
      <c r="U110" s="43"/>
      <c r="V110" s="18"/>
      <c r="W110" s="18"/>
      <c r="X110" s="18"/>
      <c r="Y110" s="18"/>
      <c r="Z110" s="181">
        <f t="shared" si="9"/>
        <v>0</v>
      </c>
      <c r="AA110" s="44">
        <f t="shared" si="6"/>
        <v>0</v>
      </c>
      <c r="AB110" s="87"/>
      <c r="AC110" s="151" t="s">
        <v>569</v>
      </c>
      <c r="AD110" s="122" t="s">
        <v>671</v>
      </c>
    </row>
    <row r="111" spans="1:33" s="102" customFormat="1" ht="75" x14ac:dyDescent="0.25">
      <c r="A111" s="119">
        <v>67</v>
      </c>
      <c r="B111" s="111" t="s">
        <v>31</v>
      </c>
      <c r="C111" s="111" t="s">
        <v>159</v>
      </c>
      <c r="D111" s="111" t="s">
        <v>212</v>
      </c>
      <c r="E111" s="112" t="s">
        <v>213</v>
      </c>
      <c r="F111" s="17" t="s">
        <v>769</v>
      </c>
      <c r="G111" s="134">
        <v>2021680010003</v>
      </c>
      <c r="H111" s="111" t="s">
        <v>214</v>
      </c>
      <c r="I111" s="16"/>
      <c r="J111" s="104">
        <v>44927</v>
      </c>
      <c r="K111" s="104">
        <v>45291</v>
      </c>
      <c r="L111" s="143">
        <v>1</v>
      </c>
      <c r="M111" s="154"/>
      <c r="N111" s="179">
        <f t="shared" si="7"/>
        <v>0</v>
      </c>
      <c r="O111" s="164">
        <v>62000000</v>
      </c>
      <c r="P111" s="48"/>
      <c r="Q111" s="56"/>
      <c r="R111" s="56"/>
      <c r="S111" s="164"/>
      <c r="T111" s="181">
        <f t="shared" si="8"/>
        <v>62000000</v>
      </c>
      <c r="U111" s="87"/>
      <c r="V111" s="56"/>
      <c r="W111" s="56"/>
      <c r="X111" s="56"/>
      <c r="Y111" s="18"/>
      <c r="Z111" s="181">
        <f t="shared" si="9"/>
        <v>0</v>
      </c>
      <c r="AA111" s="44">
        <f t="shared" si="6"/>
        <v>0</v>
      </c>
      <c r="AB111" s="87"/>
      <c r="AC111" s="183" t="s">
        <v>215</v>
      </c>
      <c r="AD111" s="122" t="s">
        <v>672</v>
      </c>
      <c r="AE111" s="19"/>
      <c r="AF111" s="101"/>
      <c r="AG111" s="101"/>
    </row>
    <row r="112" spans="1:33" s="102" customFormat="1" ht="85.5" x14ac:dyDescent="0.25">
      <c r="A112" s="119">
        <v>68</v>
      </c>
      <c r="B112" s="111" t="s">
        <v>31</v>
      </c>
      <c r="C112" s="111" t="s">
        <v>159</v>
      </c>
      <c r="D112" s="111" t="s">
        <v>212</v>
      </c>
      <c r="E112" s="112" t="s">
        <v>216</v>
      </c>
      <c r="F112" s="17" t="s">
        <v>770</v>
      </c>
      <c r="G112" s="134">
        <v>2021680010003</v>
      </c>
      <c r="H112" s="111" t="s">
        <v>214</v>
      </c>
      <c r="I112" s="16"/>
      <c r="J112" s="104">
        <v>44927</v>
      </c>
      <c r="K112" s="104">
        <v>45291</v>
      </c>
      <c r="L112" s="297">
        <v>1</v>
      </c>
      <c r="M112" s="299"/>
      <c r="N112" s="294">
        <f t="shared" si="7"/>
        <v>0</v>
      </c>
      <c r="O112" s="164">
        <v>68000000</v>
      </c>
      <c r="P112" s="48"/>
      <c r="Q112" s="56"/>
      <c r="R112" s="56"/>
      <c r="S112" s="164"/>
      <c r="T112" s="273">
        <f>SUM(O112:S113)</f>
        <v>331372396</v>
      </c>
      <c r="U112" s="87"/>
      <c r="V112" s="56"/>
      <c r="W112" s="56"/>
      <c r="X112" s="56"/>
      <c r="Y112" s="18"/>
      <c r="Z112" s="273">
        <f>SUM(U112:Y113)</f>
        <v>0</v>
      </c>
      <c r="AA112" s="249">
        <f t="shared" si="6"/>
        <v>0</v>
      </c>
      <c r="AB112" s="252"/>
      <c r="AC112" s="255" t="s">
        <v>215</v>
      </c>
      <c r="AD112" s="258" t="s">
        <v>672</v>
      </c>
      <c r="AE112" s="19"/>
      <c r="AF112" s="101"/>
      <c r="AG112" s="101"/>
    </row>
    <row r="113" spans="1:33" s="102" customFormat="1" ht="85.5" x14ac:dyDescent="0.25">
      <c r="A113" s="119">
        <v>68</v>
      </c>
      <c r="B113" s="111" t="s">
        <v>31</v>
      </c>
      <c r="C113" s="111" t="s">
        <v>159</v>
      </c>
      <c r="D113" s="111" t="s">
        <v>212</v>
      </c>
      <c r="E113" s="112" t="s">
        <v>216</v>
      </c>
      <c r="F113" s="17" t="s">
        <v>770</v>
      </c>
      <c r="G113" s="134">
        <v>2022680010056</v>
      </c>
      <c r="H113" s="111" t="s">
        <v>601</v>
      </c>
      <c r="I113" s="16"/>
      <c r="J113" s="104">
        <v>44927</v>
      </c>
      <c r="K113" s="104">
        <v>45291</v>
      </c>
      <c r="L113" s="298"/>
      <c r="M113" s="300"/>
      <c r="N113" s="296"/>
      <c r="O113" s="164">
        <v>263372396</v>
      </c>
      <c r="P113" s="23"/>
      <c r="Q113" s="18"/>
      <c r="R113" s="18"/>
      <c r="S113" s="164"/>
      <c r="T113" s="275"/>
      <c r="U113" s="43"/>
      <c r="V113" s="18"/>
      <c r="W113" s="18"/>
      <c r="X113" s="18"/>
      <c r="Y113" s="18"/>
      <c r="Z113" s="275"/>
      <c r="AA113" s="251"/>
      <c r="AB113" s="254"/>
      <c r="AC113" s="257"/>
      <c r="AD113" s="260"/>
      <c r="AE113" s="19"/>
      <c r="AF113" s="101"/>
      <c r="AG113" s="101"/>
    </row>
    <row r="114" spans="1:33" s="102" customFormat="1" ht="42.75" x14ac:dyDescent="0.25">
      <c r="A114" s="119">
        <v>69</v>
      </c>
      <c r="B114" s="111" t="s">
        <v>31</v>
      </c>
      <c r="C114" s="111" t="s">
        <v>159</v>
      </c>
      <c r="D114" s="111" t="s">
        <v>212</v>
      </c>
      <c r="E114" s="112" t="s">
        <v>217</v>
      </c>
      <c r="F114" s="17" t="s">
        <v>771</v>
      </c>
      <c r="G114" s="134"/>
      <c r="H114" s="111"/>
      <c r="I114" s="16"/>
      <c r="J114" s="104">
        <v>44927</v>
      </c>
      <c r="K114" s="104">
        <v>45291</v>
      </c>
      <c r="L114" s="143">
        <v>0</v>
      </c>
      <c r="M114" s="154"/>
      <c r="N114" s="179" t="str">
        <f t="shared" si="7"/>
        <v>-</v>
      </c>
      <c r="O114" s="164"/>
      <c r="P114" s="23"/>
      <c r="Q114" s="18"/>
      <c r="R114" s="18"/>
      <c r="S114" s="164"/>
      <c r="T114" s="181">
        <f t="shared" si="8"/>
        <v>0</v>
      </c>
      <c r="U114" s="43"/>
      <c r="V114" s="18"/>
      <c r="W114" s="18"/>
      <c r="X114" s="18"/>
      <c r="Y114" s="18"/>
      <c r="Z114" s="181">
        <f t="shared" si="9"/>
        <v>0</v>
      </c>
      <c r="AA114" s="44" t="str">
        <f t="shared" si="6"/>
        <v>-</v>
      </c>
      <c r="AB114" s="87"/>
      <c r="AC114" s="183" t="s">
        <v>215</v>
      </c>
      <c r="AD114" s="122" t="s">
        <v>672</v>
      </c>
      <c r="AE114" s="19"/>
      <c r="AF114" s="101"/>
      <c r="AG114" s="101"/>
    </row>
    <row r="115" spans="1:33" s="102" customFormat="1" ht="57" x14ac:dyDescent="0.25">
      <c r="A115" s="119">
        <v>70</v>
      </c>
      <c r="B115" s="111" t="s">
        <v>31</v>
      </c>
      <c r="C115" s="111" t="s">
        <v>159</v>
      </c>
      <c r="D115" s="111" t="s">
        <v>212</v>
      </c>
      <c r="E115" s="112" t="s">
        <v>218</v>
      </c>
      <c r="F115" s="17" t="s">
        <v>772</v>
      </c>
      <c r="G115" s="134">
        <v>2021680010003</v>
      </c>
      <c r="H115" s="135" t="s">
        <v>214</v>
      </c>
      <c r="I115" s="16"/>
      <c r="J115" s="104">
        <v>44927</v>
      </c>
      <c r="K115" s="104">
        <v>45291</v>
      </c>
      <c r="L115" s="143">
        <v>1</v>
      </c>
      <c r="M115" s="154"/>
      <c r="N115" s="179">
        <f t="shared" si="7"/>
        <v>0</v>
      </c>
      <c r="O115" s="164">
        <v>50000000</v>
      </c>
      <c r="P115" s="22"/>
      <c r="Q115" s="18"/>
      <c r="R115" s="18"/>
      <c r="S115" s="164"/>
      <c r="T115" s="181">
        <f t="shared" si="8"/>
        <v>50000000</v>
      </c>
      <c r="U115" s="43"/>
      <c r="V115" s="73"/>
      <c r="W115" s="18"/>
      <c r="X115" s="18"/>
      <c r="Y115" s="18"/>
      <c r="Z115" s="181">
        <f t="shared" si="9"/>
        <v>0</v>
      </c>
      <c r="AA115" s="44">
        <f t="shared" si="6"/>
        <v>0</v>
      </c>
      <c r="AB115" s="87"/>
      <c r="AC115" s="183" t="s">
        <v>215</v>
      </c>
      <c r="AD115" s="122" t="s">
        <v>672</v>
      </c>
      <c r="AE115" s="19"/>
      <c r="AF115" s="101"/>
      <c r="AG115" s="101"/>
    </row>
    <row r="116" spans="1:33" s="102" customFormat="1" ht="60" x14ac:dyDescent="0.25">
      <c r="A116" s="119">
        <v>71</v>
      </c>
      <c r="B116" s="111" t="s">
        <v>31</v>
      </c>
      <c r="C116" s="111" t="s">
        <v>159</v>
      </c>
      <c r="D116" s="111" t="s">
        <v>219</v>
      </c>
      <c r="E116" s="112" t="s">
        <v>220</v>
      </c>
      <c r="F116" s="17" t="s">
        <v>773</v>
      </c>
      <c r="G116" s="134">
        <v>2021680010003</v>
      </c>
      <c r="H116" s="111" t="s">
        <v>214</v>
      </c>
      <c r="I116" s="16"/>
      <c r="J116" s="104">
        <v>44927</v>
      </c>
      <c r="K116" s="104">
        <v>45291</v>
      </c>
      <c r="L116" s="297">
        <v>1</v>
      </c>
      <c r="M116" s="299"/>
      <c r="N116" s="294">
        <f>IFERROR(IF(M116/L116&gt;100%,100%,M116/L116),"-")</f>
        <v>0</v>
      </c>
      <c r="O116" s="164">
        <v>64000000</v>
      </c>
      <c r="P116" s="23"/>
      <c r="Q116" s="18"/>
      <c r="R116" s="46"/>
      <c r="S116" s="164"/>
      <c r="T116" s="273">
        <f>SUM(O116:S117)</f>
        <v>327372397</v>
      </c>
      <c r="U116" s="43"/>
      <c r="V116" s="18"/>
      <c r="W116" s="18"/>
      <c r="X116" s="46"/>
      <c r="Y116" s="18"/>
      <c r="Z116" s="273">
        <f>SUM(U116:Y117)</f>
        <v>0</v>
      </c>
      <c r="AA116" s="249">
        <f t="shared" si="6"/>
        <v>0</v>
      </c>
      <c r="AB116" s="252"/>
      <c r="AC116" s="255" t="s">
        <v>215</v>
      </c>
      <c r="AD116" s="258" t="s">
        <v>672</v>
      </c>
      <c r="AE116" s="19"/>
      <c r="AF116" s="101"/>
      <c r="AG116" s="101"/>
    </row>
    <row r="117" spans="1:33" s="102" customFormat="1" ht="60" x14ac:dyDescent="0.25">
      <c r="A117" s="119">
        <v>71</v>
      </c>
      <c r="B117" s="111" t="s">
        <v>31</v>
      </c>
      <c r="C117" s="111" t="s">
        <v>159</v>
      </c>
      <c r="D117" s="111" t="s">
        <v>219</v>
      </c>
      <c r="E117" s="112" t="s">
        <v>220</v>
      </c>
      <c r="F117" s="17" t="s">
        <v>773</v>
      </c>
      <c r="G117" s="134">
        <v>2022680010056</v>
      </c>
      <c r="H117" s="111" t="s">
        <v>601</v>
      </c>
      <c r="I117" s="16"/>
      <c r="J117" s="104">
        <v>44927</v>
      </c>
      <c r="K117" s="104">
        <v>45291</v>
      </c>
      <c r="L117" s="298"/>
      <c r="M117" s="300"/>
      <c r="N117" s="296"/>
      <c r="O117" s="164">
        <v>263372397</v>
      </c>
      <c r="P117" s="23"/>
      <c r="Q117" s="18"/>
      <c r="R117" s="18"/>
      <c r="S117" s="164"/>
      <c r="T117" s="275"/>
      <c r="U117" s="43"/>
      <c r="V117" s="18"/>
      <c r="W117" s="18"/>
      <c r="X117" s="18"/>
      <c r="Y117" s="18"/>
      <c r="Z117" s="275"/>
      <c r="AA117" s="251"/>
      <c r="AB117" s="254"/>
      <c r="AC117" s="257"/>
      <c r="AD117" s="260"/>
      <c r="AE117" s="19"/>
      <c r="AF117" s="101"/>
      <c r="AG117" s="101"/>
    </row>
    <row r="118" spans="1:33" s="19" customFormat="1" ht="75" x14ac:dyDescent="0.2">
      <c r="A118" s="119">
        <v>72</v>
      </c>
      <c r="B118" s="111" t="s">
        <v>31</v>
      </c>
      <c r="C118" s="111" t="s">
        <v>159</v>
      </c>
      <c r="D118" s="111" t="s">
        <v>219</v>
      </c>
      <c r="E118" s="112" t="s">
        <v>221</v>
      </c>
      <c r="F118" s="17" t="s">
        <v>774</v>
      </c>
      <c r="G118" s="134">
        <v>2021680010003</v>
      </c>
      <c r="H118" s="111" t="s">
        <v>214</v>
      </c>
      <c r="I118" s="16"/>
      <c r="J118" s="104">
        <v>44927</v>
      </c>
      <c r="K118" s="104">
        <v>45291</v>
      </c>
      <c r="L118" s="143">
        <v>1</v>
      </c>
      <c r="M118" s="154"/>
      <c r="N118" s="179">
        <f t="shared" si="7"/>
        <v>0</v>
      </c>
      <c r="O118" s="164">
        <v>82000000</v>
      </c>
      <c r="P118" s="70"/>
      <c r="Q118" s="56"/>
      <c r="R118" s="56"/>
      <c r="S118" s="164"/>
      <c r="T118" s="181">
        <f t="shared" si="8"/>
        <v>82000000</v>
      </c>
      <c r="U118" s="43"/>
      <c r="V118" s="64"/>
      <c r="W118" s="64"/>
      <c r="X118" s="64"/>
      <c r="Y118" s="18"/>
      <c r="Z118" s="181">
        <f t="shared" si="9"/>
        <v>0</v>
      </c>
      <c r="AA118" s="44">
        <f t="shared" si="6"/>
        <v>0</v>
      </c>
      <c r="AB118" s="43"/>
      <c r="AC118" s="183" t="s">
        <v>215</v>
      </c>
      <c r="AD118" s="122" t="s">
        <v>672</v>
      </c>
    </row>
    <row r="119" spans="1:33" s="19" customFormat="1" ht="60" x14ac:dyDescent="0.2">
      <c r="A119" s="119">
        <v>73</v>
      </c>
      <c r="B119" s="111" t="s">
        <v>31</v>
      </c>
      <c r="C119" s="111" t="s">
        <v>159</v>
      </c>
      <c r="D119" s="111" t="s">
        <v>219</v>
      </c>
      <c r="E119" s="112" t="s">
        <v>222</v>
      </c>
      <c r="F119" s="17" t="s">
        <v>775</v>
      </c>
      <c r="G119" s="134">
        <v>2021680010003</v>
      </c>
      <c r="H119" s="111" t="s">
        <v>214</v>
      </c>
      <c r="I119" s="16"/>
      <c r="J119" s="104">
        <v>44927</v>
      </c>
      <c r="K119" s="104">
        <v>45291</v>
      </c>
      <c r="L119" s="143">
        <v>1</v>
      </c>
      <c r="M119" s="154"/>
      <c r="N119" s="179">
        <f t="shared" si="7"/>
        <v>0</v>
      </c>
      <c r="O119" s="164">
        <v>36000000</v>
      </c>
      <c r="P119" s="62"/>
      <c r="Q119" s="56"/>
      <c r="R119" s="56"/>
      <c r="S119" s="164"/>
      <c r="T119" s="181">
        <f t="shared" si="8"/>
        <v>36000000</v>
      </c>
      <c r="U119" s="43"/>
      <c r="V119" s="64"/>
      <c r="W119" s="64"/>
      <c r="X119" s="64"/>
      <c r="Y119" s="18"/>
      <c r="Z119" s="181">
        <f t="shared" si="9"/>
        <v>0</v>
      </c>
      <c r="AA119" s="44">
        <f t="shared" si="6"/>
        <v>0</v>
      </c>
      <c r="AB119" s="43"/>
      <c r="AC119" s="183" t="s">
        <v>215</v>
      </c>
      <c r="AD119" s="122" t="s">
        <v>672</v>
      </c>
    </row>
    <row r="120" spans="1:33" s="19" customFormat="1" ht="71.25" x14ac:dyDescent="0.2">
      <c r="A120" s="119">
        <v>74</v>
      </c>
      <c r="B120" s="111" t="s">
        <v>31</v>
      </c>
      <c r="C120" s="111" t="s">
        <v>159</v>
      </c>
      <c r="D120" s="111" t="s">
        <v>219</v>
      </c>
      <c r="E120" s="112" t="s">
        <v>223</v>
      </c>
      <c r="F120" s="17" t="s">
        <v>776</v>
      </c>
      <c r="G120" s="134">
        <v>2021680010003</v>
      </c>
      <c r="H120" s="111" t="s">
        <v>214</v>
      </c>
      <c r="I120" s="16"/>
      <c r="J120" s="104">
        <v>44927</v>
      </c>
      <c r="K120" s="104">
        <v>45291</v>
      </c>
      <c r="L120" s="143">
        <v>1</v>
      </c>
      <c r="M120" s="154"/>
      <c r="N120" s="179">
        <f t="shared" si="7"/>
        <v>0</v>
      </c>
      <c r="O120" s="164">
        <v>64000000</v>
      </c>
      <c r="P120" s="48"/>
      <c r="Q120" s="56"/>
      <c r="R120" s="56"/>
      <c r="S120" s="164"/>
      <c r="T120" s="181">
        <f t="shared" si="8"/>
        <v>64000000</v>
      </c>
      <c r="U120" s="43"/>
      <c r="V120" s="64"/>
      <c r="W120" s="64"/>
      <c r="X120" s="64"/>
      <c r="Y120" s="18"/>
      <c r="Z120" s="181">
        <f t="shared" si="9"/>
        <v>0</v>
      </c>
      <c r="AA120" s="44">
        <f t="shared" si="6"/>
        <v>0</v>
      </c>
      <c r="AB120" s="43"/>
      <c r="AC120" s="183" t="s">
        <v>215</v>
      </c>
      <c r="AD120" s="122" t="s">
        <v>672</v>
      </c>
    </row>
    <row r="121" spans="1:33" s="19" customFormat="1" ht="85.5" x14ac:dyDescent="0.2">
      <c r="A121" s="119">
        <v>75</v>
      </c>
      <c r="B121" s="111" t="s">
        <v>31</v>
      </c>
      <c r="C121" s="111" t="s">
        <v>159</v>
      </c>
      <c r="D121" s="111" t="s">
        <v>219</v>
      </c>
      <c r="E121" s="112" t="s">
        <v>224</v>
      </c>
      <c r="F121" s="17" t="s">
        <v>777</v>
      </c>
      <c r="G121" s="134">
        <v>2021680010003</v>
      </c>
      <c r="H121" s="111" t="s">
        <v>214</v>
      </c>
      <c r="I121" s="16"/>
      <c r="J121" s="104">
        <v>44927</v>
      </c>
      <c r="K121" s="104">
        <v>45291</v>
      </c>
      <c r="L121" s="143">
        <v>1</v>
      </c>
      <c r="M121" s="154"/>
      <c r="N121" s="179">
        <f t="shared" si="7"/>
        <v>0</v>
      </c>
      <c r="O121" s="164">
        <v>64000000</v>
      </c>
      <c r="P121" s="22"/>
      <c r="Q121" s="56"/>
      <c r="R121" s="56"/>
      <c r="S121" s="164"/>
      <c r="T121" s="181">
        <f t="shared" si="8"/>
        <v>64000000</v>
      </c>
      <c r="U121" s="43"/>
      <c r="V121" s="64"/>
      <c r="W121" s="64"/>
      <c r="X121" s="64"/>
      <c r="Y121" s="18"/>
      <c r="Z121" s="181">
        <f t="shared" si="9"/>
        <v>0</v>
      </c>
      <c r="AA121" s="44">
        <f t="shared" si="6"/>
        <v>0</v>
      </c>
      <c r="AB121" s="43"/>
      <c r="AC121" s="183" t="s">
        <v>215</v>
      </c>
      <c r="AD121" s="122" t="s">
        <v>672</v>
      </c>
    </row>
    <row r="122" spans="1:33" s="19" customFormat="1" ht="60" x14ac:dyDescent="0.2">
      <c r="A122" s="119">
        <v>76</v>
      </c>
      <c r="B122" s="111" t="s">
        <v>31</v>
      </c>
      <c r="C122" s="111" t="s">
        <v>159</v>
      </c>
      <c r="D122" s="111" t="s">
        <v>219</v>
      </c>
      <c r="E122" s="112" t="s">
        <v>225</v>
      </c>
      <c r="F122" s="17" t="s">
        <v>778</v>
      </c>
      <c r="G122" s="134">
        <v>2021680010003</v>
      </c>
      <c r="H122" s="111" t="s">
        <v>214</v>
      </c>
      <c r="I122" s="16"/>
      <c r="J122" s="104">
        <v>44927</v>
      </c>
      <c r="K122" s="104">
        <v>45291</v>
      </c>
      <c r="L122" s="143">
        <v>1</v>
      </c>
      <c r="M122" s="154"/>
      <c r="N122" s="179">
        <f t="shared" si="7"/>
        <v>0</v>
      </c>
      <c r="O122" s="164">
        <v>32000000</v>
      </c>
      <c r="P122" s="62"/>
      <c r="Q122" s="56"/>
      <c r="R122" s="56"/>
      <c r="S122" s="164"/>
      <c r="T122" s="181">
        <f t="shared" si="8"/>
        <v>32000000</v>
      </c>
      <c r="U122" s="43"/>
      <c r="V122" s="64"/>
      <c r="W122" s="64"/>
      <c r="X122" s="64"/>
      <c r="Y122" s="18"/>
      <c r="Z122" s="181">
        <f t="shared" si="9"/>
        <v>0</v>
      </c>
      <c r="AA122" s="44">
        <f t="shared" si="6"/>
        <v>0</v>
      </c>
      <c r="AB122" s="43"/>
      <c r="AC122" s="183" t="s">
        <v>215</v>
      </c>
      <c r="AD122" s="122" t="s">
        <v>672</v>
      </c>
    </row>
    <row r="123" spans="1:33" s="19" customFormat="1" ht="57" x14ac:dyDescent="0.2">
      <c r="A123" s="119">
        <v>77</v>
      </c>
      <c r="B123" s="111" t="s">
        <v>31</v>
      </c>
      <c r="C123" s="111" t="s">
        <v>159</v>
      </c>
      <c r="D123" s="111" t="s">
        <v>219</v>
      </c>
      <c r="E123" s="112" t="s">
        <v>226</v>
      </c>
      <c r="F123" s="17" t="s">
        <v>779</v>
      </c>
      <c r="G123" s="134">
        <v>2021680010003</v>
      </c>
      <c r="H123" s="111" t="s">
        <v>214</v>
      </c>
      <c r="I123" s="16"/>
      <c r="J123" s="104">
        <v>44927</v>
      </c>
      <c r="K123" s="104">
        <v>45291</v>
      </c>
      <c r="L123" s="143">
        <v>0</v>
      </c>
      <c r="M123" s="154"/>
      <c r="N123" s="179" t="str">
        <f t="shared" si="7"/>
        <v>-</v>
      </c>
      <c r="O123" s="164">
        <v>120000000</v>
      </c>
      <c r="P123" s="62"/>
      <c r="Q123" s="56"/>
      <c r="R123" s="56"/>
      <c r="S123" s="164"/>
      <c r="T123" s="181">
        <f t="shared" si="8"/>
        <v>120000000</v>
      </c>
      <c r="U123" s="43"/>
      <c r="V123" s="64"/>
      <c r="W123" s="64"/>
      <c r="X123" s="64"/>
      <c r="Y123" s="18"/>
      <c r="Z123" s="181">
        <f t="shared" si="9"/>
        <v>0</v>
      </c>
      <c r="AA123" s="44">
        <f t="shared" si="6"/>
        <v>0</v>
      </c>
      <c r="AB123" s="43"/>
      <c r="AC123" s="183" t="s">
        <v>215</v>
      </c>
      <c r="AD123" s="122" t="s">
        <v>672</v>
      </c>
    </row>
    <row r="124" spans="1:33" s="19" customFormat="1" ht="57" x14ac:dyDescent="0.2">
      <c r="A124" s="119">
        <v>78</v>
      </c>
      <c r="B124" s="111" t="s">
        <v>31</v>
      </c>
      <c r="C124" s="111" t="s">
        <v>159</v>
      </c>
      <c r="D124" s="111" t="s">
        <v>219</v>
      </c>
      <c r="E124" s="112" t="s">
        <v>227</v>
      </c>
      <c r="F124" s="17" t="s">
        <v>780</v>
      </c>
      <c r="G124" s="134">
        <v>2021680010003</v>
      </c>
      <c r="H124" s="111" t="s">
        <v>214</v>
      </c>
      <c r="I124" s="16"/>
      <c r="J124" s="104">
        <v>44927</v>
      </c>
      <c r="K124" s="104">
        <v>45291</v>
      </c>
      <c r="L124" s="297">
        <v>1</v>
      </c>
      <c r="M124" s="299"/>
      <c r="N124" s="294">
        <f>IFERROR(IF(M124/L124&gt;100%,100%,M124/L124),"-")</f>
        <v>0</v>
      </c>
      <c r="O124" s="164">
        <v>80000000</v>
      </c>
      <c r="P124" s="62"/>
      <c r="Q124" s="56"/>
      <c r="R124" s="56"/>
      <c r="S124" s="164"/>
      <c r="T124" s="273">
        <f>SUM(O124:S125)</f>
        <v>343372397</v>
      </c>
      <c r="U124" s="43"/>
      <c r="V124" s="64"/>
      <c r="W124" s="64"/>
      <c r="X124" s="64"/>
      <c r="Y124" s="18"/>
      <c r="Z124" s="273">
        <f>SUM(U124:Y125)</f>
        <v>0</v>
      </c>
      <c r="AA124" s="249">
        <f t="shared" si="6"/>
        <v>0</v>
      </c>
      <c r="AB124" s="252"/>
      <c r="AC124" s="255" t="s">
        <v>215</v>
      </c>
      <c r="AD124" s="258" t="s">
        <v>672</v>
      </c>
    </row>
    <row r="125" spans="1:33" s="19" customFormat="1" ht="57" x14ac:dyDescent="0.2">
      <c r="A125" s="119">
        <v>78</v>
      </c>
      <c r="B125" s="111" t="s">
        <v>31</v>
      </c>
      <c r="C125" s="111" t="s">
        <v>159</v>
      </c>
      <c r="D125" s="111" t="s">
        <v>219</v>
      </c>
      <c r="E125" s="112" t="s">
        <v>227</v>
      </c>
      <c r="F125" s="17" t="s">
        <v>780</v>
      </c>
      <c r="G125" s="134">
        <v>2022680010056</v>
      </c>
      <c r="H125" s="111" t="s">
        <v>601</v>
      </c>
      <c r="I125" s="16"/>
      <c r="J125" s="104">
        <v>44927</v>
      </c>
      <c r="K125" s="104">
        <v>45291</v>
      </c>
      <c r="L125" s="298"/>
      <c r="M125" s="300"/>
      <c r="N125" s="296"/>
      <c r="O125" s="164">
        <v>263372397</v>
      </c>
      <c r="P125" s="62"/>
      <c r="Q125" s="56"/>
      <c r="R125" s="56"/>
      <c r="S125" s="164"/>
      <c r="T125" s="275"/>
      <c r="U125" s="43"/>
      <c r="V125" s="71"/>
      <c r="W125" s="64"/>
      <c r="X125" s="64"/>
      <c r="Y125" s="18"/>
      <c r="Z125" s="275"/>
      <c r="AA125" s="251"/>
      <c r="AB125" s="254"/>
      <c r="AC125" s="257"/>
      <c r="AD125" s="260"/>
    </row>
    <row r="126" spans="1:33" s="19" customFormat="1" ht="57" x14ac:dyDescent="0.2">
      <c r="A126" s="119">
        <v>79</v>
      </c>
      <c r="B126" s="111" t="s">
        <v>31</v>
      </c>
      <c r="C126" s="111" t="s">
        <v>159</v>
      </c>
      <c r="D126" s="111" t="s">
        <v>228</v>
      </c>
      <c r="E126" s="112" t="s">
        <v>229</v>
      </c>
      <c r="F126" s="17" t="s">
        <v>781</v>
      </c>
      <c r="G126" s="134">
        <v>2021680010003</v>
      </c>
      <c r="H126" s="111" t="s">
        <v>214</v>
      </c>
      <c r="I126" s="16"/>
      <c r="J126" s="104">
        <v>44927</v>
      </c>
      <c r="K126" s="104">
        <v>45291</v>
      </c>
      <c r="L126" s="143">
        <v>1</v>
      </c>
      <c r="M126" s="154"/>
      <c r="N126" s="179">
        <f t="shared" si="7"/>
        <v>0</v>
      </c>
      <c r="O126" s="164">
        <v>24000000</v>
      </c>
      <c r="P126" s="62"/>
      <c r="Q126" s="56"/>
      <c r="R126" s="56"/>
      <c r="S126" s="172"/>
      <c r="T126" s="181">
        <f t="shared" si="8"/>
        <v>24000000</v>
      </c>
      <c r="U126" s="43"/>
      <c r="V126" s="64"/>
      <c r="W126" s="64"/>
      <c r="X126" s="64"/>
      <c r="Y126" s="18"/>
      <c r="Z126" s="181">
        <f t="shared" si="9"/>
        <v>0</v>
      </c>
      <c r="AA126" s="44">
        <f t="shared" si="6"/>
        <v>0</v>
      </c>
      <c r="AB126" s="43"/>
      <c r="AC126" s="183" t="s">
        <v>215</v>
      </c>
      <c r="AD126" s="122" t="s">
        <v>672</v>
      </c>
    </row>
    <row r="127" spans="1:33" s="19" customFormat="1" ht="57" x14ac:dyDescent="0.2">
      <c r="A127" s="119">
        <v>80</v>
      </c>
      <c r="B127" s="111" t="s">
        <v>31</v>
      </c>
      <c r="C127" s="111" t="s">
        <v>159</v>
      </c>
      <c r="D127" s="118" t="s">
        <v>228</v>
      </c>
      <c r="E127" s="112" t="s">
        <v>230</v>
      </c>
      <c r="F127" s="17" t="s">
        <v>782</v>
      </c>
      <c r="G127" s="134">
        <v>2021680010003</v>
      </c>
      <c r="H127" s="111" t="s">
        <v>214</v>
      </c>
      <c r="I127" s="16"/>
      <c r="J127" s="104">
        <v>44927</v>
      </c>
      <c r="K127" s="104">
        <v>45291</v>
      </c>
      <c r="L127" s="143">
        <v>50000</v>
      </c>
      <c r="M127" s="154"/>
      <c r="N127" s="179">
        <f t="shared" si="7"/>
        <v>0</v>
      </c>
      <c r="O127" s="164">
        <v>83000000</v>
      </c>
      <c r="P127" s="62"/>
      <c r="Q127" s="56"/>
      <c r="R127" s="56"/>
      <c r="S127" s="164"/>
      <c r="T127" s="181">
        <f t="shared" si="8"/>
        <v>83000000</v>
      </c>
      <c r="U127" s="43"/>
      <c r="V127" s="64"/>
      <c r="W127" s="64"/>
      <c r="X127" s="64"/>
      <c r="Y127" s="18"/>
      <c r="Z127" s="181">
        <f t="shared" si="9"/>
        <v>0</v>
      </c>
      <c r="AA127" s="44">
        <f t="shared" si="6"/>
        <v>0</v>
      </c>
      <c r="AB127" s="43"/>
      <c r="AC127" s="183" t="s">
        <v>215</v>
      </c>
      <c r="AD127" s="122" t="s">
        <v>672</v>
      </c>
    </row>
    <row r="128" spans="1:33" s="19" customFormat="1" ht="57" x14ac:dyDescent="0.2">
      <c r="A128" s="119">
        <v>81</v>
      </c>
      <c r="B128" s="111" t="s">
        <v>31</v>
      </c>
      <c r="C128" s="111" t="s">
        <v>159</v>
      </c>
      <c r="D128" s="111" t="s">
        <v>228</v>
      </c>
      <c r="E128" s="112" t="s">
        <v>231</v>
      </c>
      <c r="F128" s="17" t="s">
        <v>783</v>
      </c>
      <c r="G128" s="134">
        <v>2021680010003</v>
      </c>
      <c r="H128" s="111" t="s">
        <v>214</v>
      </c>
      <c r="I128" s="16"/>
      <c r="J128" s="104">
        <v>44927</v>
      </c>
      <c r="K128" s="104">
        <v>45291</v>
      </c>
      <c r="L128" s="143">
        <v>1</v>
      </c>
      <c r="M128" s="154"/>
      <c r="N128" s="179">
        <f t="shared" si="7"/>
        <v>0</v>
      </c>
      <c r="O128" s="164">
        <v>60000000</v>
      </c>
      <c r="P128" s="62"/>
      <c r="Q128" s="56"/>
      <c r="R128" s="56"/>
      <c r="S128" s="164"/>
      <c r="T128" s="181">
        <f t="shared" si="8"/>
        <v>60000000</v>
      </c>
      <c r="U128" s="43"/>
      <c r="V128" s="64"/>
      <c r="W128" s="64"/>
      <c r="X128" s="64"/>
      <c r="Y128" s="18"/>
      <c r="Z128" s="181">
        <f t="shared" si="9"/>
        <v>0</v>
      </c>
      <c r="AA128" s="44">
        <f t="shared" si="6"/>
        <v>0</v>
      </c>
      <c r="AB128" s="43"/>
      <c r="AC128" s="183" t="s">
        <v>215</v>
      </c>
      <c r="AD128" s="122" t="s">
        <v>672</v>
      </c>
    </row>
    <row r="129" spans="1:30" s="19" customFormat="1" ht="57" x14ac:dyDescent="0.2">
      <c r="A129" s="119">
        <v>82</v>
      </c>
      <c r="B129" s="111" t="s">
        <v>31</v>
      </c>
      <c r="C129" s="111" t="s">
        <v>159</v>
      </c>
      <c r="D129" s="111" t="s">
        <v>228</v>
      </c>
      <c r="E129" s="112" t="s">
        <v>232</v>
      </c>
      <c r="F129" s="17" t="s">
        <v>784</v>
      </c>
      <c r="G129" s="134">
        <v>2021680010003</v>
      </c>
      <c r="H129" s="111" t="s">
        <v>214</v>
      </c>
      <c r="I129" s="16"/>
      <c r="J129" s="104">
        <v>44927</v>
      </c>
      <c r="K129" s="104">
        <v>45291</v>
      </c>
      <c r="L129" s="144">
        <v>1</v>
      </c>
      <c r="M129" s="155"/>
      <c r="N129" s="179">
        <f t="shared" si="7"/>
        <v>0</v>
      </c>
      <c r="O129" s="164">
        <v>46735034</v>
      </c>
      <c r="P129" s="62"/>
      <c r="Q129" s="56"/>
      <c r="R129" s="56"/>
      <c r="S129" s="164"/>
      <c r="T129" s="181">
        <f t="shared" si="8"/>
        <v>46735034</v>
      </c>
      <c r="U129" s="43"/>
      <c r="V129" s="64"/>
      <c r="W129" s="64"/>
      <c r="X129" s="64"/>
      <c r="Y129" s="18"/>
      <c r="Z129" s="181">
        <f t="shared" si="9"/>
        <v>0</v>
      </c>
      <c r="AA129" s="44">
        <f t="shared" si="6"/>
        <v>0</v>
      </c>
      <c r="AB129" s="43"/>
      <c r="AC129" s="183" t="s">
        <v>215</v>
      </c>
      <c r="AD129" s="122" t="s">
        <v>672</v>
      </c>
    </row>
    <row r="130" spans="1:30" s="19" customFormat="1" ht="57" x14ac:dyDescent="0.2">
      <c r="A130" s="119">
        <v>83</v>
      </c>
      <c r="B130" s="111" t="s">
        <v>31</v>
      </c>
      <c r="C130" s="111" t="s">
        <v>159</v>
      </c>
      <c r="D130" s="111" t="s">
        <v>228</v>
      </c>
      <c r="E130" s="112" t="s">
        <v>233</v>
      </c>
      <c r="F130" s="17" t="s">
        <v>785</v>
      </c>
      <c r="G130" s="134">
        <v>2021680010003</v>
      </c>
      <c r="H130" s="111" t="s">
        <v>214</v>
      </c>
      <c r="I130" s="16"/>
      <c r="J130" s="104">
        <v>44927</v>
      </c>
      <c r="K130" s="104">
        <v>45291</v>
      </c>
      <c r="L130" s="143">
        <v>1</v>
      </c>
      <c r="M130" s="154"/>
      <c r="N130" s="179">
        <f t="shared" si="7"/>
        <v>0</v>
      </c>
      <c r="O130" s="164">
        <v>72350000</v>
      </c>
      <c r="P130" s="62"/>
      <c r="Q130" s="56"/>
      <c r="R130" s="56"/>
      <c r="S130" s="164"/>
      <c r="T130" s="181">
        <f t="shared" si="8"/>
        <v>72350000</v>
      </c>
      <c r="U130" s="43"/>
      <c r="V130" s="64"/>
      <c r="W130" s="64"/>
      <c r="X130" s="64"/>
      <c r="Y130" s="18"/>
      <c r="Z130" s="181">
        <f t="shared" si="9"/>
        <v>0</v>
      </c>
      <c r="AA130" s="44">
        <f t="shared" si="6"/>
        <v>0</v>
      </c>
      <c r="AB130" s="43"/>
      <c r="AC130" s="183" t="s">
        <v>215</v>
      </c>
      <c r="AD130" s="122" t="s">
        <v>672</v>
      </c>
    </row>
    <row r="131" spans="1:30" s="19" customFormat="1" ht="60" x14ac:dyDescent="0.2">
      <c r="A131" s="119">
        <v>84</v>
      </c>
      <c r="B131" s="111" t="s">
        <v>31</v>
      </c>
      <c r="C131" s="111" t="s">
        <v>159</v>
      </c>
      <c r="D131" s="111" t="s">
        <v>228</v>
      </c>
      <c r="E131" s="112" t="s">
        <v>234</v>
      </c>
      <c r="F131" s="17" t="s">
        <v>786</v>
      </c>
      <c r="G131" s="134">
        <v>2021680010003</v>
      </c>
      <c r="H131" s="111" t="s">
        <v>214</v>
      </c>
      <c r="I131" s="16"/>
      <c r="J131" s="104">
        <v>44927</v>
      </c>
      <c r="K131" s="104">
        <v>45291</v>
      </c>
      <c r="L131" s="143">
        <v>2</v>
      </c>
      <c r="M131" s="154"/>
      <c r="N131" s="179">
        <f t="shared" si="7"/>
        <v>0</v>
      </c>
      <c r="O131" s="164">
        <v>42000000</v>
      </c>
      <c r="P131" s="62"/>
      <c r="Q131" s="56"/>
      <c r="R131" s="56"/>
      <c r="S131" s="164"/>
      <c r="T131" s="181">
        <f t="shared" si="8"/>
        <v>42000000</v>
      </c>
      <c r="U131" s="43"/>
      <c r="V131" s="64"/>
      <c r="W131" s="64"/>
      <c r="X131" s="64"/>
      <c r="Y131" s="18"/>
      <c r="Z131" s="181">
        <f t="shared" si="9"/>
        <v>0</v>
      </c>
      <c r="AA131" s="44">
        <f t="shared" si="6"/>
        <v>0</v>
      </c>
      <c r="AB131" s="43"/>
      <c r="AC131" s="183" t="s">
        <v>215</v>
      </c>
      <c r="AD131" s="122" t="s">
        <v>672</v>
      </c>
    </row>
    <row r="132" spans="1:30" s="19" customFormat="1" ht="42.75" x14ac:dyDescent="0.2">
      <c r="A132" s="119">
        <v>88</v>
      </c>
      <c r="B132" s="111" t="s">
        <v>31</v>
      </c>
      <c r="C132" s="111" t="s">
        <v>159</v>
      </c>
      <c r="D132" s="111" t="s">
        <v>235</v>
      </c>
      <c r="E132" s="112" t="s">
        <v>236</v>
      </c>
      <c r="F132" s="17" t="s">
        <v>787</v>
      </c>
      <c r="G132" s="134">
        <v>2020680010040</v>
      </c>
      <c r="H132" s="111" t="s">
        <v>237</v>
      </c>
      <c r="I132" s="16"/>
      <c r="J132" s="104">
        <v>44927</v>
      </c>
      <c r="K132" s="104">
        <v>45291</v>
      </c>
      <c r="L132" s="143">
        <v>11000</v>
      </c>
      <c r="M132" s="154"/>
      <c r="N132" s="179">
        <f t="shared" si="7"/>
        <v>0</v>
      </c>
      <c r="O132" s="164">
        <v>47850000</v>
      </c>
      <c r="P132" s="62"/>
      <c r="Q132" s="56"/>
      <c r="R132" s="56"/>
      <c r="S132" s="164"/>
      <c r="T132" s="181">
        <f t="shared" si="8"/>
        <v>47850000</v>
      </c>
      <c r="U132" s="43"/>
      <c r="V132" s="64"/>
      <c r="W132" s="64"/>
      <c r="X132" s="64"/>
      <c r="Y132" s="18"/>
      <c r="Z132" s="181">
        <f t="shared" si="9"/>
        <v>0</v>
      </c>
      <c r="AA132" s="44">
        <f t="shared" si="6"/>
        <v>0</v>
      </c>
      <c r="AB132" s="43"/>
      <c r="AC132" s="183" t="s">
        <v>215</v>
      </c>
      <c r="AD132" s="122" t="s">
        <v>672</v>
      </c>
    </row>
    <row r="133" spans="1:30" s="19" customFormat="1" ht="71.25" x14ac:dyDescent="0.2">
      <c r="A133" s="119">
        <v>89</v>
      </c>
      <c r="B133" s="111" t="s">
        <v>31</v>
      </c>
      <c r="C133" s="111" t="s">
        <v>159</v>
      </c>
      <c r="D133" s="118" t="s">
        <v>235</v>
      </c>
      <c r="E133" s="112" t="s">
        <v>238</v>
      </c>
      <c r="F133" s="17" t="s">
        <v>788</v>
      </c>
      <c r="G133" s="134">
        <v>2020680010040</v>
      </c>
      <c r="H133" s="111" t="s">
        <v>237</v>
      </c>
      <c r="I133" s="16"/>
      <c r="J133" s="104">
        <v>44927</v>
      </c>
      <c r="K133" s="104">
        <v>45291</v>
      </c>
      <c r="L133" s="143">
        <v>25000</v>
      </c>
      <c r="M133" s="154"/>
      <c r="N133" s="179">
        <f t="shared" si="7"/>
        <v>0</v>
      </c>
      <c r="O133" s="164">
        <v>1317672510</v>
      </c>
      <c r="P133" s="62"/>
      <c r="Q133" s="56"/>
      <c r="R133" s="56"/>
      <c r="S133" s="164">
        <v>1736695290</v>
      </c>
      <c r="T133" s="181">
        <f t="shared" si="8"/>
        <v>3054367800</v>
      </c>
      <c r="U133" s="43"/>
      <c r="V133" s="64"/>
      <c r="W133" s="64"/>
      <c r="X133" s="64"/>
      <c r="Y133" s="18"/>
      <c r="Z133" s="181">
        <f t="shared" si="9"/>
        <v>0</v>
      </c>
      <c r="AA133" s="44">
        <f t="shared" si="6"/>
        <v>0</v>
      </c>
      <c r="AB133" s="43"/>
      <c r="AC133" s="183" t="s">
        <v>215</v>
      </c>
      <c r="AD133" s="122" t="s">
        <v>672</v>
      </c>
    </row>
    <row r="134" spans="1:30" s="19" customFormat="1" ht="60" x14ac:dyDescent="0.2">
      <c r="A134" s="119">
        <v>90</v>
      </c>
      <c r="B134" s="111" t="s">
        <v>31</v>
      </c>
      <c r="C134" s="111" t="s">
        <v>159</v>
      </c>
      <c r="D134" s="111" t="s">
        <v>235</v>
      </c>
      <c r="E134" s="112" t="s">
        <v>239</v>
      </c>
      <c r="F134" s="17" t="s">
        <v>789</v>
      </c>
      <c r="G134" s="134">
        <v>2020680010040</v>
      </c>
      <c r="H134" s="111" t="s">
        <v>237</v>
      </c>
      <c r="I134" s="16"/>
      <c r="J134" s="104">
        <v>44927</v>
      </c>
      <c r="K134" s="104">
        <v>45291</v>
      </c>
      <c r="L134" s="143">
        <v>0</v>
      </c>
      <c r="M134" s="154"/>
      <c r="N134" s="179" t="str">
        <f t="shared" si="7"/>
        <v>-</v>
      </c>
      <c r="O134" s="164">
        <v>100000000</v>
      </c>
      <c r="P134" s="62"/>
      <c r="Q134" s="56"/>
      <c r="R134" s="56"/>
      <c r="S134" s="164"/>
      <c r="T134" s="181">
        <f t="shared" si="8"/>
        <v>100000000</v>
      </c>
      <c r="U134" s="43"/>
      <c r="V134" s="64"/>
      <c r="W134" s="64"/>
      <c r="X134" s="64"/>
      <c r="Y134" s="18"/>
      <c r="Z134" s="181">
        <f t="shared" si="9"/>
        <v>0</v>
      </c>
      <c r="AA134" s="44">
        <f t="shared" si="6"/>
        <v>0</v>
      </c>
      <c r="AB134" s="43"/>
      <c r="AC134" s="183" t="s">
        <v>215</v>
      </c>
      <c r="AD134" s="122" t="s">
        <v>672</v>
      </c>
    </row>
    <row r="135" spans="1:30" s="19" customFormat="1" ht="45" x14ac:dyDescent="0.2">
      <c r="A135" s="119">
        <v>91</v>
      </c>
      <c r="B135" s="111" t="s">
        <v>31</v>
      </c>
      <c r="C135" s="111" t="s">
        <v>159</v>
      </c>
      <c r="D135" s="111" t="s">
        <v>235</v>
      </c>
      <c r="E135" s="112" t="s">
        <v>240</v>
      </c>
      <c r="F135" s="17" t="s">
        <v>790</v>
      </c>
      <c r="G135" s="134">
        <v>2020680010040</v>
      </c>
      <c r="H135" s="111" t="s">
        <v>237</v>
      </c>
      <c r="I135" s="16"/>
      <c r="J135" s="104">
        <v>44927</v>
      </c>
      <c r="K135" s="104">
        <v>45291</v>
      </c>
      <c r="L135" s="144">
        <v>1</v>
      </c>
      <c r="M135" s="155"/>
      <c r="N135" s="179">
        <f t="shared" si="7"/>
        <v>0</v>
      </c>
      <c r="O135" s="164">
        <v>113030335</v>
      </c>
      <c r="P135" s="70"/>
      <c r="Q135" s="56"/>
      <c r="R135" s="56"/>
      <c r="S135" s="172"/>
      <c r="T135" s="181">
        <f t="shared" si="8"/>
        <v>113030335</v>
      </c>
      <c r="U135" s="43"/>
      <c r="V135" s="64"/>
      <c r="W135" s="64"/>
      <c r="X135" s="64"/>
      <c r="Y135" s="18"/>
      <c r="Z135" s="181">
        <f t="shared" si="9"/>
        <v>0</v>
      </c>
      <c r="AA135" s="44">
        <f t="shared" si="6"/>
        <v>0</v>
      </c>
      <c r="AB135" s="43"/>
      <c r="AC135" s="183" t="s">
        <v>215</v>
      </c>
      <c r="AD135" s="122" t="s">
        <v>672</v>
      </c>
    </row>
    <row r="136" spans="1:30" s="19" customFormat="1" ht="60" x14ac:dyDescent="0.2">
      <c r="A136" s="119">
        <v>92</v>
      </c>
      <c r="B136" s="111" t="s">
        <v>31</v>
      </c>
      <c r="C136" s="111" t="s">
        <v>159</v>
      </c>
      <c r="D136" s="111" t="s">
        <v>235</v>
      </c>
      <c r="E136" s="112" t="s">
        <v>241</v>
      </c>
      <c r="F136" s="17" t="s">
        <v>791</v>
      </c>
      <c r="G136" s="134">
        <v>2020680010040</v>
      </c>
      <c r="H136" s="111" t="s">
        <v>237</v>
      </c>
      <c r="I136" s="16"/>
      <c r="J136" s="104">
        <v>44927</v>
      </c>
      <c r="K136" s="104">
        <v>45291</v>
      </c>
      <c r="L136" s="143">
        <v>1656</v>
      </c>
      <c r="M136" s="154"/>
      <c r="N136" s="179">
        <f t="shared" si="7"/>
        <v>0</v>
      </c>
      <c r="O136" s="164"/>
      <c r="P136" s="22"/>
      <c r="Q136" s="73"/>
      <c r="R136" s="73"/>
      <c r="S136" s="164">
        <v>6004260000</v>
      </c>
      <c r="T136" s="181">
        <f t="shared" si="8"/>
        <v>6004260000</v>
      </c>
      <c r="U136" s="43"/>
      <c r="V136" s="64"/>
      <c r="W136" s="64"/>
      <c r="X136" s="74"/>
      <c r="Y136" s="18"/>
      <c r="Z136" s="181">
        <f t="shared" si="9"/>
        <v>0</v>
      </c>
      <c r="AA136" s="44">
        <f t="shared" si="6"/>
        <v>0</v>
      </c>
      <c r="AB136" s="43"/>
      <c r="AC136" s="183" t="s">
        <v>215</v>
      </c>
      <c r="AD136" s="122" t="s">
        <v>672</v>
      </c>
    </row>
    <row r="137" spans="1:30" s="19" customFormat="1" ht="45" x14ac:dyDescent="0.2">
      <c r="A137" s="119">
        <v>93</v>
      </c>
      <c r="B137" s="118" t="s">
        <v>31</v>
      </c>
      <c r="C137" s="118" t="s">
        <v>159</v>
      </c>
      <c r="D137" s="118" t="s">
        <v>235</v>
      </c>
      <c r="E137" s="112" t="s">
        <v>242</v>
      </c>
      <c r="F137" s="17" t="s">
        <v>792</v>
      </c>
      <c r="G137" s="134">
        <v>2020680010040</v>
      </c>
      <c r="H137" s="111" t="s">
        <v>237</v>
      </c>
      <c r="I137" s="45"/>
      <c r="J137" s="104">
        <v>44927</v>
      </c>
      <c r="K137" s="104">
        <v>45291</v>
      </c>
      <c r="L137" s="143">
        <v>3</v>
      </c>
      <c r="M137" s="154"/>
      <c r="N137" s="179">
        <f t="shared" si="7"/>
        <v>0</v>
      </c>
      <c r="O137" s="164">
        <v>452800000</v>
      </c>
      <c r="P137" s="22"/>
      <c r="Q137" s="73"/>
      <c r="R137" s="73"/>
      <c r="S137" s="164"/>
      <c r="T137" s="181">
        <f t="shared" si="8"/>
        <v>452800000</v>
      </c>
      <c r="U137" s="43"/>
      <c r="V137" s="64"/>
      <c r="W137" s="64"/>
      <c r="X137" s="64"/>
      <c r="Y137" s="18"/>
      <c r="Z137" s="181">
        <f t="shared" si="9"/>
        <v>0</v>
      </c>
      <c r="AA137" s="44">
        <f t="shared" si="6"/>
        <v>0</v>
      </c>
      <c r="AB137" s="43"/>
      <c r="AC137" s="183" t="s">
        <v>215</v>
      </c>
      <c r="AD137" s="122" t="s">
        <v>672</v>
      </c>
    </row>
    <row r="138" spans="1:30" s="19" customFormat="1" ht="57" x14ac:dyDescent="0.2">
      <c r="A138" s="119">
        <v>94</v>
      </c>
      <c r="B138" s="111" t="s">
        <v>31</v>
      </c>
      <c r="C138" s="111" t="s">
        <v>159</v>
      </c>
      <c r="D138" s="111" t="s">
        <v>235</v>
      </c>
      <c r="E138" s="112" t="s">
        <v>243</v>
      </c>
      <c r="F138" s="17" t="s">
        <v>793</v>
      </c>
      <c r="G138" s="134">
        <v>2020680010040</v>
      </c>
      <c r="H138" s="111" t="s">
        <v>237</v>
      </c>
      <c r="I138" s="14"/>
      <c r="J138" s="104">
        <v>44927</v>
      </c>
      <c r="K138" s="104">
        <v>45291</v>
      </c>
      <c r="L138" s="143">
        <v>1</v>
      </c>
      <c r="M138" s="154"/>
      <c r="N138" s="179">
        <f t="shared" si="7"/>
        <v>0</v>
      </c>
      <c r="O138" s="164">
        <v>100000000</v>
      </c>
      <c r="P138" s="22"/>
      <c r="Q138" s="73"/>
      <c r="R138" s="73"/>
      <c r="S138" s="164"/>
      <c r="T138" s="181">
        <f t="shared" si="8"/>
        <v>100000000</v>
      </c>
      <c r="U138" s="43"/>
      <c r="V138" s="64"/>
      <c r="W138" s="64"/>
      <c r="X138" s="74"/>
      <c r="Y138" s="74"/>
      <c r="Z138" s="181">
        <f t="shared" si="9"/>
        <v>0</v>
      </c>
      <c r="AA138" s="44">
        <f t="shared" si="6"/>
        <v>0</v>
      </c>
      <c r="AB138" s="43"/>
      <c r="AC138" s="183" t="s">
        <v>215</v>
      </c>
      <c r="AD138" s="122" t="s">
        <v>672</v>
      </c>
    </row>
    <row r="139" spans="1:30" s="19" customFormat="1" ht="60" x14ac:dyDescent="0.2">
      <c r="A139" s="119">
        <v>95</v>
      </c>
      <c r="B139" s="111" t="s">
        <v>31</v>
      </c>
      <c r="C139" s="111" t="s">
        <v>159</v>
      </c>
      <c r="D139" s="111" t="s">
        <v>235</v>
      </c>
      <c r="E139" s="112" t="s">
        <v>244</v>
      </c>
      <c r="F139" s="17" t="s">
        <v>794</v>
      </c>
      <c r="G139" s="134">
        <v>2020680010040</v>
      </c>
      <c r="H139" s="111" t="s">
        <v>237</v>
      </c>
      <c r="I139" s="14"/>
      <c r="J139" s="104">
        <v>44927</v>
      </c>
      <c r="K139" s="104">
        <v>45291</v>
      </c>
      <c r="L139" s="143">
        <v>1</v>
      </c>
      <c r="M139" s="154"/>
      <c r="N139" s="179">
        <f t="shared" si="7"/>
        <v>0</v>
      </c>
      <c r="O139" s="164">
        <v>307000000</v>
      </c>
      <c r="P139" s="22"/>
      <c r="Q139" s="73"/>
      <c r="R139" s="73"/>
      <c r="S139" s="164"/>
      <c r="T139" s="181">
        <f t="shared" si="8"/>
        <v>307000000</v>
      </c>
      <c r="U139" s="43"/>
      <c r="V139" s="64"/>
      <c r="W139" s="64"/>
      <c r="X139" s="74"/>
      <c r="Y139" s="74"/>
      <c r="Z139" s="181">
        <f t="shared" si="9"/>
        <v>0</v>
      </c>
      <c r="AA139" s="44">
        <f t="shared" si="6"/>
        <v>0</v>
      </c>
      <c r="AB139" s="43"/>
      <c r="AC139" s="183" t="s">
        <v>215</v>
      </c>
      <c r="AD139" s="122" t="s">
        <v>672</v>
      </c>
    </row>
    <row r="140" spans="1:30" s="19" customFormat="1" ht="71.25" x14ac:dyDescent="0.2">
      <c r="A140" s="119">
        <v>96</v>
      </c>
      <c r="B140" s="111" t="s">
        <v>31</v>
      </c>
      <c r="C140" s="111" t="s">
        <v>159</v>
      </c>
      <c r="D140" s="111" t="s">
        <v>245</v>
      </c>
      <c r="E140" s="112" t="s">
        <v>246</v>
      </c>
      <c r="F140" s="17" t="s">
        <v>795</v>
      </c>
      <c r="G140" s="134">
        <v>2020680010072</v>
      </c>
      <c r="H140" s="129" t="s">
        <v>247</v>
      </c>
      <c r="I140" s="14"/>
      <c r="J140" s="104">
        <v>44927</v>
      </c>
      <c r="K140" s="104">
        <v>45291</v>
      </c>
      <c r="L140" s="143">
        <v>1</v>
      </c>
      <c r="M140" s="154"/>
      <c r="N140" s="179">
        <f t="shared" si="7"/>
        <v>0</v>
      </c>
      <c r="O140" s="164">
        <v>49850000</v>
      </c>
      <c r="P140" s="22"/>
      <c r="Q140" s="73"/>
      <c r="R140" s="73"/>
      <c r="S140" s="172"/>
      <c r="T140" s="181">
        <f t="shared" si="8"/>
        <v>49850000</v>
      </c>
      <c r="U140" s="43"/>
      <c r="V140" s="64"/>
      <c r="W140" s="75"/>
      <c r="X140" s="74"/>
      <c r="Y140" s="74"/>
      <c r="Z140" s="181">
        <f t="shared" si="9"/>
        <v>0</v>
      </c>
      <c r="AA140" s="44">
        <f t="shared" si="6"/>
        <v>0</v>
      </c>
      <c r="AB140" s="43"/>
      <c r="AC140" s="183" t="s">
        <v>215</v>
      </c>
      <c r="AD140" s="122" t="s">
        <v>672</v>
      </c>
    </row>
    <row r="141" spans="1:30" s="19" customFormat="1" ht="45" x14ac:dyDescent="0.2">
      <c r="A141" s="119">
        <v>97</v>
      </c>
      <c r="B141" s="111" t="s">
        <v>31</v>
      </c>
      <c r="C141" s="111" t="s">
        <v>159</v>
      </c>
      <c r="D141" s="111" t="s">
        <v>245</v>
      </c>
      <c r="E141" s="112" t="s">
        <v>248</v>
      </c>
      <c r="F141" s="17" t="s">
        <v>796</v>
      </c>
      <c r="G141" s="134">
        <v>2020680010072</v>
      </c>
      <c r="H141" s="129" t="s">
        <v>247</v>
      </c>
      <c r="I141" s="14"/>
      <c r="J141" s="104">
        <v>44927</v>
      </c>
      <c r="K141" s="104">
        <v>45291</v>
      </c>
      <c r="L141" s="143">
        <v>1</v>
      </c>
      <c r="M141" s="154"/>
      <c r="N141" s="179">
        <f t="shared" si="7"/>
        <v>0</v>
      </c>
      <c r="O141" s="164">
        <v>40000000</v>
      </c>
      <c r="P141" s="22"/>
      <c r="Q141" s="73"/>
      <c r="R141" s="73"/>
      <c r="S141" s="172"/>
      <c r="T141" s="181">
        <f t="shared" si="8"/>
        <v>40000000</v>
      </c>
      <c r="U141" s="76"/>
      <c r="V141" s="64"/>
      <c r="W141" s="64"/>
      <c r="X141" s="74"/>
      <c r="Y141" s="18"/>
      <c r="Z141" s="181">
        <f t="shared" si="9"/>
        <v>0</v>
      </c>
      <c r="AA141" s="44">
        <f t="shared" si="6"/>
        <v>0</v>
      </c>
      <c r="AB141" s="43"/>
      <c r="AC141" s="183" t="s">
        <v>215</v>
      </c>
      <c r="AD141" s="122" t="s">
        <v>672</v>
      </c>
    </row>
    <row r="142" spans="1:30" s="19" customFormat="1" ht="42.75" x14ac:dyDescent="0.2">
      <c r="A142" s="119">
        <v>98</v>
      </c>
      <c r="B142" s="111" t="s">
        <v>31</v>
      </c>
      <c r="C142" s="111" t="s">
        <v>159</v>
      </c>
      <c r="D142" s="111" t="s">
        <v>245</v>
      </c>
      <c r="E142" s="112" t="s">
        <v>249</v>
      </c>
      <c r="F142" s="17" t="s">
        <v>797</v>
      </c>
      <c r="G142" s="134">
        <v>2020680010072</v>
      </c>
      <c r="H142" s="129" t="s">
        <v>247</v>
      </c>
      <c r="I142" s="14"/>
      <c r="J142" s="104">
        <v>44927</v>
      </c>
      <c r="K142" s="104">
        <v>45291</v>
      </c>
      <c r="L142" s="144">
        <v>1</v>
      </c>
      <c r="M142" s="155"/>
      <c r="N142" s="179">
        <f t="shared" si="7"/>
        <v>0</v>
      </c>
      <c r="O142" s="164">
        <v>85250000</v>
      </c>
      <c r="P142" s="22"/>
      <c r="Q142" s="73"/>
      <c r="R142" s="73"/>
      <c r="S142" s="172"/>
      <c r="T142" s="181">
        <f t="shared" si="8"/>
        <v>85250000</v>
      </c>
      <c r="U142" s="43"/>
      <c r="V142" s="64"/>
      <c r="W142" s="77"/>
      <c r="X142" s="74"/>
      <c r="Y142" s="18"/>
      <c r="Z142" s="181">
        <f t="shared" si="9"/>
        <v>0</v>
      </c>
      <c r="AA142" s="44">
        <f t="shared" si="6"/>
        <v>0</v>
      </c>
      <c r="AB142" s="43"/>
      <c r="AC142" s="183" t="s">
        <v>215</v>
      </c>
      <c r="AD142" s="122" t="s">
        <v>672</v>
      </c>
    </row>
    <row r="143" spans="1:30" s="19" customFormat="1" ht="85.5" x14ac:dyDescent="0.2">
      <c r="A143" s="119">
        <v>99</v>
      </c>
      <c r="B143" s="118" t="s">
        <v>31</v>
      </c>
      <c r="C143" s="118" t="s">
        <v>159</v>
      </c>
      <c r="D143" s="118" t="s">
        <v>245</v>
      </c>
      <c r="E143" s="112" t="s">
        <v>250</v>
      </c>
      <c r="F143" s="17" t="s">
        <v>798</v>
      </c>
      <c r="G143" s="134">
        <v>2022680010036</v>
      </c>
      <c r="H143" s="129" t="s">
        <v>602</v>
      </c>
      <c r="I143" s="14"/>
      <c r="J143" s="104">
        <v>44927</v>
      </c>
      <c r="K143" s="104">
        <v>45291</v>
      </c>
      <c r="L143" s="143">
        <v>1</v>
      </c>
      <c r="M143" s="154"/>
      <c r="N143" s="179">
        <f t="shared" si="7"/>
        <v>0</v>
      </c>
      <c r="O143" s="164">
        <v>270400000</v>
      </c>
      <c r="P143" s="22"/>
      <c r="Q143" s="73"/>
      <c r="R143" s="73"/>
      <c r="S143" s="172"/>
      <c r="T143" s="181">
        <f t="shared" si="8"/>
        <v>270400000</v>
      </c>
      <c r="U143" s="43"/>
      <c r="V143" s="18"/>
      <c r="W143" s="18"/>
      <c r="X143" s="78"/>
      <c r="Y143" s="18"/>
      <c r="Z143" s="181">
        <f t="shared" si="9"/>
        <v>0</v>
      </c>
      <c r="AA143" s="44">
        <f t="shared" ref="AA143:AA206" si="12">IFERROR(Z143/T143,"-")</f>
        <v>0</v>
      </c>
      <c r="AB143" s="43"/>
      <c r="AC143" s="183" t="s">
        <v>215</v>
      </c>
      <c r="AD143" s="122" t="s">
        <v>672</v>
      </c>
    </row>
    <row r="144" spans="1:30" s="19" customFormat="1" ht="71.25" x14ac:dyDescent="0.2">
      <c r="A144" s="119">
        <v>100</v>
      </c>
      <c r="B144" s="111" t="s">
        <v>31</v>
      </c>
      <c r="C144" s="111" t="s">
        <v>159</v>
      </c>
      <c r="D144" s="111" t="s">
        <v>251</v>
      </c>
      <c r="E144" s="112" t="s">
        <v>252</v>
      </c>
      <c r="F144" s="17" t="s">
        <v>799</v>
      </c>
      <c r="G144" s="134">
        <v>2020680010106</v>
      </c>
      <c r="H144" s="111" t="s">
        <v>253</v>
      </c>
      <c r="I144" s="15"/>
      <c r="J144" s="104">
        <v>44927</v>
      </c>
      <c r="K144" s="104">
        <v>45291</v>
      </c>
      <c r="L144" s="143">
        <v>1</v>
      </c>
      <c r="M144" s="154"/>
      <c r="N144" s="179">
        <f t="shared" ref="N144:N207" si="13">IFERROR(IF(M144/L144&gt;100%,100%,M144/L144),"-")</f>
        <v>0</v>
      </c>
      <c r="O144" s="164">
        <v>80000000</v>
      </c>
      <c r="P144" s="23"/>
      <c r="Q144" s="18"/>
      <c r="R144" s="18"/>
      <c r="S144" s="172"/>
      <c r="T144" s="181">
        <f t="shared" si="8"/>
        <v>80000000</v>
      </c>
      <c r="U144" s="43"/>
      <c r="V144" s="18"/>
      <c r="W144" s="18"/>
      <c r="X144" s="18"/>
      <c r="Y144" s="18"/>
      <c r="Z144" s="181">
        <f t="shared" si="9"/>
        <v>0</v>
      </c>
      <c r="AA144" s="44">
        <f t="shared" si="12"/>
        <v>0</v>
      </c>
      <c r="AB144" s="43"/>
      <c r="AC144" s="183" t="s">
        <v>215</v>
      </c>
      <c r="AD144" s="122" t="s">
        <v>672</v>
      </c>
    </row>
    <row r="145" spans="1:30" s="19" customFormat="1" ht="71.25" x14ac:dyDescent="0.2">
      <c r="A145" s="119">
        <v>101</v>
      </c>
      <c r="B145" s="111" t="s">
        <v>31</v>
      </c>
      <c r="C145" s="111" t="s">
        <v>159</v>
      </c>
      <c r="D145" s="111" t="s">
        <v>251</v>
      </c>
      <c r="E145" s="112" t="s">
        <v>254</v>
      </c>
      <c r="F145" s="17" t="s">
        <v>800</v>
      </c>
      <c r="G145" s="134">
        <v>2020680010106</v>
      </c>
      <c r="H145" s="111" t="s">
        <v>253</v>
      </c>
      <c r="I145" s="15"/>
      <c r="J145" s="104">
        <v>44927</v>
      </c>
      <c r="K145" s="104">
        <v>45291</v>
      </c>
      <c r="L145" s="143">
        <v>600</v>
      </c>
      <c r="M145" s="154"/>
      <c r="N145" s="179">
        <f t="shared" si="13"/>
        <v>0</v>
      </c>
      <c r="O145" s="164">
        <v>36150000</v>
      </c>
      <c r="P145" s="23"/>
      <c r="Q145" s="18"/>
      <c r="R145" s="18"/>
      <c r="S145" s="172"/>
      <c r="T145" s="181">
        <f t="shared" si="8"/>
        <v>36150000</v>
      </c>
      <c r="U145" s="43"/>
      <c r="V145" s="18"/>
      <c r="W145" s="18"/>
      <c r="X145" s="18"/>
      <c r="Y145" s="18"/>
      <c r="Z145" s="181">
        <f t="shared" si="9"/>
        <v>0</v>
      </c>
      <c r="AA145" s="44">
        <f t="shared" si="12"/>
        <v>0</v>
      </c>
      <c r="AB145" s="43"/>
      <c r="AC145" s="183" t="s">
        <v>215</v>
      </c>
      <c r="AD145" s="122" t="s">
        <v>672</v>
      </c>
    </row>
    <row r="146" spans="1:30" s="19" customFormat="1" ht="71.25" x14ac:dyDescent="0.2">
      <c r="A146" s="119">
        <v>102</v>
      </c>
      <c r="B146" s="111" t="s">
        <v>31</v>
      </c>
      <c r="C146" s="111" t="s">
        <v>159</v>
      </c>
      <c r="D146" s="111" t="s">
        <v>251</v>
      </c>
      <c r="E146" s="112" t="s">
        <v>255</v>
      </c>
      <c r="F146" s="17" t="s">
        <v>801</v>
      </c>
      <c r="G146" s="134">
        <v>2020680010106</v>
      </c>
      <c r="H146" s="111" t="s">
        <v>253</v>
      </c>
      <c r="I146" s="15"/>
      <c r="J146" s="104">
        <v>44927</v>
      </c>
      <c r="K146" s="104">
        <v>45291</v>
      </c>
      <c r="L146" s="143">
        <v>1</v>
      </c>
      <c r="M146" s="154"/>
      <c r="N146" s="179">
        <f t="shared" si="13"/>
        <v>0</v>
      </c>
      <c r="O146" s="164">
        <v>49500000</v>
      </c>
      <c r="P146" s="23"/>
      <c r="Q146" s="18"/>
      <c r="R146" s="18"/>
      <c r="S146" s="172"/>
      <c r="T146" s="181">
        <f t="shared" si="8"/>
        <v>49500000</v>
      </c>
      <c r="U146" s="76"/>
      <c r="V146" s="18"/>
      <c r="W146" s="18"/>
      <c r="X146" s="18"/>
      <c r="Y146" s="18"/>
      <c r="Z146" s="181">
        <f t="shared" si="9"/>
        <v>0</v>
      </c>
      <c r="AA146" s="44">
        <f t="shared" si="12"/>
        <v>0</v>
      </c>
      <c r="AB146" s="43"/>
      <c r="AC146" s="183" t="s">
        <v>215</v>
      </c>
      <c r="AD146" s="122" t="s">
        <v>672</v>
      </c>
    </row>
    <row r="147" spans="1:30" s="19" customFormat="1" ht="71.25" x14ac:dyDescent="0.2">
      <c r="A147" s="119">
        <v>103</v>
      </c>
      <c r="B147" s="111" t="s">
        <v>31</v>
      </c>
      <c r="C147" s="111" t="s">
        <v>159</v>
      </c>
      <c r="D147" s="111" t="s">
        <v>251</v>
      </c>
      <c r="E147" s="112" t="s">
        <v>256</v>
      </c>
      <c r="F147" s="17" t="s">
        <v>802</v>
      </c>
      <c r="G147" s="134">
        <v>2020680010106</v>
      </c>
      <c r="H147" s="111" t="s">
        <v>253</v>
      </c>
      <c r="I147" s="16"/>
      <c r="J147" s="104">
        <v>44927</v>
      </c>
      <c r="K147" s="104">
        <v>45291</v>
      </c>
      <c r="L147" s="144">
        <v>1</v>
      </c>
      <c r="M147" s="155"/>
      <c r="N147" s="179">
        <f t="shared" si="13"/>
        <v>0</v>
      </c>
      <c r="O147" s="164">
        <v>45000000</v>
      </c>
      <c r="P147" s="23"/>
      <c r="Q147" s="18"/>
      <c r="R147" s="18"/>
      <c r="S147" s="172"/>
      <c r="T147" s="181">
        <f t="shared" si="8"/>
        <v>45000000</v>
      </c>
      <c r="U147" s="43"/>
      <c r="V147" s="18"/>
      <c r="W147" s="18"/>
      <c r="X147" s="18"/>
      <c r="Y147" s="18"/>
      <c r="Z147" s="181">
        <f t="shared" si="9"/>
        <v>0</v>
      </c>
      <c r="AA147" s="44">
        <f t="shared" si="12"/>
        <v>0</v>
      </c>
      <c r="AB147" s="43"/>
      <c r="AC147" s="183" t="s">
        <v>215</v>
      </c>
      <c r="AD147" s="122" t="s">
        <v>672</v>
      </c>
    </row>
    <row r="148" spans="1:30" s="19" customFormat="1" ht="71.25" x14ac:dyDescent="0.2">
      <c r="A148" s="119">
        <v>104</v>
      </c>
      <c r="B148" s="111" t="s">
        <v>31</v>
      </c>
      <c r="C148" s="111" t="s">
        <v>159</v>
      </c>
      <c r="D148" s="111" t="s">
        <v>251</v>
      </c>
      <c r="E148" s="112" t="s">
        <v>257</v>
      </c>
      <c r="F148" s="17" t="s">
        <v>803</v>
      </c>
      <c r="G148" s="134">
        <v>2020680010106</v>
      </c>
      <c r="H148" s="111" t="s">
        <v>253</v>
      </c>
      <c r="I148" s="16"/>
      <c r="J148" s="104">
        <v>44927</v>
      </c>
      <c r="K148" s="104">
        <v>45291</v>
      </c>
      <c r="L148" s="143">
        <v>1</v>
      </c>
      <c r="M148" s="154"/>
      <c r="N148" s="179">
        <f t="shared" si="13"/>
        <v>0</v>
      </c>
      <c r="O148" s="164">
        <v>45000000</v>
      </c>
      <c r="P148" s="23"/>
      <c r="Q148" s="18"/>
      <c r="R148" s="18"/>
      <c r="S148" s="172"/>
      <c r="T148" s="181">
        <f t="shared" si="8"/>
        <v>45000000</v>
      </c>
      <c r="U148" s="43"/>
      <c r="V148" s="18"/>
      <c r="W148" s="18"/>
      <c r="X148" s="18"/>
      <c r="Y148" s="18"/>
      <c r="Z148" s="181">
        <f t="shared" si="9"/>
        <v>0</v>
      </c>
      <c r="AA148" s="44">
        <f t="shared" si="12"/>
        <v>0</v>
      </c>
      <c r="AB148" s="43"/>
      <c r="AC148" s="183" t="s">
        <v>215</v>
      </c>
      <c r="AD148" s="122" t="s">
        <v>672</v>
      </c>
    </row>
    <row r="149" spans="1:30" s="19" customFormat="1" ht="71.25" x14ac:dyDescent="0.2">
      <c r="A149" s="119">
        <v>105</v>
      </c>
      <c r="B149" s="111" t="s">
        <v>31</v>
      </c>
      <c r="C149" s="111" t="s">
        <v>159</v>
      </c>
      <c r="D149" s="111" t="s">
        <v>251</v>
      </c>
      <c r="E149" s="112" t="s">
        <v>258</v>
      </c>
      <c r="F149" s="17" t="s">
        <v>804</v>
      </c>
      <c r="G149" s="134">
        <v>2020680010106</v>
      </c>
      <c r="H149" s="111" t="s">
        <v>253</v>
      </c>
      <c r="I149" s="16"/>
      <c r="J149" s="104">
        <v>44927</v>
      </c>
      <c r="K149" s="104">
        <v>45291</v>
      </c>
      <c r="L149" s="143">
        <v>1</v>
      </c>
      <c r="M149" s="154"/>
      <c r="N149" s="179">
        <f t="shared" si="13"/>
        <v>0</v>
      </c>
      <c r="O149" s="164">
        <v>44000000</v>
      </c>
      <c r="P149" s="23"/>
      <c r="Q149" s="18"/>
      <c r="R149" s="18"/>
      <c r="S149" s="172"/>
      <c r="T149" s="181">
        <f t="shared" ref="T149:T192" si="14">SUM(O149:S149)</f>
        <v>44000000</v>
      </c>
      <c r="U149" s="43"/>
      <c r="V149" s="18"/>
      <c r="W149" s="18"/>
      <c r="X149" s="18"/>
      <c r="Y149" s="18"/>
      <c r="Z149" s="181">
        <f t="shared" ref="Z149:Z192" si="15">SUM(U149:Y149)</f>
        <v>0</v>
      </c>
      <c r="AA149" s="44">
        <f t="shared" si="12"/>
        <v>0</v>
      </c>
      <c r="AB149" s="43"/>
      <c r="AC149" s="183" t="s">
        <v>215</v>
      </c>
      <c r="AD149" s="122" t="s">
        <v>672</v>
      </c>
    </row>
    <row r="150" spans="1:30" s="19" customFormat="1" ht="71.25" x14ac:dyDescent="0.2">
      <c r="A150" s="119">
        <v>106</v>
      </c>
      <c r="B150" s="111" t="s">
        <v>31</v>
      </c>
      <c r="C150" s="111" t="s">
        <v>159</v>
      </c>
      <c r="D150" s="111" t="s">
        <v>251</v>
      </c>
      <c r="E150" s="112" t="s">
        <v>259</v>
      </c>
      <c r="F150" s="17" t="s">
        <v>805</v>
      </c>
      <c r="G150" s="134">
        <v>2020680010106</v>
      </c>
      <c r="H150" s="111" t="s">
        <v>253</v>
      </c>
      <c r="I150" s="16"/>
      <c r="J150" s="104">
        <v>44927</v>
      </c>
      <c r="K150" s="104">
        <v>45291</v>
      </c>
      <c r="L150" s="143">
        <v>1</v>
      </c>
      <c r="M150" s="154"/>
      <c r="N150" s="179">
        <f t="shared" si="13"/>
        <v>0</v>
      </c>
      <c r="O150" s="164">
        <v>140000000</v>
      </c>
      <c r="P150" s="23"/>
      <c r="Q150" s="18"/>
      <c r="R150" s="18"/>
      <c r="S150" s="172"/>
      <c r="T150" s="181">
        <f t="shared" si="14"/>
        <v>140000000</v>
      </c>
      <c r="U150" s="43"/>
      <c r="V150" s="18"/>
      <c r="W150" s="18"/>
      <c r="X150" s="18"/>
      <c r="Y150" s="18"/>
      <c r="Z150" s="181">
        <f t="shared" si="15"/>
        <v>0</v>
      </c>
      <c r="AA150" s="44">
        <f t="shared" si="12"/>
        <v>0</v>
      </c>
      <c r="AB150" s="43"/>
      <c r="AC150" s="183" t="s">
        <v>215</v>
      </c>
      <c r="AD150" s="122" t="s">
        <v>672</v>
      </c>
    </row>
    <row r="151" spans="1:30" s="19" customFormat="1" ht="71.25" x14ac:dyDescent="0.2">
      <c r="A151" s="119">
        <v>107</v>
      </c>
      <c r="B151" s="111" t="s">
        <v>31</v>
      </c>
      <c r="C151" s="111" t="s">
        <v>159</v>
      </c>
      <c r="D151" s="111" t="s">
        <v>260</v>
      </c>
      <c r="E151" s="112" t="s">
        <v>261</v>
      </c>
      <c r="F151" s="17" t="s">
        <v>806</v>
      </c>
      <c r="G151" s="134">
        <v>2020680010106</v>
      </c>
      <c r="H151" s="111" t="s">
        <v>253</v>
      </c>
      <c r="I151" s="16"/>
      <c r="J151" s="104">
        <v>44927</v>
      </c>
      <c r="K151" s="104">
        <v>45291</v>
      </c>
      <c r="L151" s="143">
        <v>1</v>
      </c>
      <c r="M151" s="154"/>
      <c r="N151" s="179">
        <f t="shared" si="13"/>
        <v>0</v>
      </c>
      <c r="O151" s="164">
        <v>35750000</v>
      </c>
      <c r="P151" s="23"/>
      <c r="Q151" s="18"/>
      <c r="R151" s="18"/>
      <c r="S151" s="172"/>
      <c r="T151" s="181">
        <f t="shared" si="14"/>
        <v>35750000</v>
      </c>
      <c r="U151" s="43"/>
      <c r="V151" s="18"/>
      <c r="W151" s="18"/>
      <c r="X151" s="18"/>
      <c r="Y151" s="18"/>
      <c r="Z151" s="181">
        <f t="shared" si="15"/>
        <v>0</v>
      </c>
      <c r="AA151" s="44">
        <f t="shared" si="12"/>
        <v>0</v>
      </c>
      <c r="AB151" s="43"/>
      <c r="AC151" s="183" t="s">
        <v>215</v>
      </c>
      <c r="AD151" s="122" t="s">
        <v>672</v>
      </c>
    </row>
    <row r="152" spans="1:30" s="19" customFormat="1" ht="85.5" x14ac:dyDescent="0.2">
      <c r="A152" s="119">
        <v>108</v>
      </c>
      <c r="B152" s="111" t="s">
        <v>31</v>
      </c>
      <c r="C152" s="111" t="s">
        <v>159</v>
      </c>
      <c r="D152" s="111" t="s">
        <v>260</v>
      </c>
      <c r="E152" s="112" t="s">
        <v>262</v>
      </c>
      <c r="F152" s="17" t="s">
        <v>807</v>
      </c>
      <c r="G152" s="134">
        <v>2020680010106</v>
      </c>
      <c r="H152" s="111" t="s">
        <v>253</v>
      </c>
      <c r="I152" s="16"/>
      <c r="J152" s="104">
        <v>44927</v>
      </c>
      <c r="K152" s="104">
        <v>45291</v>
      </c>
      <c r="L152" s="143">
        <v>4</v>
      </c>
      <c r="M152" s="154"/>
      <c r="N152" s="179">
        <f t="shared" si="13"/>
        <v>0</v>
      </c>
      <c r="O152" s="164">
        <v>130000000</v>
      </c>
      <c r="P152" s="23"/>
      <c r="Q152" s="18"/>
      <c r="R152" s="18"/>
      <c r="S152" s="172"/>
      <c r="T152" s="181">
        <f t="shared" si="14"/>
        <v>130000000</v>
      </c>
      <c r="U152" s="43"/>
      <c r="V152" s="18"/>
      <c r="W152" s="18"/>
      <c r="X152" s="18"/>
      <c r="Y152" s="18"/>
      <c r="Z152" s="181">
        <f t="shared" si="15"/>
        <v>0</v>
      </c>
      <c r="AA152" s="44">
        <f t="shared" si="12"/>
        <v>0</v>
      </c>
      <c r="AB152" s="43"/>
      <c r="AC152" s="183" t="s">
        <v>215</v>
      </c>
      <c r="AD152" s="122" t="s">
        <v>672</v>
      </c>
    </row>
    <row r="153" spans="1:30" s="19" customFormat="1" ht="71.25" x14ac:dyDescent="0.2">
      <c r="A153" s="119">
        <v>109</v>
      </c>
      <c r="B153" s="111" t="s">
        <v>31</v>
      </c>
      <c r="C153" s="111" t="s">
        <v>159</v>
      </c>
      <c r="D153" s="111" t="s">
        <v>260</v>
      </c>
      <c r="E153" s="112" t="s">
        <v>263</v>
      </c>
      <c r="F153" s="17" t="s">
        <v>808</v>
      </c>
      <c r="G153" s="134">
        <v>2020680010106</v>
      </c>
      <c r="H153" s="111" t="s">
        <v>253</v>
      </c>
      <c r="I153" s="16"/>
      <c r="J153" s="104">
        <v>44927</v>
      </c>
      <c r="K153" s="104">
        <v>45291</v>
      </c>
      <c r="L153" s="143">
        <v>1</v>
      </c>
      <c r="M153" s="154"/>
      <c r="N153" s="179">
        <f t="shared" si="13"/>
        <v>0</v>
      </c>
      <c r="O153" s="164">
        <v>100000000</v>
      </c>
      <c r="P153" s="23"/>
      <c r="Q153" s="18"/>
      <c r="R153" s="18"/>
      <c r="S153" s="172"/>
      <c r="T153" s="181">
        <f t="shared" si="14"/>
        <v>100000000</v>
      </c>
      <c r="U153" s="43"/>
      <c r="V153" s="18"/>
      <c r="W153" s="18"/>
      <c r="X153" s="18"/>
      <c r="Y153" s="18"/>
      <c r="Z153" s="181">
        <f t="shared" si="15"/>
        <v>0</v>
      </c>
      <c r="AA153" s="44">
        <f t="shared" si="12"/>
        <v>0</v>
      </c>
      <c r="AB153" s="43"/>
      <c r="AC153" s="183" t="s">
        <v>215</v>
      </c>
      <c r="AD153" s="122" t="s">
        <v>672</v>
      </c>
    </row>
    <row r="154" spans="1:30" s="19" customFormat="1" ht="71.25" x14ac:dyDescent="0.2">
      <c r="A154" s="119">
        <v>110</v>
      </c>
      <c r="B154" s="111" t="s">
        <v>31</v>
      </c>
      <c r="C154" s="111" t="s">
        <v>159</v>
      </c>
      <c r="D154" s="111" t="s">
        <v>260</v>
      </c>
      <c r="E154" s="112" t="s">
        <v>264</v>
      </c>
      <c r="F154" s="17" t="s">
        <v>809</v>
      </c>
      <c r="G154" s="134">
        <v>2020680010106</v>
      </c>
      <c r="H154" s="111" t="s">
        <v>253</v>
      </c>
      <c r="I154" s="16"/>
      <c r="J154" s="104">
        <v>44927</v>
      </c>
      <c r="K154" s="104">
        <v>45291</v>
      </c>
      <c r="L154" s="144">
        <v>1</v>
      </c>
      <c r="M154" s="155"/>
      <c r="N154" s="179">
        <f t="shared" si="13"/>
        <v>0</v>
      </c>
      <c r="O154" s="164">
        <v>68450000</v>
      </c>
      <c r="P154" s="23"/>
      <c r="Q154" s="18"/>
      <c r="R154" s="18"/>
      <c r="S154" s="172"/>
      <c r="T154" s="181">
        <f t="shared" si="14"/>
        <v>68450000</v>
      </c>
      <c r="U154" s="43"/>
      <c r="V154" s="18"/>
      <c r="W154" s="18"/>
      <c r="X154" s="18"/>
      <c r="Y154" s="18"/>
      <c r="Z154" s="181">
        <f t="shared" si="15"/>
        <v>0</v>
      </c>
      <c r="AA154" s="44">
        <f t="shared" si="12"/>
        <v>0</v>
      </c>
      <c r="AB154" s="43"/>
      <c r="AC154" s="183" t="s">
        <v>215</v>
      </c>
      <c r="AD154" s="122" t="s">
        <v>672</v>
      </c>
    </row>
    <row r="155" spans="1:30" s="19" customFormat="1" ht="57" x14ac:dyDescent="0.2">
      <c r="A155" s="119">
        <v>111</v>
      </c>
      <c r="B155" s="111" t="s">
        <v>31</v>
      </c>
      <c r="C155" s="111" t="s">
        <v>159</v>
      </c>
      <c r="D155" s="111" t="s">
        <v>265</v>
      </c>
      <c r="E155" s="112" t="s">
        <v>266</v>
      </c>
      <c r="F155" s="17" t="s">
        <v>810</v>
      </c>
      <c r="G155" s="134">
        <v>2020680010050</v>
      </c>
      <c r="H155" s="111" t="s">
        <v>267</v>
      </c>
      <c r="I155" s="16"/>
      <c r="J155" s="104">
        <v>44927</v>
      </c>
      <c r="K155" s="104">
        <v>45291</v>
      </c>
      <c r="L155" s="143">
        <v>1</v>
      </c>
      <c r="M155" s="154"/>
      <c r="N155" s="179">
        <f t="shared" si="13"/>
        <v>0</v>
      </c>
      <c r="O155" s="164">
        <v>155000000</v>
      </c>
      <c r="P155" s="23"/>
      <c r="Q155" s="18"/>
      <c r="R155" s="18"/>
      <c r="S155" s="172"/>
      <c r="T155" s="181">
        <f t="shared" si="14"/>
        <v>155000000</v>
      </c>
      <c r="U155" s="43"/>
      <c r="V155" s="18"/>
      <c r="W155" s="18"/>
      <c r="X155" s="18"/>
      <c r="Y155" s="18"/>
      <c r="Z155" s="181">
        <f t="shared" si="15"/>
        <v>0</v>
      </c>
      <c r="AA155" s="44">
        <f t="shared" si="12"/>
        <v>0</v>
      </c>
      <c r="AB155" s="43"/>
      <c r="AC155" s="183" t="s">
        <v>215</v>
      </c>
      <c r="AD155" s="122" t="s">
        <v>672</v>
      </c>
    </row>
    <row r="156" spans="1:30" s="19" customFormat="1" ht="57" x14ac:dyDescent="0.2">
      <c r="A156" s="119">
        <v>112</v>
      </c>
      <c r="B156" s="111" t="s">
        <v>31</v>
      </c>
      <c r="C156" s="111" t="s">
        <v>159</v>
      </c>
      <c r="D156" s="118" t="s">
        <v>265</v>
      </c>
      <c r="E156" s="112" t="s">
        <v>268</v>
      </c>
      <c r="F156" s="17" t="s">
        <v>811</v>
      </c>
      <c r="G156" s="134">
        <v>2020680010050</v>
      </c>
      <c r="H156" s="111" t="s">
        <v>267</v>
      </c>
      <c r="I156" s="16"/>
      <c r="J156" s="104">
        <v>44927</v>
      </c>
      <c r="K156" s="104">
        <v>45291</v>
      </c>
      <c r="L156" s="143">
        <v>284</v>
      </c>
      <c r="M156" s="154"/>
      <c r="N156" s="179">
        <f t="shared" si="13"/>
        <v>0</v>
      </c>
      <c r="O156" s="164">
        <v>1429860368</v>
      </c>
      <c r="P156" s="23"/>
      <c r="Q156" s="18"/>
      <c r="R156" s="18"/>
      <c r="S156" s="172"/>
      <c r="T156" s="181">
        <f t="shared" si="14"/>
        <v>1429860368</v>
      </c>
      <c r="U156" s="43"/>
      <c r="V156" s="18"/>
      <c r="W156" s="18"/>
      <c r="X156" s="18"/>
      <c r="Y156" s="18"/>
      <c r="Z156" s="181">
        <f t="shared" si="15"/>
        <v>0</v>
      </c>
      <c r="AA156" s="44">
        <f t="shared" si="12"/>
        <v>0</v>
      </c>
      <c r="AB156" s="43"/>
      <c r="AC156" s="183" t="s">
        <v>215</v>
      </c>
      <c r="AD156" s="122" t="s">
        <v>672</v>
      </c>
    </row>
    <row r="157" spans="1:30" s="19" customFormat="1" ht="57" x14ac:dyDescent="0.2">
      <c r="A157" s="119">
        <v>113</v>
      </c>
      <c r="B157" s="111" t="s">
        <v>31</v>
      </c>
      <c r="C157" s="111" t="s">
        <v>159</v>
      </c>
      <c r="D157" s="111" t="s">
        <v>265</v>
      </c>
      <c r="E157" s="112" t="s">
        <v>269</v>
      </c>
      <c r="F157" s="17" t="s">
        <v>812</v>
      </c>
      <c r="G157" s="134">
        <v>2020680010050</v>
      </c>
      <c r="H157" s="111" t="s">
        <v>267</v>
      </c>
      <c r="I157" s="16"/>
      <c r="J157" s="104">
        <v>44927</v>
      </c>
      <c r="K157" s="104">
        <v>45291</v>
      </c>
      <c r="L157" s="143">
        <v>1</v>
      </c>
      <c r="M157" s="154"/>
      <c r="N157" s="179">
        <f t="shared" si="13"/>
        <v>0</v>
      </c>
      <c r="O157" s="164">
        <v>131350000</v>
      </c>
      <c r="P157" s="23"/>
      <c r="Q157" s="18"/>
      <c r="R157" s="18"/>
      <c r="S157" s="172"/>
      <c r="T157" s="181">
        <f t="shared" si="14"/>
        <v>131350000</v>
      </c>
      <c r="U157" s="43"/>
      <c r="V157" s="18"/>
      <c r="W157" s="18"/>
      <c r="X157" s="18"/>
      <c r="Y157" s="18"/>
      <c r="Z157" s="181">
        <f t="shared" si="15"/>
        <v>0</v>
      </c>
      <c r="AA157" s="44">
        <f t="shared" si="12"/>
        <v>0</v>
      </c>
      <c r="AB157" s="43"/>
      <c r="AC157" s="183" t="s">
        <v>215</v>
      </c>
      <c r="AD157" s="122" t="s">
        <v>672</v>
      </c>
    </row>
    <row r="158" spans="1:30" s="19" customFormat="1" ht="57" x14ac:dyDescent="0.2">
      <c r="A158" s="119">
        <v>114</v>
      </c>
      <c r="B158" s="111" t="s">
        <v>31</v>
      </c>
      <c r="C158" s="111" t="s">
        <v>159</v>
      </c>
      <c r="D158" s="111" t="s">
        <v>265</v>
      </c>
      <c r="E158" s="112" t="s">
        <v>270</v>
      </c>
      <c r="F158" s="17" t="s">
        <v>813</v>
      </c>
      <c r="G158" s="134">
        <v>2020680010050</v>
      </c>
      <c r="H158" s="111" t="s">
        <v>267</v>
      </c>
      <c r="I158" s="16"/>
      <c r="J158" s="104">
        <v>44927</v>
      </c>
      <c r="K158" s="104">
        <v>45291</v>
      </c>
      <c r="L158" s="144">
        <v>1</v>
      </c>
      <c r="M158" s="155"/>
      <c r="N158" s="179">
        <f t="shared" si="13"/>
        <v>0</v>
      </c>
      <c r="O158" s="164">
        <v>67818201</v>
      </c>
      <c r="P158" s="23"/>
      <c r="Q158" s="18"/>
      <c r="R158" s="18"/>
      <c r="S158" s="172"/>
      <c r="T158" s="181">
        <f t="shared" si="14"/>
        <v>67818201</v>
      </c>
      <c r="U158" s="43"/>
      <c r="V158" s="18"/>
      <c r="W158" s="18"/>
      <c r="X158" s="18"/>
      <c r="Y158" s="18"/>
      <c r="Z158" s="181">
        <f t="shared" si="15"/>
        <v>0</v>
      </c>
      <c r="AA158" s="44">
        <f t="shared" si="12"/>
        <v>0</v>
      </c>
      <c r="AB158" s="43"/>
      <c r="AC158" s="183" t="s">
        <v>215</v>
      </c>
      <c r="AD158" s="122" t="s">
        <v>672</v>
      </c>
    </row>
    <row r="159" spans="1:30" s="19" customFormat="1" ht="60" x14ac:dyDescent="0.2">
      <c r="A159" s="119">
        <v>115</v>
      </c>
      <c r="B159" s="111" t="s">
        <v>31</v>
      </c>
      <c r="C159" s="111" t="s">
        <v>159</v>
      </c>
      <c r="D159" s="118" t="s">
        <v>271</v>
      </c>
      <c r="E159" s="112" t="s">
        <v>272</v>
      </c>
      <c r="F159" s="17" t="s">
        <v>814</v>
      </c>
      <c r="G159" s="134">
        <v>2020680010121</v>
      </c>
      <c r="H159" s="129" t="s">
        <v>273</v>
      </c>
      <c r="I159" s="16"/>
      <c r="J159" s="104">
        <v>44927</v>
      </c>
      <c r="K159" s="104">
        <v>45291</v>
      </c>
      <c r="L159" s="143">
        <v>250</v>
      </c>
      <c r="M159" s="154"/>
      <c r="N159" s="179">
        <f t="shared" si="13"/>
        <v>0</v>
      </c>
      <c r="O159" s="164">
        <v>905663996</v>
      </c>
      <c r="P159" s="90"/>
      <c r="Q159" s="18"/>
      <c r="R159" s="18"/>
      <c r="S159" s="167"/>
      <c r="T159" s="181">
        <f t="shared" si="14"/>
        <v>905663996</v>
      </c>
      <c r="U159" s="43"/>
      <c r="V159" s="18"/>
      <c r="W159" s="18"/>
      <c r="X159" s="18"/>
      <c r="Y159" s="18"/>
      <c r="Z159" s="181">
        <f t="shared" si="15"/>
        <v>0</v>
      </c>
      <c r="AA159" s="44">
        <f t="shared" si="12"/>
        <v>0</v>
      </c>
      <c r="AB159" s="43"/>
      <c r="AC159" s="183" t="s">
        <v>215</v>
      </c>
      <c r="AD159" s="122" t="s">
        <v>672</v>
      </c>
    </row>
    <row r="160" spans="1:30" s="19" customFormat="1" ht="57" x14ac:dyDescent="0.2">
      <c r="A160" s="119">
        <v>116</v>
      </c>
      <c r="B160" s="111" t="s">
        <v>31</v>
      </c>
      <c r="C160" s="111" t="s">
        <v>159</v>
      </c>
      <c r="D160" s="111" t="s">
        <v>271</v>
      </c>
      <c r="E160" s="112" t="s">
        <v>274</v>
      </c>
      <c r="F160" s="17" t="s">
        <v>815</v>
      </c>
      <c r="G160" s="134">
        <v>2020680010121</v>
      </c>
      <c r="H160" s="129" t="s">
        <v>273</v>
      </c>
      <c r="I160" s="16"/>
      <c r="J160" s="104">
        <v>44927</v>
      </c>
      <c r="K160" s="104">
        <v>45291</v>
      </c>
      <c r="L160" s="143">
        <v>1</v>
      </c>
      <c r="M160" s="154"/>
      <c r="N160" s="179">
        <f t="shared" si="13"/>
        <v>0</v>
      </c>
      <c r="O160" s="164">
        <v>50000000</v>
      </c>
      <c r="P160" s="23"/>
      <c r="Q160" s="18"/>
      <c r="R160" s="18"/>
      <c r="S160" s="167"/>
      <c r="T160" s="181">
        <f t="shared" si="14"/>
        <v>50000000</v>
      </c>
      <c r="U160" s="43"/>
      <c r="V160" s="18"/>
      <c r="W160" s="18"/>
      <c r="X160" s="18"/>
      <c r="Y160" s="18"/>
      <c r="Z160" s="181">
        <f t="shared" si="15"/>
        <v>0</v>
      </c>
      <c r="AA160" s="44">
        <f t="shared" si="12"/>
        <v>0</v>
      </c>
      <c r="AB160" s="43"/>
      <c r="AC160" s="183" t="s">
        <v>215</v>
      </c>
      <c r="AD160" s="122" t="s">
        <v>672</v>
      </c>
    </row>
    <row r="161" spans="1:30" s="19" customFormat="1" ht="71.25" x14ac:dyDescent="0.2">
      <c r="A161" s="119">
        <v>117</v>
      </c>
      <c r="B161" s="111" t="s">
        <v>31</v>
      </c>
      <c r="C161" s="111" t="s">
        <v>159</v>
      </c>
      <c r="D161" s="111" t="s">
        <v>271</v>
      </c>
      <c r="E161" s="112" t="s">
        <v>275</v>
      </c>
      <c r="F161" s="17" t="s">
        <v>816</v>
      </c>
      <c r="G161" s="134">
        <v>2020680010121</v>
      </c>
      <c r="H161" s="129" t="s">
        <v>273</v>
      </c>
      <c r="I161" s="16"/>
      <c r="J161" s="104">
        <v>44927</v>
      </c>
      <c r="K161" s="104">
        <v>45291</v>
      </c>
      <c r="L161" s="143">
        <v>1</v>
      </c>
      <c r="M161" s="154"/>
      <c r="N161" s="179">
        <f t="shared" si="13"/>
        <v>0</v>
      </c>
      <c r="O161" s="164">
        <v>291600000</v>
      </c>
      <c r="P161" s="90"/>
      <c r="Q161" s="18"/>
      <c r="R161" s="18"/>
      <c r="S161" s="167"/>
      <c r="T161" s="181">
        <f t="shared" si="14"/>
        <v>291600000</v>
      </c>
      <c r="U161" s="74"/>
      <c r="V161" s="78"/>
      <c r="W161" s="78"/>
      <c r="X161" s="78"/>
      <c r="Y161" s="18"/>
      <c r="Z161" s="181">
        <f t="shared" si="15"/>
        <v>0</v>
      </c>
      <c r="AA161" s="44">
        <f t="shared" si="12"/>
        <v>0</v>
      </c>
      <c r="AB161" s="43"/>
      <c r="AC161" s="183" t="s">
        <v>215</v>
      </c>
      <c r="AD161" s="122" t="s">
        <v>672</v>
      </c>
    </row>
    <row r="162" spans="1:30" s="19" customFormat="1" ht="60" x14ac:dyDescent="0.2">
      <c r="A162" s="119">
        <v>118</v>
      </c>
      <c r="B162" s="111" t="s">
        <v>31</v>
      </c>
      <c r="C162" s="111" t="s">
        <v>159</v>
      </c>
      <c r="D162" s="111" t="s">
        <v>271</v>
      </c>
      <c r="E162" s="112" t="s">
        <v>276</v>
      </c>
      <c r="F162" s="17" t="s">
        <v>817</v>
      </c>
      <c r="G162" s="134">
        <v>2020680010121</v>
      </c>
      <c r="H162" s="129" t="s">
        <v>273</v>
      </c>
      <c r="I162" s="16"/>
      <c r="J162" s="104">
        <v>44927</v>
      </c>
      <c r="K162" s="104">
        <v>45291</v>
      </c>
      <c r="L162" s="143">
        <v>200</v>
      </c>
      <c r="M162" s="154"/>
      <c r="N162" s="179">
        <f t="shared" si="13"/>
        <v>0</v>
      </c>
      <c r="O162" s="164">
        <v>269838300</v>
      </c>
      <c r="P162" s="90"/>
      <c r="Q162" s="18"/>
      <c r="R162" s="18"/>
      <c r="S162" s="167"/>
      <c r="T162" s="181">
        <f t="shared" si="14"/>
        <v>269838300</v>
      </c>
      <c r="U162" s="74"/>
      <c r="V162" s="79"/>
      <c r="W162" s="78"/>
      <c r="X162" s="78"/>
      <c r="Y162" s="18"/>
      <c r="Z162" s="181">
        <f t="shared" si="15"/>
        <v>0</v>
      </c>
      <c r="AA162" s="44">
        <f t="shared" si="12"/>
        <v>0</v>
      </c>
      <c r="AB162" s="43"/>
      <c r="AC162" s="183" t="s">
        <v>215</v>
      </c>
      <c r="AD162" s="122" t="s">
        <v>672</v>
      </c>
    </row>
    <row r="163" spans="1:30" s="19" customFormat="1" ht="57" x14ac:dyDescent="0.2">
      <c r="A163" s="119">
        <v>119</v>
      </c>
      <c r="B163" s="111" t="s">
        <v>31</v>
      </c>
      <c r="C163" s="111" t="s">
        <v>159</v>
      </c>
      <c r="D163" s="111" t="s">
        <v>271</v>
      </c>
      <c r="E163" s="112" t="s">
        <v>277</v>
      </c>
      <c r="F163" s="17" t="s">
        <v>818</v>
      </c>
      <c r="G163" s="134">
        <v>2020680010121</v>
      </c>
      <c r="H163" s="129" t="s">
        <v>273</v>
      </c>
      <c r="I163" s="15"/>
      <c r="J163" s="104">
        <v>44927</v>
      </c>
      <c r="K163" s="104">
        <v>45291</v>
      </c>
      <c r="L163" s="143">
        <v>1</v>
      </c>
      <c r="M163" s="154"/>
      <c r="N163" s="179">
        <f t="shared" si="13"/>
        <v>0</v>
      </c>
      <c r="O163" s="164">
        <v>160600000</v>
      </c>
      <c r="P163" s="90"/>
      <c r="Q163" s="18"/>
      <c r="R163" s="18"/>
      <c r="S163" s="167"/>
      <c r="T163" s="181">
        <f t="shared" si="14"/>
        <v>160600000</v>
      </c>
      <c r="U163" s="18"/>
      <c r="V163" s="79"/>
      <c r="W163" s="78"/>
      <c r="X163" s="78"/>
      <c r="Y163" s="18"/>
      <c r="Z163" s="181">
        <f t="shared" si="15"/>
        <v>0</v>
      </c>
      <c r="AA163" s="44">
        <f t="shared" si="12"/>
        <v>0</v>
      </c>
      <c r="AB163" s="43"/>
      <c r="AC163" s="183" t="s">
        <v>215</v>
      </c>
      <c r="AD163" s="122" t="s">
        <v>672</v>
      </c>
    </row>
    <row r="164" spans="1:30" s="19" customFormat="1" ht="85.5" x14ac:dyDescent="0.2">
      <c r="A164" s="119">
        <v>202</v>
      </c>
      <c r="B164" s="111" t="s">
        <v>125</v>
      </c>
      <c r="C164" s="111" t="s">
        <v>278</v>
      </c>
      <c r="D164" s="118" t="s">
        <v>279</v>
      </c>
      <c r="E164" s="112" t="s">
        <v>280</v>
      </c>
      <c r="F164" s="17" t="s">
        <v>819</v>
      </c>
      <c r="G164" s="134">
        <v>2020680010123</v>
      </c>
      <c r="H164" s="111" t="s">
        <v>281</v>
      </c>
      <c r="I164" s="15"/>
      <c r="J164" s="104">
        <v>44927</v>
      </c>
      <c r="K164" s="104">
        <v>45291</v>
      </c>
      <c r="L164" s="143">
        <v>60</v>
      </c>
      <c r="M164" s="154"/>
      <c r="N164" s="179">
        <f t="shared" si="13"/>
        <v>0</v>
      </c>
      <c r="O164" s="164">
        <v>150000000</v>
      </c>
      <c r="P164" s="42"/>
      <c r="Q164" s="47"/>
      <c r="R164" s="47"/>
      <c r="S164" s="172"/>
      <c r="T164" s="181">
        <f t="shared" si="14"/>
        <v>150000000</v>
      </c>
      <c r="U164" s="74"/>
      <c r="V164" s="79"/>
      <c r="W164" s="79"/>
      <c r="X164" s="79"/>
      <c r="Y164" s="18"/>
      <c r="Z164" s="181">
        <f t="shared" si="15"/>
        <v>0</v>
      </c>
      <c r="AA164" s="44">
        <f t="shared" si="12"/>
        <v>0</v>
      </c>
      <c r="AB164" s="43"/>
      <c r="AC164" s="183" t="s">
        <v>215</v>
      </c>
      <c r="AD164" s="122" t="s">
        <v>672</v>
      </c>
    </row>
    <row r="165" spans="1:30" s="19" customFormat="1" ht="85.5" x14ac:dyDescent="0.2">
      <c r="A165" s="119">
        <v>203</v>
      </c>
      <c r="B165" s="111" t="s">
        <v>125</v>
      </c>
      <c r="C165" s="111" t="s">
        <v>278</v>
      </c>
      <c r="D165" s="111" t="s">
        <v>279</v>
      </c>
      <c r="E165" s="112" t="s">
        <v>282</v>
      </c>
      <c r="F165" s="17" t="s">
        <v>820</v>
      </c>
      <c r="G165" s="134">
        <v>2020680010159</v>
      </c>
      <c r="H165" s="129" t="s">
        <v>283</v>
      </c>
      <c r="I165" s="15"/>
      <c r="J165" s="104">
        <v>44927</v>
      </c>
      <c r="K165" s="104">
        <v>45291</v>
      </c>
      <c r="L165" s="143">
        <v>2</v>
      </c>
      <c r="M165" s="154"/>
      <c r="N165" s="179">
        <f t="shared" si="13"/>
        <v>0</v>
      </c>
      <c r="O165" s="164">
        <v>55000000</v>
      </c>
      <c r="P165" s="42"/>
      <c r="Q165" s="47"/>
      <c r="R165" s="47"/>
      <c r="S165" s="172"/>
      <c r="T165" s="181">
        <f t="shared" si="14"/>
        <v>55000000</v>
      </c>
      <c r="U165" s="74"/>
      <c r="V165" s="79"/>
      <c r="W165" s="79"/>
      <c r="X165" s="79"/>
      <c r="Y165" s="18"/>
      <c r="Z165" s="181">
        <f t="shared" si="15"/>
        <v>0</v>
      </c>
      <c r="AA165" s="44">
        <f t="shared" si="12"/>
        <v>0</v>
      </c>
      <c r="AB165" s="43"/>
      <c r="AC165" s="183" t="s">
        <v>215</v>
      </c>
      <c r="AD165" s="122" t="s">
        <v>672</v>
      </c>
    </row>
    <row r="166" spans="1:30" s="19" customFormat="1" ht="85.5" x14ac:dyDescent="0.2">
      <c r="A166" s="119">
        <v>204</v>
      </c>
      <c r="B166" s="111" t="s">
        <v>125</v>
      </c>
      <c r="C166" s="111" t="s">
        <v>278</v>
      </c>
      <c r="D166" s="111" t="s">
        <v>279</v>
      </c>
      <c r="E166" s="112" t="s">
        <v>284</v>
      </c>
      <c r="F166" s="17" t="s">
        <v>821</v>
      </c>
      <c r="G166" s="134">
        <v>2020680010123</v>
      </c>
      <c r="H166" s="111" t="s">
        <v>281</v>
      </c>
      <c r="I166" s="15"/>
      <c r="J166" s="104">
        <v>44927</v>
      </c>
      <c r="K166" s="104">
        <v>45291</v>
      </c>
      <c r="L166" s="143">
        <v>4</v>
      </c>
      <c r="M166" s="154"/>
      <c r="N166" s="179">
        <f t="shared" si="13"/>
        <v>0</v>
      </c>
      <c r="O166" s="164">
        <v>120000000</v>
      </c>
      <c r="P166" s="90"/>
      <c r="Q166" s="47"/>
      <c r="R166" s="47"/>
      <c r="S166" s="172"/>
      <c r="T166" s="181">
        <f t="shared" si="14"/>
        <v>120000000</v>
      </c>
      <c r="U166" s="74"/>
      <c r="V166" s="79"/>
      <c r="W166" s="79"/>
      <c r="X166" s="79"/>
      <c r="Y166" s="18"/>
      <c r="Z166" s="181">
        <f t="shared" si="15"/>
        <v>0</v>
      </c>
      <c r="AA166" s="44">
        <f t="shared" si="12"/>
        <v>0</v>
      </c>
      <c r="AB166" s="43"/>
      <c r="AC166" s="183" t="s">
        <v>215</v>
      </c>
      <c r="AD166" s="122" t="s">
        <v>672</v>
      </c>
    </row>
    <row r="167" spans="1:30" s="19" customFormat="1" ht="85.5" x14ac:dyDescent="0.2">
      <c r="A167" s="119">
        <v>205</v>
      </c>
      <c r="B167" s="111" t="s">
        <v>125</v>
      </c>
      <c r="C167" s="111" t="s">
        <v>278</v>
      </c>
      <c r="D167" s="111" t="s">
        <v>279</v>
      </c>
      <c r="E167" s="112" t="s">
        <v>285</v>
      </c>
      <c r="F167" s="17" t="s">
        <v>822</v>
      </c>
      <c r="G167" s="134">
        <v>2020680010123</v>
      </c>
      <c r="H167" s="111" t="s">
        <v>281</v>
      </c>
      <c r="I167" s="15"/>
      <c r="J167" s="104">
        <v>44927</v>
      </c>
      <c r="K167" s="104">
        <v>45291</v>
      </c>
      <c r="L167" s="143">
        <v>4</v>
      </c>
      <c r="M167" s="154"/>
      <c r="N167" s="179">
        <f t="shared" si="13"/>
        <v>0</v>
      </c>
      <c r="O167" s="164">
        <v>46200000</v>
      </c>
      <c r="P167" s="90"/>
      <c r="Q167" s="47"/>
      <c r="R167" s="47"/>
      <c r="S167" s="172"/>
      <c r="T167" s="181">
        <f t="shared" si="14"/>
        <v>46200000</v>
      </c>
      <c r="U167" s="74"/>
      <c r="V167" s="79"/>
      <c r="W167" s="79"/>
      <c r="X167" s="79"/>
      <c r="Y167" s="18"/>
      <c r="Z167" s="181">
        <f t="shared" si="15"/>
        <v>0</v>
      </c>
      <c r="AA167" s="44">
        <f t="shared" si="12"/>
        <v>0</v>
      </c>
      <c r="AB167" s="43"/>
      <c r="AC167" s="183" t="s">
        <v>215</v>
      </c>
      <c r="AD167" s="122" t="s">
        <v>672</v>
      </c>
    </row>
    <row r="168" spans="1:30" s="19" customFormat="1" ht="85.5" x14ac:dyDescent="0.2">
      <c r="A168" s="119">
        <v>206</v>
      </c>
      <c r="B168" s="111" t="s">
        <v>125</v>
      </c>
      <c r="C168" s="111" t="s">
        <v>278</v>
      </c>
      <c r="D168" s="111" t="s">
        <v>279</v>
      </c>
      <c r="E168" s="112" t="s">
        <v>286</v>
      </c>
      <c r="F168" s="17" t="s">
        <v>823</v>
      </c>
      <c r="G168" s="134">
        <v>2020680010123</v>
      </c>
      <c r="H168" s="111" t="s">
        <v>281</v>
      </c>
      <c r="I168" s="15"/>
      <c r="J168" s="104">
        <v>44927</v>
      </c>
      <c r="K168" s="104">
        <v>45291</v>
      </c>
      <c r="L168" s="143">
        <v>1</v>
      </c>
      <c r="M168" s="154"/>
      <c r="N168" s="179">
        <f t="shared" si="13"/>
        <v>0</v>
      </c>
      <c r="O168" s="164">
        <v>93500000</v>
      </c>
      <c r="P168" s="23"/>
      <c r="Q168" s="18"/>
      <c r="R168" s="18"/>
      <c r="S168" s="172"/>
      <c r="T168" s="181">
        <f t="shared" si="14"/>
        <v>93500000</v>
      </c>
      <c r="U168" s="43"/>
      <c r="V168" s="18"/>
      <c r="W168" s="18"/>
      <c r="X168" s="18"/>
      <c r="Y168" s="18"/>
      <c r="Z168" s="181">
        <f t="shared" si="15"/>
        <v>0</v>
      </c>
      <c r="AA168" s="44">
        <f t="shared" si="12"/>
        <v>0</v>
      </c>
      <c r="AB168" s="43"/>
      <c r="AC168" s="183" t="s">
        <v>215</v>
      </c>
      <c r="AD168" s="122" t="s">
        <v>672</v>
      </c>
    </row>
    <row r="169" spans="1:30" s="19" customFormat="1" ht="85.5" x14ac:dyDescent="0.2">
      <c r="A169" s="119">
        <v>207</v>
      </c>
      <c r="B169" s="111" t="s">
        <v>125</v>
      </c>
      <c r="C169" s="111" t="s">
        <v>278</v>
      </c>
      <c r="D169" s="118" t="s">
        <v>279</v>
      </c>
      <c r="E169" s="112" t="s">
        <v>287</v>
      </c>
      <c r="F169" s="17" t="s">
        <v>824</v>
      </c>
      <c r="G169" s="134">
        <v>2020680010123</v>
      </c>
      <c r="H169" s="111" t="s">
        <v>281</v>
      </c>
      <c r="I169" s="16"/>
      <c r="J169" s="104">
        <v>44927</v>
      </c>
      <c r="K169" s="104">
        <v>45291</v>
      </c>
      <c r="L169" s="143">
        <v>0</v>
      </c>
      <c r="M169" s="154"/>
      <c r="N169" s="179" t="str">
        <f t="shared" si="13"/>
        <v>-</v>
      </c>
      <c r="O169" s="164">
        <v>114000000</v>
      </c>
      <c r="P169" s="23"/>
      <c r="Q169" s="18"/>
      <c r="R169" s="18"/>
      <c r="S169" s="172"/>
      <c r="T169" s="181">
        <f t="shared" si="14"/>
        <v>114000000</v>
      </c>
      <c r="U169" s="43"/>
      <c r="V169" s="18"/>
      <c r="W169" s="18"/>
      <c r="X169" s="18"/>
      <c r="Y169" s="18"/>
      <c r="Z169" s="181">
        <f t="shared" si="15"/>
        <v>0</v>
      </c>
      <c r="AA169" s="44">
        <f t="shared" si="12"/>
        <v>0</v>
      </c>
      <c r="AB169" s="43"/>
      <c r="AC169" s="183" t="s">
        <v>215</v>
      </c>
      <c r="AD169" s="122" t="s">
        <v>672</v>
      </c>
    </row>
    <row r="170" spans="1:30" s="19" customFormat="1" ht="57" x14ac:dyDescent="0.2">
      <c r="A170" s="119">
        <v>234</v>
      </c>
      <c r="B170" s="111" t="s">
        <v>42</v>
      </c>
      <c r="C170" s="111" t="s">
        <v>64</v>
      </c>
      <c r="D170" s="111" t="s">
        <v>288</v>
      </c>
      <c r="E170" s="112" t="s">
        <v>289</v>
      </c>
      <c r="F170" s="17" t="s">
        <v>825</v>
      </c>
      <c r="G170" s="134">
        <v>2021680010003</v>
      </c>
      <c r="H170" s="111" t="s">
        <v>214</v>
      </c>
      <c r="I170" s="15"/>
      <c r="J170" s="104">
        <v>44927</v>
      </c>
      <c r="K170" s="104">
        <v>45291</v>
      </c>
      <c r="L170" s="143">
        <v>1</v>
      </c>
      <c r="M170" s="154"/>
      <c r="N170" s="179">
        <f t="shared" si="13"/>
        <v>0</v>
      </c>
      <c r="O170" s="164">
        <v>30000000</v>
      </c>
      <c r="P170" s="23"/>
      <c r="Q170" s="18"/>
      <c r="R170" s="18"/>
      <c r="S170" s="172"/>
      <c r="T170" s="181">
        <f t="shared" si="14"/>
        <v>30000000</v>
      </c>
      <c r="U170" s="43"/>
      <c r="V170" s="18"/>
      <c r="W170" s="18"/>
      <c r="X170" s="18"/>
      <c r="Y170" s="18"/>
      <c r="Z170" s="181">
        <f t="shared" si="15"/>
        <v>0</v>
      </c>
      <c r="AA170" s="44">
        <f t="shared" si="12"/>
        <v>0</v>
      </c>
      <c r="AB170" s="43"/>
      <c r="AC170" s="183" t="s">
        <v>215</v>
      </c>
      <c r="AD170" s="122" t="s">
        <v>672</v>
      </c>
    </row>
    <row r="171" spans="1:30" s="19" customFormat="1" ht="71.25" x14ac:dyDescent="0.2">
      <c r="A171" s="119">
        <v>283</v>
      </c>
      <c r="B171" s="111" t="s">
        <v>84</v>
      </c>
      <c r="C171" s="111" t="s">
        <v>207</v>
      </c>
      <c r="D171" s="111" t="s">
        <v>208</v>
      </c>
      <c r="E171" s="112" t="s">
        <v>290</v>
      </c>
      <c r="F171" s="17" t="s">
        <v>826</v>
      </c>
      <c r="G171" s="134">
        <v>2022680010029</v>
      </c>
      <c r="H171" s="111" t="s">
        <v>603</v>
      </c>
      <c r="I171" s="15"/>
      <c r="J171" s="104">
        <v>44927</v>
      </c>
      <c r="K171" s="104">
        <v>45291</v>
      </c>
      <c r="L171" s="297">
        <v>1</v>
      </c>
      <c r="M171" s="299"/>
      <c r="N171" s="294">
        <f t="shared" si="13"/>
        <v>0</v>
      </c>
      <c r="O171" s="164">
        <v>343450000</v>
      </c>
      <c r="P171" s="23"/>
      <c r="Q171" s="18"/>
      <c r="R171" s="18"/>
      <c r="S171" s="172"/>
      <c r="T171" s="273">
        <f>SUM(O171:S172)</f>
        <v>489700000</v>
      </c>
      <c r="U171" s="43"/>
      <c r="V171" s="18"/>
      <c r="W171" s="18"/>
      <c r="X171" s="18"/>
      <c r="Y171" s="18"/>
      <c r="Z171" s="273">
        <f>SUM(U171:Y172)</f>
        <v>0</v>
      </c>
      <c r="AA171" s="249">
        <f t="shared" si="12"/>
        <v>0</v>
      </c>
      <c r="AB171" s="252"/>
      <c r="AC171" s="255" t="s">
        <v>215</v>
      </c>
      <c r="AD171" s="258" t="s">
        <v>672</v>
      </c>
    </row>
    <row r="172" spans="1:30" s="19" customFormat="1" ht="71.25" x14ac:dyDescent="0.2">
      <c r="A172" s="119">
        <v>283</v>
      </c>
      <c r="B172" s="111" t="s">
        <v>84</v>
      </c>
      <c r="C172" s="111" t="s">
        <v>207</v>
      </c>
      <c r="D172" s="111" t="s">
        <v>208</v>
      </c>
      <c r="E172" s="112" t="s">
        <v>290</v>
      </c>
      <c r="F172" s="17" t="s">
        <v>826</v>
      </c>
      <c r="G172" s="134">
        <v>2022680010035</v>
      </c>
      <c r="H172" s="111" t="s">
        <v>604</v>
      </c>
      <c r="I172" s="15"/>
      <c r="J172" s="104">
        <v>44927</v>
      </c>
      <c r="K172" s="104">
        <v>45291</v>
      </c>
      <c r="L172" s="298"/>
      <c r="M172" s="300"/>
      <c r="N172" s="296"/>
      <c r="O172" s="164">
        <v>146250000</v>
      </c>
      <c r="P172" s="23"/>
      <c r="Q172" s="18"/>
      <c r="R172" s="18"/>
      <c r="S172" s="172"/>
      <c r="T172" s="275"/>
      <c r="U172" s="43"/>
      <c r="V172" s="18"/>
      <c r="W172" s="18"/>
      <c r="X172" s="18"/>
      <c r="Y172" s="18"/>
      <c r="Z172" s="275"/>
      <c r="AA172" s="251"/>
      <c r="AB172" s="254"/>
      <c r="AC172" s="257"/>
      <c r="AD172" s="260"/>
    </row>
    <row r="173" spans="1:30" s="19" customFormat="1" ht="71.25" x14ac:dyDescent="0.2">
      <c r="A173" s="119">
        <v>284</v>
      </c>
      <c r="B173" s="111" t="s">
        <v>84</v>
      </c>
      <c r="C173" s="111" t="s">
        <v>207</v>
      </c>
      <c r="D173" s="111" t="s">
        <v>208</v>
      </c>
      <c r="E173" s="112" t="s">
        <v>291</v>
      </c>
      <c r="F173" s="17" t="s">
        <v>827</v>
      </c>
      <c r="G173" s="134">
        <v>2020680010140</v>
      </c>
      <c r="H173" s="111" t="s">
        <v>605</v>
      </c>
      <c r="I173" s="15"/>
      <c r="J173" s="104">
        <v>44927</v>
      </c>
      <c r="K173" s="104">
        <v>45291</v>
      </c>
      <c r="L173" s="143">
        <v>1</v>
      </c>
      <c r="M173" s="154"/>
      <c r="N173" s="179">
        <f t="shared" si="13"/>
        <v>0</v>
      </c>
      <c r="O173" s="170">
        <v>90000000</v>
      </c>
      <c r="P173" s="23"/>
      <c r="Q173" s="18"/>
      <c r="R173" s="18"/>
      <c r="S173" s="167"/>
      <c r="T173" s="181">
        <f t="shared" si="14"/>
        <v>90000000</v>
      </c>
      <c r="U173" s="43"/>
      <c r="V173" s="18"/>
      <c r="W173" s="18"/>
      <c r="X173" s="18"/>
      <c r="Y173" s="18"/>
      <c r="Z173" s="181">
        <f t="shared" si="15"/>
        <v>0</v>
      </c>
      <c r="AA173" s="44">
        <f t="shared" si="12"/>
        <v>0</v>
      </c>
      <c r="AB173" s="43"/>
      <c r="AC173" s="183" t="s">
        <v>215</v>
      </c>
      <c r="AD173" s="122" t="s">
        <v>672</v>
      </c>
    </row>
    <row r="174" spans="1:30" s="19" customFormat="1" ht="71.25" x14ac:dyDescent="0.2">
      <c r="A174" s="119">
        <v>285</v>
      </c>
      <c r="B174" s="118" t="s">
        <v>84</v>
      </c>
      <c r="C174" s="111" t="s">
        <v>207</v>
      </c>
      <c r="D174" s="118" t="s">
        <v>208</v>
      </c>
      <c r="E174" s="125" t="s">
        <v>292</v>
      </c>
      <c r="F174" s="17" t="s">
        <v>828</v>
      </c>
      <c r="G174" s="134">
        <v>2022680010029</v>
      </c>
      <c r="H174" s="111" t="s">
        <v>603</v>
      </c>
      <c r="I174" s="16"/>
      <c r="J174" s="104">
        <v>44927</v>
      </c>
      <c r="K174" s="104">
        <v>45291</v>
      </c>
      <c r="L174" s="144">
        <v>1</v>
      </c>
      <c r="M174" s="155"/>
      <c r="N174" s="179">
        <f t="shared" si="13"/>
        <v>0</v>
      </c>
      <c r="O174" s="170">
        <v>181500000</v>
      </c>
      <c r="P174" s="72"/>
      <c r="Q174" s="18"/>
      <c r="R174" s="18"/>
      <c r="S174" s="172"/>
      <c r="T174" s="181">
        <f t="shared" si="14"/>
        <v>181500000</v>
      </c>
      <c r="U174" s="43"/>
      <c r="V174" s="18"/>
      <c r="W174" s="18"/>
      <c r="X174" s="18"/>
      <c r="Y174" s="18"/>
      <c r="Z174" s="181">
        <f t="shared" si="15"/>
        <v>0</v>
      </c>
      <c r="AA174" s="44">
        <f t="shared" si="12"/>
        <v>0</v>
      </c>
      <c r="AB174" s="43"/>
      <c r="AC174" s="183" t="s">
        <v>215</v>
      </c>
      <c r="AD174" s="122" t="s">
        <v>672</v>
      </c>
    </row>
    <row r="175" spans="1:30" s="19" customFormat="1" ht="71.25" x14ac:dyDescent="0.2">
      <c r="A175" s="119">
        <v>286</v>
      </c>
      <c r="B175" s="111" t="s">
        <v>84</v>
      </c>
      <c r="C175" s="111" t="s">
        <v>207</v>
      </c>
      <c r="D175" s="118" t="s">
        <v>208</v>
      </c>
      <c r="E175" s="112" t="s">
        <v>293</v>
      </c>
      <c r="F175" s="17" t="s">
        <v>829</v>
      </c>
      <c r="G175" s="134">
        <v>2022680010029</v>
      </c>
      <c r="H175" s="111" t="s">
        <v>603</v>
      </c>
      <c r="I175" s="16"/>
      <c r="J175" s="104">
        <v>44927</v>
      </c>
      <c r="K175" s="104">
        <v>45291</v>
      </c>
      <c r="L175" s="144">
        <v>1</v>
      </c>
      <c r="M175" s="155"/>
      <c r="N175" s="179">
        <f t="shared" si="13"/>
        <v>0</v>
      </c>
      <c r="O175" s="170">
        <v>108000000</v>
      </c>
      <c r="P175" s="23"/>
      <c r="Q175" s="18"/>
      <c r="R175" s="18"/>
      <c r="S175" s="172"/>
      <c r="T175" s="181">
        <f t="shared" si="14"/>
        <v>108000000</v>
      </c>
      <c r="U175" s="43"/>
      <c r="V175" s="18"/>
      <c r="W175" s="18"/>
      <c r="X175" s="18"/>
      <c r="Y175" s="18"/>
      <c r="Z175" s="181">
        <f t="shared" si="15"/>
        <v>0</v>
      </c>
      <c r="AA175" s="44">
        <f t="shared" si="12"/>
        <v>0</v>
      </c>
      <c r="AB175" s="43"/>
      <c r="AC175" s="183" t="s">
        <v>215</v>
      </c>
      <c r="AD175" s="122" t="s">
        <v>672</v>
      </c>
    </row>
    <row r="176" spans="1:30" s="19" customFormat="1" ht="71.25" x14ac:dyDescent="0.2">
      <c r="A176" s="119">
        <v>300</v>
      </c>
      <c r="B176" s="118" t="s">
        <v>84</v>
      </c>
      <c r="C176" s="118" t="s">
        <v>85</v>
      </c>
      <c r="D176" s="118" t="s">
        <v>86</v>
      </c>
      <c r="E176" s="112" t="s">
        <v>294</v>
      </c>
      <c r="F176" s="17" t="s">
        <v>830</v>
      </c>
      <c r="G176" s="132">
        <v>2020680010025</v>
      </c>
      <c r="H176" s="111" t="s">
        <v>295</v>
      </c>
      <c r="I176" s="16"/>
      <c r="J176" s="104">
        <v>44927</v>
      </c>
      <c r="K176" s="104">
        <v>45291</v>
      </c>
      <c r="L176" s="144">
        <v>1</v>
      </c>
      <c r="M176" s="155"/>
      <c r="N176" s="179">
        <f t="shared" si="13"/>
        <v>0</v>
      </c>
      <c r="O176" s="170">
        <v>684200000</v>
      </c>
      <c r="P176" s="23"/>
      <c r="Q176" s="18"/>
      <c r="R176" s="18"/>
      <c r="S176" s="172"/>
      <c r="T176" s="181">
        <f t="shared" si="14"/>
        <v>684200000</v>
      </c>
      <c r="U176" s="43"/>
      <c r="V176" s="18"/>
      <c r="W176" s="18"/>
      <c r="X176" s="18"/>
      <c r="Y176" s="18"/>
      <c r="Z176" s="181">
        <f t="shared" si="15"/>
        <v>0</v>
      </c>
      <c r="AA176" s="44">
        <f t="shared" si="12"/>
        <v>0</v>
      </c>
      <c r="AB176" s="43"/>
      <c r="AC176" s="183" t="s">
        <v>215</v>
      </c>
      <c r="AD176" s="122" t="s">
        <v>672</v>
      </c>
    </row>
    <row r="177" spans="1:30" s="19" customFormat="1" ht="42.75" x14ac:dyDescent="0.2">
      <c r="A177" s="119">
        <v>1</v>
      </c>
      <c r="B177" s="111" t="s">
        <v>31</v>
      </c>
      <c r="C177" s="111" t="s">
        <v>296</v>
      </c>
      <c r="D177" s="111" t="s">
        <v>297</v>
      </c>
      <c r="E177" s="127" t="s">
        <v>298</v>
      </c>
      <c r="F177" s="17" t="s">
        <v>831</v>
      </c>
      <c r="G177" s="138"/>
      <c r="H177" s="111" t="s">
        <v>582</v>
      </c>
      <c r="I177" s="16"/>
      <c r="J177" s="104">
        <v>44927</v>
      </c>
      <c r="K177" s="104">
        <v>45291</v>
      </c>
      <c r="L177" s="143">
        <v>0</v>
      </c>
      <c r="M177" s="154"/>
      <c r="N177" s="179" t="str">
        <f t="shared" si="13"/>
        <v>-</v>
      </c>
      <c r="O177" s="164"/>
      <c r="P177" s="22"/>
      <c r="Q177" s="18"/>
      <c r="R177" s="18"/>
      <c r="S177" s="167"/>
      <c r="T177" s="181">
        <f t="shared" si="14"/>
        <v>0</v>
      </c>
      <c r="U177" s="43"/>
      <c r="V177" s="73"/>
      <c r="W177" s="18"/>
      <c r="X177" s="18"/>
      <c r="Y177" s="18"/>
      <c r="Z177" s="181">
        <f t="shared" si="15"/>
        <v>0</v>
      </c>
      <c r="AA177" s="44" t="str">
        <f t="shared" si="12"/>
        <v>-</v>
      </c>
      <c r="AB177" s="43"/>
      <c r="AC177" s="183" t="s">
        <v>299</v>
      </c>
      <c r="AD177" s="122" t="s">
        <v>682</v>
      </c>
    </row>
    <row r="178" spans="1:30" s="19" customFormat="1" ht="42.75" x14ac:dyDescent="0.2">
      <c r="A178" s="119">
        <v>2</v>
      </c>
      <c r="B178" s="118" t="s">
        <v>31</v>
      </c>
      <c r="C178" s="118" t="s">
        <v>296</v>
      </c>
      <c r="D178" s="118" t="s">
        <v>297</v>
      </c>
      <c r="E178" s="127" t="s">
        <v>300</v>
      </c>
      <c r="F178" s="17" t="s">
        <v>832</v>
      </c>
      <c r="G178" s="138">
        <v>2020680010064</v>
      </c>
      <c r="H178" s="111" t="s">
        <v>301</v>
      </c>
      <c r="I178" s="16"/>
      <c r="J178" s="104">
        <v>44927</v>
      </c>
      <c r="K178" s="104">
        <v>45291</v>
      </c>
      <c r="L178" s="143">
        <v>32276</v>
      </c>
      <c r="M178" s="154"/>
      <c r="N178" s="179">
        <f t="shared" si="13"/>
        <v>0</v>
      </c>
      <c r="O178" s="170">
        <v>21065182415</v>
      </c>
      <c r="P178" s="23">
        <v>9022782532</v>
      </c>
      <c r="Q178" s="18"/>
      <c r="R178" s="46"/>
      <c r="S178" s="170">
        <v>307992244.88</v>
      </c>
      <c r="T178" s="181">
        <f t="shared" si="14"/>
        <v>30395957191.880001</v>
      </c>
      <c r="U178" s="43"/>
      <c r="V178" s="18"/>
      <c r="W178" s="18"/>
      <c r="X178" s="46"/>
      <c r="Y178" s="18"/>
      <c r="Z178" s="181">
        <f t="shared" si="15"/>
        <v>0</v>
      </c>
      <c r="AA178" s="44">
        <f t="shared" si="12"/>
        <v>0</v>
      </c>
      <c r="AB178" s="43"/>
      <c r="AC178" s="183" t="s">
        <v>299</v>
      </c>
      <c r="AD178" s="122" t="s">
        <v>682</v>
      </c>
    </row>
    <row r="179" spans="1:30" s="19" customFormat="1" ht="45" x14ac:dyDescent="0.2">
      <c r="A179" s="119">
        <v>3</v>
      </c>
      <c r="B179" s="111" t="s">
        <v>31</v>
      </c>
      <c r="C179" s="111" t="s">
        <v>296</v>
      </c>
      <c r="D179" s="111" t="s">
        <v>297</v>
      </c>
      <c r="E179" s="127" t="s">
        <v>302</v>
      </c>
      <c r="F179" s="17" t="s">
        <v>833</v>
      </c>
      <c r="G179" s="138">
        <v>2020680010064</v>
      </c>
      <c r="H179" s="111" t="s">
        <v>301</v>
      </c>
      <c r="I179" s="16"/>
      <c r="J179" s="104">
        <v>44927</v>
      </c>
      <c r="K179" s="104">
        <v>45291</v>
      </c>
      <c r="L179" s="144">
        <v>1</v>
      </c>
      <c r="M179" s="155"/>
      <c r="N179" s="179">
        <f t="shared" si="13"/>
        <v>0</v>
      </c>
      <c r="O179" s="170"/>
      <c r="P179" s="23"/>
      <c r="Q179" s="18"/>
      <c r="R179" s="46"/>
      <c r="S179" s="170">
        <v>1768716069.1199999</v>
      </c>
      <c r="T179" s="181">
        <f t="shared" si="14"/>
        <v>1768716069.1199999</v>
      </c>
      <c r="U179" s="43"/>
      <c r="V179" s="18"/>
      <c r="W179" s="18"/>
      <c r="X179" s="46"/>
      <c r="Y179" s="18"/>
      <c r="Z179" s="181">
        <f t="shared" si="15"/>
        <v>0</v>
      </c>
      <c r="AA179" s="44">
        <f t="shared" si="12"/>
        <v>0</v>
      </c>
      <c r="AB179" s="43"/>
      <c r="AC179" s="183" t="s">
        <v>299</v>
      </c>
      <c r="AD179" s="122" t="s">
        <v>682</v>
      </c>
    </row>
    <row r="180" spans="1:30" s="19" customFormat="1" ht="42.75" x14ac:dyDescent="0.2">
      <c r="A180" s="119">
        <v>4</v>
      </c>
      <c r="B180" s="111" t="s">
        <v>31</v>
      </c>
      <c r="C180" s="111" t="s">
        <v>296</v>
      </c>
      <c r="D180" s="111" t="s">
        <v>297</v>
      </c>
      <c r="E180" s="127" t="s">
        <v>578</v>
      </c>
      <c r="F180" s="17" t="s">
        <v>834</v>
      </c>
      <c r="G180" s="138">
        <v>2021680010073</v>
      </c>
      <c r="H180" s="111" t="s">
        <v>303</v>
      </c>
      <c r="I180" s="16"/>
      <c r="J180" s="104">
        <v>44927</v>
      </c>
      <c r="K180" s="104">
        <v>45291</v>
      </c>
      <c r="L180" s="143">
        <v>3335</v>
      </c>
      <c r="M180" s="154"/>
      <c r="N180" s="179">
        <f t="shared" si="13"/>
        <v>0</v>
      </c>
      <c r="O180" s="170">
        <v>5000000</v>
      </c>
      <c r="P180" s="80">
        <v>70000000</v>
      </c>
      <c r="Q180" s="48"/>
      <c r="R180" s="48"/>
      <c r="S180" s="164"/>
      <c r="T180" s="181">
        <f t="shared" si="14"/>
        <v>75000000</v>
      </c>
      <c r="U180" s="22"/>
      <c r="V180" s="22"/>
      <c r="W180" s="22"/>
      <c r="X180" s="22"/>
      <c r="Y180" s="23"/>
      <c r="Z180" s="181">
        <f t="shared" si="15"/>
        <v>0</v>
      </c>
      <c r="AA180" s="44">
        <f t="shared" si="12"/>
        <v>0</v>
      </c>
      <c r="AB180" s="87"/>
      <c r="AC180" s="183" t="s">
        <v>299</v>
      </c>
      <c r="AD180" s="122" t="s">
        <v>682</v>
      </c>
    </row>
    <row r="181" spans="1:30" s="19" customFormat="1" ht="42.75" x14ac:dyDescent="0.2">
      <c r="A181" s="119">
        <v>5</v>
      </c>
      <c r="B181" s="111" t="s">
        <v>31</v>
      </c>
      <c r="C181" s="111" t="s">
        <v>296</v>
      </c>
      <c r="D181" s="111" t="s">
        <v>297</v>
      </c>
      <c r="E181" s="127" t="s">
        <v>304</v>
      </c>
      <c r="F181" s="17" t="s">
        <v>835</v>
      </c>
      <c r="G181" s="138">
        <v>2021680010073</v>
      </c>
      <c r="H181" s="111" t="s">
        <v>303</v>
      </c>
      <c r="I181" s="16"/>
      <c r="J181" s="104">
        <v>44927</v>
      </c>
      <c r="K181" s="104">
        <v>45291</v>
      </c>
      <c r="L181" s="297">
        <v>0</v>
      </c>
      <c r="M181" s="299"/>
      <c r="N181" s="294" t="str">
        <f>IFERROR(IF(M181/L181&gt;100%,100%,M181/L181),"-")</f>
        <v>-</v>
      </c>
      <c r="O181" s="170"/>
      <c r="P181" s="81">
        <v>34300206</v>
      </c>
      <c r="Q181" s="80"/>
      <c r="R181" s="80"/>
      <c r="S181" s="164"/>
      <c r="T181" s="273">
        <f>SUM(O181:S183)</f>
        <v>2876724695.666667</v>
      </c>
      <c r="U181" s="80"/>
      <c r="V181" s="80"/>
      <c r="W181" s="22"/>
      <c r="X181" s="22"/>
      <c r="Y181" s="23"/>
      <c r="Z181" s="273">
        <f>SUM(U181:Y183)</f>
        <v>0</v>
      </c>
      <c r="AA181" s="249">
        <f t="shared" si="12"/>
        <v>0</v>
      </c>
      <c r="AB181" s="252"/>
      <c r="AC181" s="255" t="s">
        <v>299</v>
      </c>
      <c r="AD181" s="258" t="s">
        <v>682</v>
      </c>
    </row>
    <row r="182" spans="1:30" s="19" customFormat="1" ht="57" x14ac:dyDescent="0.2">
      <c r="A182" s="119">
        <v>5</v>
      </c>
      <c r="B182" s="111" t="s">
        <v>31</v>
      </c>
      <c r="C182" s="111" t="s">
        <v>296</v>
      </c>
      <c r="D182" s="111" t="s">
        <v>297</v>
      </c>
      <c r="E182" s="127" t="s">
        <v>304</v>
      </c>
      <c r="F182" s="17" t="s">
        <v>835</v>
      </c>
      <c r="G182" s="132">
        <v>2021680010102</v>
      </c>
      <c r="H182" s="111" t="s">
        <v>305</v>
      </c>
      <c r="I182" s="16"/>
      <c r="J182" s="104">
        <v>44927</v>
      </c>
      <c r="K182" s="104">
        <v>45291</v>
      </c>
      <c r="L182" s="301"/>
      <c r="M182" s="302"/>
      <c r="N182" s="295"/>
      <c r="O182" s="170"/>
      <c r="P182" s="35">
        <v>1614876581.6666667</v>
      </c>
      <c r="Q182" s="80"/>
      <c r="R182" s="80"/>
      <c r="S182" s="164"/>
      <c r="T182" s="274"/>
      <c r="U182" s="22"/>
      <c r="V182" s="80"/>
      <c r="W182" s="22"/>
      <c r="X182" s="22"/>
      <c r="Y182" s="23"/>
      <c r="Z182" s="274"/>
      <c r="AA182" s="250"/>
      <c r="AB182" s="253"/>
      <c r="AC182" s="256"/>
      <c r="AD182" s="259"/>
    </row>
    <row r="183" spans="1:30" s="19" customFormat="1" ht="57" x14ac:dyDescent="0.2">
      <c r="A183" s="119">
        <v>5</v>
      </c>
      <c r="B183" s="111" t="s">
        <v>31</v>
      </c>
      <c r="C183" s="111" t="s">
        <v>296</v>
      </c>
      <c r="D183" s="111" t="s">
        <v>297</v>
      </c>
      <c r="E183" s="127" t="s">
        <v>304</v>
      </c>
      <c r="F183" s="17" t="s">
        <v>835</v>
      </c>
      <c r="G183" s="132">
        <v>2021680010117</v>
      </c>
      <c r="H183" s="111" t="s">
        <v>306</v>
      </c>
      <c r="I183" s="16"/>
      <c r="J183" s="104">
        <v>44927</v>
      </c>
      <c r="K183" s="104">
        <v>45291</v>
      </c>
      <c r="L183" s="298"/>
      <c r="M183" s="300"/>
      <c r="N183" s="296"/>
      <c r="O183" s="170">
        <v>1227547908</v>
      </c>
      <c r="P183" s="80"/>
      <c r="Q183" s="22"/>
      <c r="R183" s="22"/>
      <c r="S183" s="164"/>
      <c r="T183" s="275"/>
      <c r="U183" s="22"/>
      <c r="V183" s="22"/>
      <c r="W183" s="22"/>
      <c r="X183" s="22"/>
      <c r="Y183" s="23"/>
      <c r="Z183" s="275"/>
      <c r="AA183" s="251"/>
      <c r="AB183" s="254"/>
      <c r="AC183" s="257"/>
      <c r="AD183" s="260"/>
    </row>
    <row r="184" spans="1:30" s="19" customFormat="1" ht="60" x14ac:dyDescent="0.2">
      <c r="A184" s="119">
        <v>6</v>
      </c>
      <c r="B184" s="111" t="s">
        <v>31</v>
      </c>
      <c r="C184" s="111" t="s">
        <v>296</v>
      </c>
      <c r="D184" s="111" t="s">
        <v>297</v>
      </c>
      <c r="E184" s="127" t="s">
        <v>307</v>
      </c>
      <c r="F184" s="17" t="s">
        <v>836</v>
      </c>
      <c r="G184" s="138">
        <v>2020680010026</v>
      </c>
      <c r="H184" s="111" t="s">
        <v>308</v>
      </c>
      <c r="I184" s="16"/>
      <c r="J184" s="104">
        <v>44927</v>
      </c>
      <c r="K184" s="104">
        <v>45291</v>
      </c>
      <c r="L184" s="144">
        <v>1</v>
      </c>
      <c r="M184" s="155"/>
      <c r="N184" s="179">
        <f t="shared" si="13"/>
        <v>0</v>
      </c>
      <c r="O184" s="171">
        <v>309100000</v>
      </c>
      <c r="P184" s="80"/>
      <c r="Q184" s="22"/>
      <c r="R184" s="22"/>
      <c r="S184" s="164"/>
      <c r="T184" s="181">
        <f t="shared" si="14"/>
        <v>309100000</v>
      </c>
      <c r="U184" s="22"/>
      <c r="V184" s="22"/>
      <c r="W184" s="22"/>
      <c r="X184" s="22"/>
      <c r="Y184" s="23"/>
      <c r="Z184" s="181">
        <f t="shared" si="15"/>
        <v>0</v>
      </c>
      <c r="AA184" s="44">
        <f t="shared" si="12"/>
        <v>0</v>
      </c>
      <c r="AB184" s="103"/>
      <c r="AC184" s="183" t="s">
        <v>299</v>
      </c>
      <c r="AD184" s="122" t="s">
        <v>682</v>
      </c>
    </row>
    <row r="185" spans="1:30" s="19" customFormat="1" ht="85.5" x14ac:dyDescent="0.2">
      <c r="A185" s="119">
        <v>7</v>
      </c>
      <c r="B185" s="118" t="s">
        <v>31</v>
      </c>
      <c r="C185" s="118" t="s">
        <v>296</v>
      </c>
      <c r="D185" s="118" t="s">
        <v>297</v>
      </c>
      <c r="E185" s="127" t="s">
        <v>309</v>
      </c>
      <c r="F185" s="17" t="s">
        <v>837</v>
      </c>
      <c r="G185" s="138">
        <v>2020680010026</v>
      </c>
      <c r="H185" s="111" t="s">
        <v>308</v>
      </c>
      <c r="I185" s="16"/>
      <c r="J185" s="104">
        <v>44927</v>
      </c>
      <c r="K185" s="104">
        <v>45291</v>
      </c>
      <c r="L185" s="144">
        <v>1</v>
      </c>
      <c r="M185" s="155"/>
      <c r="N185" s="179">
        <f t="shared" si="13"/>
        <v>0</v>
      </c>
      <c r="O185" s="166">
        <v>157585010</v>
      </c>
      <c r="P185" s="80">
        <v>786714990</v>
      </c>
      <c r="Q185" s="35"/>
      <c r="R185" s="35"/>
      <c r="S185" s="164"/>
      <c r="T185" s="181">
        <f t="shared" si="14"/>
        <v>944300000</v>
      </c>
      <c r="U185" s="22"/>
      <c r="V185" s="22"/>
      <c r="W185" s="22"/>
      <c r="X185" s="22"/>
      <c r="Y185" s="23"/>
      <c r="Z185" s="181">
        <f t="shared" si="15"/>
        <v>0</v>
      </c>
      <c r="AA185" s="44">
        <f t="shared" si="12"/>
        <v>0</v>
      </c>
      <c r="AB185" s="103"/>
      <c r="AC185" s="183" t="s">
        <v>299</v>
      </c>
      <c r="AD185" s="122" t="s">
        <v>682</v>
      </c>
    </row>
    <row r="186" spans="1:30" s="19" customFormat="1" ht="42.75" x14ac:dyDescent="0.2">
      <c r="A186" s="119">
        <v>8</v>
      </c>
      <c r="B186" s="118" t="s">
        <v>31</v>
      </c>
      <c r="C186" s="118" t="s">
        <v>296</v>
      </c>
      <c r="D186" s="118" t="s">
        <v>297</v>
      </c>
      <c r="E186" s="127" t="s">
        <v>310</v>
      </c>
      <c r="F186" s="17" t="s">
        <v>838</v>
      </c>
      <c r="G186" s="138">
        <v>2020680010135</v>
      </c>
      <c r="H186" s="111" t="s">
        <v>311</v>
      </c>
      <c r="I186" s="14"/>
      <c r="J186" s="104">
        <v>44927</v>
      </c>
      <c r="K186" s="104">
        <v>45291</v>
      </c>
      <c r="L186" s="143">
        <v>4</v>
      </c>
      <c r="M186" s="154"/>
      <c r="N186" s="179">
        <f t="shared" si="13"/>
        <v>0</v>
      </c>
      <c r="O186" s="170">
        <v>253000000</v>
      </c>
      <c r="P186" s="80"/>
      <c r="Q186" s="22"/>
      <c r="R186" s="22"/>
      <c r="S186" s="167"/>
      <c r="T186" s="181">
        <f t="shared" si="14"/>
        <v>253000000</v>
      </c>
      <c r="U186" s="22"/>
      <c r="V186" s="35"/>
      <c r="W186" s="22"/>
      <c r="X186" s="22"/>
      <c r="Y186" s="23"/>
      <c r="Z186" s="181">
        <f t="shared" si="15"/>
        <v>0</v>
      </c>
      <c r="AA186" s="44">
        <f t="shared" si="12"/>
        <v>0</v>
      </c>
      <c r="AB186" s="87"/>
      <c r="AC186" s="183" t="s">
        <v>299</v>
      </c>
      <c r="AD186" s="122" t="s">
        <v>682</v>
      </c>
    </row>
    <row r="187" spans="1:30" s="19" customFormat="1" ht="42.75" x14ac:dyDescent="0.2">
      <c r="A187" s="119">
        <v>9</v>
      </c>
      <c r="B187" s="118" t="s">
        <v>31</v>
      </c>
      <c r="C187" s="118" t="s">
        <v>296</v>
      </c>
      <c r="D187" s="118" t="s">
        <v>297</v>
      </c>
      <c r="E187" s="127" t="s">
        <v>312</v>
      </c>
      <c r="F187" s="17" t="s">
        <v>839</v>
      </c>
      <c r="G187" s="138">
        <v>2020680010092</v>
      </c>
      <c r="H187" s="111" t="s">
        <v>313</v>
      </c>
      <c r="I187" s="14"/>
      <c r="J187" s="104">
        <v>44927</v>
      </c>
      <c r="K187" s="104">
        <v>45291</v>
      </c>
      <c r="L187" s="143">
        <v>2664</v>
      </c>
      <c r="M187" s="154"/>
      <c r="N187" s="179">
        <f t="shared" si="13"/>
        <v>0</v>
      </c>
      <c r="O187" s="170">
        <v>5961086520</v>
      </c>
      <c r="P187" s="80"/>
      <c r="Q187" s="22"/>
      <c r="R187" s="22"/>
      <c r="S187" s="167"/>
      <c r="T187" s="181">
        <f t="shared" si="14"/>
        <v>5961086520</v>
      </c>
      <c r="U187" s="22"/>
      <c r="V187" s="22"/>
      <c r="W187" s="22"/>
      <c r="X187" s="22"/>
      <c r="Y187" s="23"/>
      <c r="Z187" s="181">
        <f t="shared" si="15"/>
        <v>0</v>
      </c>
      <c r="AA187" s="44">
        <f t="shared" si="12"/>
        <v>0</v>
      </c>
      <c r="AB187" s="87"/>
      <c r="AC187" s="183" t="s">
        <v>299</v>
      </c>
      <c r="AD187" s="122" t="s">
        <v>682</v>
      </c>
    </row>
    <row r="188" spans="1:30" s="19" customFormat="1" ht="45" x14ac:dyDescent="0.2">
      <c r="A188" s="119">
        <v>10</v>
      </c>
      <c r="B188" s="111" t="s">
        <v>31</v>
      </c>
      <c r="C188" s="111" t="s">
        <v>296</v>
      </c>
      <c r="D188" s="111" t="s">
        <v>297</v>
      </c>
      <c r="E188" s="127" t="s">
        <v>314</v>
      </c>
      <c r="F188" s="17" t="s">
        <v>840</v>
      </c>
      <c r="G188" s="138">
        <v>2020680010090</v>
      </c>
      <c r="H188" s="111" t="s">
        <v>315</v>
      </c>
      <c r="I188" s="15"/>
      <c r="J188" s="104">
        <v>44927</v>
      </c>
      <c r="K188" s="104">
        <v>45291</v>
      </c>
      <c r="L188" s="143">
        <v>9668</v>
      </c>
      <c r="M188" s="154"/>
      <c r="N188" s="179">
        <f t="shared" si="13"/>
        <v>0</v>
      </c>
      <c r="O188" s="170">
        <v>1172836199</v>
      </c>
      <c r="P188" s="80">
        <v>14269643179</v>
      </c>
      <c r="Q188" s="35"/>
      <c r="R188" s="35"/>
      <c r="S188" s="167"/>
      <c r="T188" s="181">
        <f t="shared" si="14"/>
        <v>15442479378</v>
      </c>
      <c r="U188" s="22"/>
      <c r="V188" s="35"/>
      <c r="W188" s="35"/>
      <c r="X188" s="35"/>
      <c r="Y188" s="23"/>
      <c r="Z188" s="181">
        <f t="shared" si="15"/>
        <v>0</v>
      </c>
      <c r="AA188" s="44">
        <f t="shared" si="12"/>
        <v>0</v>
      </c>
      <c r="AB188" s="87"/>
      <c r="AC188" s="183" t="s">
        <v>299</v>
      </c>
      <c r="AD188" s="122" t="s">
        <v>682</v>
      </c>
    </row>
    <row r="189" spans="1:30" s="19" customFormat="1" ht="57" x14ac:dyDescent="0.2">
      <c r="A189" s="119">
        <v>11</v>
      </c>
      <c r="B189" s="111" t="s">
        <v>31</v>
      </c>
      <c r="C189" s="111" t="s">
        <v>296</v>
      </c>
      <c r="D189" s="111" t="s">
        <v>297</v>
      </c>
      <c r="E189" s="127" t="s">
        <v>316</v>
      </c>
      <c r="F189" s="17" t="s">
        <v>841</v>
      </c>
      <c r="G189" s="132">
        <v>2021680010102</v>
      </c>
      <c r="H189" s="111" t="s">
        <v>305</v>
      </c>
      <c r="I189" s="16"/>
      <c r="J189" s="104">
        <v>44927</v>
      </c>
      <c r="K189" s="104">
        <v>45291</v>
      </c>
      <c r="L189" s="297">
        <v>0</v>
      </c>
      <c r="M189" s="299"/>
      <c r="N189" s="294" t="str">
        <f>IFERROR(IF(M189/L189&gt;100%,100%,M189/L189),"-")</f>
        <v>-</v>
      </c>
      <c r="O189" s="170"/>
      <c r="P189" s="80">
        <v>1614876581.6666667</v>
      </c>
      <c r="Q189" s="35"/>
      <c r="R189" s="35"/>
      <c r="S189" s="167"/>
      <c r="T189" s="273">
        <f>SUM(O189:S190)</f>
        <v>3326393270.666667</v>
      </c>
      <c r="U189" s="22"/>
      <c r="V189" s="35"/>
      <c r="W189" s="35"/>
      <c r="X189" s="35"/>
      <c r="Y189" s="23"/>
      <c r="Z189" s="273">
        <f>SUM(U189:Y190)</f>
        <v>0</v>
      </c>
      <c r="AA189" s="249">
        <f t="shared" si="12"/>
        <v>0</v>
      </c>
      <c r="AB189" s="252"/>
      <c r="AC189" s="255" t="s">
        <v>299</v>
      </c>
      <c r="AD189" s="258" t="s">
        <v>682</v>
      </c>
    </row>
    <row r="190" spans="1:30" s="19" customFormat="1" ht="42.75" x14ac:dyDescent="0.2">
      <c r="A190" s="119">
        <v>11</v>
      </c>
      <c r="B190" s="111" t="s">
        <v>31</v>
      </c>
      <c r="C190" s="111" t="s">
        <v>296</v>
      </c>
      <c r="D190" s="111" t="s">
        <v>297</v>
      </c>
      <c r="E190" s="127" t="s">
        <v>316</v>
      </c>
      <c r="F190" s="17" t="s">
        <v>841</v>
      </c>
      <c r="G190" s="132">
        <v>2022680010078</v>
      </c>
      <c r="H190" s="111" t="s">
        <v>606</v>
      </c>
      <c r="I190" s="15"/>
      <c r="J190" s="104">
        <v>44927</v>
      </c>
      <c r="K190" s="104">
        <v>45291</v>
      </c>
      <c r="L190" s="298"/>
      <c r="M190" s="300"/>
      <c r="N190" s="296"/>
      <c r="O190" s="170">
        <v>1611516689</v>
      </c>
      <c r="P190" s="80"/>
      <c r="Q190" s="35"/>
      <c r="R190" s="35"/>
      <c r="S190" s="178">
        <v>100000000</v>
      </c>
      <c r="T190" s="275"/>
      <c r="U190" s="22"/>
      <c r="V190" s="22"/>
      <c r="W190" s="35"/>
      <c r="X190" s="35"/>
      <c r="Y190" s="23"/>
      <c r="Z190" s="275"/>
      <c r="AA190" s="251"/>
      <c r="AB190" s="254"/>
      <c r="AC190" s="257"/>
      <c r="AD190" s="260"/>
    </row>
    <row r="191" spans="1:30" s="19" customFormat="1" ht="42.75" x14ac:dyDescent="0.2">
      <c r="A191" s="119">
        <v>12</v>
      </c>
      <c r="B191" s="118" t="s">
        <v>31</v>
      </c>
      <c r="C191" s="118" t="s">
        <v>296</v>
      </c>
      <c r="D191" s="118" t="s">
        <v>297</v>
      </c>
      <c r="E191" s="127" t="s">
        <v>317</v>
      </c>
      <c r="F191" s="17" t="s">
        <v>842</v>
      </c>
      <c r="G191" s="132">
        <v>2022680010078</v>
      </c>
      <c r="H191" s="111" t="s">
        <v>606</v>
      </c>
      <c r="I191" s="16"/>
      <c r="J191" s="104">
        <v>44927</v>
      </c>
      <c r="K191" s="104">
        <v>45291</v>
      </c>
      <c r="L191" s="143">
        <v>0</v>
      </c>
      <c r="M191" s="154"/>
      <c r="N191" s="179" t="str">
        <f t="shared" si="13"/>
        <v>-</v>
      </c>
      <c r="O191" s="170">
        <v>1611516689</v>
      </c>
      <c r="P191" s="80"/>
      <c r="Q191" s="35"/>
      <c r="R191" s="35"/>
      <c r="S191" s="178">
        <v>100000000</v>
      </c>
      <c r="T191" s="181">
        <f t="shared" si="14"/>
        <v>1711516689</v>
      </c>
      <c r="U191" s="22"/>
      <c r="V191" s="22"/>
      <c r="W191" s="22"/>
      <c r="X191" s="22"/>
      <c r="Y191" s="23"/>
      <c r="Z191" s="181">
        <f t="shared" si="15"/>
        <v>0</v>
      </c>
      <c r="AA191" s="44">
        <f t="shared" si="12"/>
        <v>0</v>
      </c>
      <c r="AB191" s="103"/>
      <c r="AC191" s="183" t="s">
        <v>299</v>
      </c>
      <c r="AD191" s="122" t="s">
        <v>682</v>
      </c>
    </row>
    <row r="192" spans="1:30" s="19" customFormat="1" ht="57" x14ac:dyDescent="0.2">
      <c r="A192" s="119">
        <v>13</v>
      </c>
      <c r="B192" s="111" t="s">
        <v>31</v>
      </c>
      <c r="C192" s="111" t="s">
        <v>296</v>
      </c>
      <c r="D192" s="111" t="s">
        <v>318</v>
      </c>
      <c r="E192" s="127" t="s">
        <v>319</v>
      </c>
      <c r="F192" s="17" t="s">
        <v>843</v>
      </c>
      <c r="G192" s="132">
        <v>2022680010072</v>
      </c>
      <c r="H192" s="111" t="s">
        <v>607</v>
      </c>
      <c r="I192" s="15"/>
      <c r="J192" s="104">
        <v>44927</v>
      </c>
      <c r="K192" s="104">
        <v>45291</v>
      </c>
      <c r="L192" s="143">
        <v>47</v>
      </c>
      <c r="M192" s="154"/>
      <c r="N192" s="179">
        <f t="shared" si="13"/>
        <v>0</v>
      </c>
      <c r="O192" s="170">
        <v>74800000</v>
      </c>
      <c r="P192" s="80"/>
      <c r="Q192" s="35"/>
      <c r="R192" s="35"/>
      <c r="S192" s="167"/>
      <c r="T192" s="181">
        <f t="shared" si="14"/>
        <v>74800000</v>
      </c>
      <c r="U192" s="22"/>
      <c r="V192" s="22"/>
      <c r="W192" s="22"/>
      <c r="X192" s="22"/>
      <c r="Y192" s="23"/>
      <c r="Z192" s="181">
        <f t="shared" si="15"/>
        <v>0</v>
      </c>
      <c r="AA192" s="44">
        <f t="shared" si="12"/>
        <v>0</v>
      </c>
      <c r="AB192" s="103"/>
      <c r="AC192" s="183" t="s">
        <v>299</v>
      </c>
      <c r="AD192" s="122" t="s">
        <v>682</v>
      </c>
    </row>
    <row r="193" spans="1:30" s="19" customFormat="1" ht="57" x14ac:dyDescent="0.2">
      <c r="A193" s="119">
        <v>14</v>
      </c>
      <c r="B193" s="118" t="s">
        <v>31</v>
      </c>
      <c r="C193" s="118" t="s">
        <v>296</v>
      </c>
      <c r="D193" s="118" t="s">
        <v>318</v>
      </c>
      <c r="E193" s="127" t="s">
        <v>320</v>
      </c>
      <c r="F193" s="17" t="s">
        <v>844</v>
      </c>
      <c r="G193" s="138">
        <v>2020680010076</v>
      </c>
      <c r="H193" s="111" t="s">
        <v>321</v>
      </c>
      <c r="I193" s="15"/>
      <c r="J193" s="104">
        <v>44927</v>
      </c>
      <c r="K193" s="104">
        <v>45291</v>
      </c>
      <c r="L193" s="297">
        <v>47</v>
      </c>
      <c r="M193" s="299"/>
      <c r="N193" s="294">
        <f>IFERROR(IF(M193/L193&gt;100%,100%,M193/L193),"-")</f>
        <v>0</v>
      </c>
      <c r="O193" s="170">
        <v>20295639717</v>
      </c>
      <c r="P193" s="80">
        <v>4120114960</v>
      </c>
      <c r="Q193" s="35"/>
      <c r="R193" s="35"/>
      <c r="S193" s="167"/>
      <c r="T193" s="273">
        <f>SUM(O193:S195)</f>
        <v>268992715381.66666</v>
      </c>
      <c r="U193" s="22"/>
      <c r="V193" s="22"/>
      <c r="W193" s="35"/>
      <c r="X193" s="35"/>
      <c r="Y193" s="23"/>
      <c r="Z193" s="273">
        <f>SUM(U193:Y195)</f>
        <v>0</v>
      </c>
      <c r="AA193" s="249">
        <f t="shared" si="12"/>
        <v>0</v>
      </c>
      <c r="AB193" s="252"/>
      <c r="AC193" s="255" t="s">
        <v>299</v>
      </c>
      <c r="AD193" s="258" t="s">
        <v>682</v>
      </c>
    </row>
    <row r="194" spans="1:30" s="19" customFormat="1" ht="94.9" customHeight="1" x14ac:dyDescent="0.2">
      <c r="A194" s="119">
        <v>14</v>
      </c>
      <c r="B194" s="118" t="s">
        <v>31</v>
      </c>
      <c r="C194" s="118" t="s">
        <v>296</v>
      </c>
      <c r="D194" s="118" t="s">
        <v>318</v>
      </c>
      <c r="E194" s="127" t="s">
        <v>320</v>
      </c>
      <c r="F194" s="17" t="s">
        <v>844</v>
      </c>
      <c r="G194" s="138">
        <v>2020680010027</v>
      </c>
      <c r="H194" s="111" t="s">
        <v>608</v>
      </c>
      <c r="I194" s="16"/>
      <c r="J194" s="104">
        <v>44927</v>
      </c>
      <c r="K194" s="104">
        <v>45291</v>
      </c>
      <c r="L194" s="301"/>
      <c r="M194" s="302"/>
      <c r="N194" s="295"/>
      <c r="O194" s="170">
        <v>1322929719</v>
      </c>
      <c r="P194" s="80">
        <v>241639154404</v>
      </c>
      <c r="Q194" s="35"/>
      <c r="R194" s="35"/>
      <c r="S194" s="167"/>
      <c r="T194" s="274"/>
      <c r="U194" s="22"/>
      <c r="V194" s="35"/>
      <c r="W194" s="35"/>
      <c r="X194" s="35"/>
      <c r="Y194" s="23"/>
      <c r="Z194" s="274"/>
      <c r="AA194" s="250"/>
      <c r="AB194" s="253"/>
      <c r="AC194" s="256"/>
      <c r="AD194" s="259"/>
    </row>
    <row r="195" spans="1:30" s="19" customFormat="1" ht="69" customHeight="1" x14ac:dyDescent="0.2">
      <c r="A195" s="119">
        <v>14</v>
      </c>
      <c r="B195" s="118" t="s">
        <v>31</v>
      </c>
      <c r="C195" s="118" t="s">
        <v>296</v>
      </c>
      <c r="D195" s="118" t="s">
        <v>318</v>
      </c>
      <c r="E195" s="127" t="s">
        <v>320</v>
      </c>
      <c r="F195" s="17" t="s">
        <v>844</v>
      </c>
      <c r="G195" s="138">
        <v>2021680010102</v>
      </c>
      <c r="H195" s="111" t="s">
        <v>305</v>
      </c>
      <c r="I195" s="16"/>
      <c r="J195" s="104">
        <v>44927</v>
      </c>
      <c r="K195" s="104">
        <v>45291</v>
      </c>
      <c r="L195" s="298"/>
      <c r="M195" s="300"/>
      <c r="N195" s="296"/>
      <c r="O195" s="170"/>
      <c r="P195" s="80">
        <v>1614876581.6666667</v>
      </c>
      <c r="Q195" s="35"/>
      <c r="R195" s="35"/>
      <c r="S195" s="167"/>
      <c r="T195" s="275"/>
      <c r="U195" s="22"/>
      <c r="V195" s="35"/>
      <c r="W195" s="35"/>
      <c r="X195" s="35"/>
      <c r="Y195" s="23"/>
      <c r="Z195" s="275"/>
      <c r="AA195" s="251"/>
      <c r="AB195" s="254"/>
      <c r="AC195" s="257"/>
      <c r="AD195" s="260"/>
    </row>
    <row r="196" spans="1:30" s="19" customFormat="1" ht="42.75" x14ac:dyDescent="0.2">
      <c r="A196" s="119">
        <v>15</v>
      </c>
      <c r="B196" s="111" t="s">
        <v>31</v>
      </c>
      <c r="C196" s="111" t="s">
        <v>296</v>
      </c>
      <c r="D196" s="111" t="s">
        <v>318</v>
      </c>
      <c r="E196" s="127" t="s">
        <v>322</v>
      </c>
      <c r="F196" s="17" t="s">
        <v>845</v>
      </c>
      <c r="G196" s="138"/>
      <c r="H196" s="111" t="s">
        <v>582</v>
      </c>
      <c r="I196" s="49"/>
      <c r="J196" s="104">
        <v>44927</v>
      </c>
      <c r="K196" s="104">
        <v>45291</v>
      </c>
      <c r="L196" s="143">
        <v>0</v>
      </c>
      <c r="M196" s="154"/>
      <c r="N196" s="179" t="str">
        <f t="shared" si="13"/>
        <v>-</v>
      </c>
      <c r="O196" s="164"/>
      <c r="P196" s="80"/>
      <c r="Q196" s="35"/>
      <c r="R196" s="35"/>
      <c r="S196" s="164"/>
      <c r="T196" s="181">
        <f>SUM(O196:S196)</f>
        <v>0</v>
      </c>
      <c r="U196" s="22"/>
      <c r="V196" s="22"/>
      <c r="W196" s="35"/>
      <c r="X196" s="35"/>
      <c r="Y196" s="23"/>
      <c r="Z196" s="181">
        <f>SUM(U196:Y196)</f>
        <v>0</v>
      </c>
      <c r="AA196" s="44" t="str">
        <f t="shared" si="12"/>
        <v>-</v>
      </c>
      <c r="AB196" s="103"/>
      <c r="AC196" s="183" t="s">
        <v>299</v>
      </c>
      <c r="AD196" s="122" t="s">
        <v>682</v>
      </c>
    </row>
    <row r="197" spans="1:30" s="19" customFormat="1" ht="57" x14ac:dyDescent="0.2">
      <c r="A197" s="119">
        <v>16</v>
      </c>
      <c r="B197" s="111" t="s">
        <v>31</v>
      </c>
      <c r="C197" s="111" t="s">
        <v>296</v>
      </c>
      <c r="D197" s="111" t="s">
        <v>318</v>
      </c>
      <c r="E197" s="127" t="s">
        <v>324</v>
      </c>
      <c r="F197" s="17" t="s">
        <v>846</v>
      </c>
      <c r="G197" s="138">
        <v>2020680010132</v>
      </c>
      <c r="H197" s="111" t="s">
        <v>323</v>
      </c>
      <c r="I197" s="15"/>
      <c r="J197" s="104">
        <v>44927</v>
      </c>
      <c r="K197" s="104">
        <v>45291</v>
      </c>
      <c r="L197" s="143">
        <v>35000</v>
      </c>
      <c r="M197" s="154"/>
      <c r="N197" s="179">
        <f t="shared" si="13"/>
        <v>0</v>
      </c>
      <c r="O197" s="170">
        <v>276739648</v>
      </c>
      <c r="P197" s="80">
        <v>123260352</v>
      </c>
      <c r="Q197" s="35"/>
      <c r="R197" s="35"/>
      <c r="S197" s="164"/>
      <c r="T197" s="181">
        <f>SUM(O197:S197)</f>
        <v>400000000</v>
      </c>
      <c r="U197" s="22"/>
      <c r="V197" s="22"/>
      <c r="W197" s="35"/>
      <c r="X197" s="35"/>
      <c r="Y197" s="23"/>
      <c r="Z197" s="181">
        <f>SUM(U197:Y197)</f>
        <v>0</v>
      </c>
      <c r="AA197" s="44">
        <f t="shared" si="12"/>
        <v>0</v>
      </c>
      <c r="AB197" s="103"/>
      <c r="AC197" s="183" t="s">
        <v>299</v>
      </c>
      <c r="AD197" s="122" t="s">
        <v>682</v>
      </c>
    </row>
    <row r="198" spans="1:30" s="19" customFormat="1" ht="57" x14ac:dyDescent="0.2">
      <c r="A198" s="119">
        <v>17</v>
      </c>
      <c r="B198" s="118" t="s">
        <v>31</v>
      </c>
      <c r="C198" s="118" t="s">
        <v>296</v>
      </c>
      <c r="D198" s="118" t="s">
        <v>318</v>
      </c>
      <c r="E198" s="127" t="s">
        <v>325</v>
      </c>
      <c r="F198" s="17" t="s">
        <v>847</v>
      </c>
      <c r="G198" s="132">
        <v>2022680010072</v>
      </c>
      <c r="H198" s="111" t="s">
        <v>607</v>
      </c>
      <c r="I198" s="50"/>
      <c r="J198" s="104">
        <v>44927</v>
      </c>
      <c r="K198" s="104">
        <v>45291</v>
      </c>
      <c r="L198" s="143">
        <v>500</v>
      </c>
      <c r="M198" s="154"/>
      <c r="N198" s="179">
        <f t="shared" si="13"/>
        <v>0</v>
      </c>
      <c r="O198" s="170">
        <v>74800000</v>
      </c>
      <c r="P198" s="80"/>
      <c r="Q198" s="35"/>
      <c r="R198" s="35"/>
      <c r="S198" s="164"/>
      <c r="T198" s="181">
        <f>SUM(O198:S198)</f>
        <v>74800000</v>
      </c>
      <c r="U198" s="35"/>
      <c r="V198" s="22"/>
      <c r="W198" s="35"/>
      <c r="X198" s="35"/>
      <c r="Y198" s="23"/>
      <c r="Z198" s="181">
        <f>SUM(U198:Y198)</f>
        <v>0</v>
      </c>
      <c r="AA198" s="44">
        <f t="shared" si="12"/>
        <v>0</v>
      </c>
      <c r="AB198" s="103"/>
      <c r="AC198" s="183" t="s">
        <v>299</v>
      </c>
      <c r="AD198" s="122" t="s">
        <v>682</v>
      </c>
    </row>
    <row r="199" spans="1:30" s="19" customFormat="1" ht="57" x14ac:dyDescent="0.2">
      <c r="A199" s="119">
        <v>18</v>
      </c>
      <c r="B199" s="111" t="s">
        <v>31</v>
      </c>
      <c r="C199" s="111" t="s">
        <v>296</v>
      </c>
      <c r="D199" s="111" t="s">
        <v>318</v>
      </c>
      <c r="E199" s="127" t="s">
        <v>326</v>
      </c>
      <c r="F199" s="17" t="s">
        <v>848</v>
      </c>
      <c r="G199" s="132">
        <v>2022680010072</v>
      </c>
      <c r="H199" s="111" t="s">
        <v>607</v>
      </c>
      <c r="I199" s="16"/>
      <c r="J199" s="104">
        <v>44927</v>
      </c>
      <c r="K199" s="104">
        <v>45291</v>
      </c>
      <c r="L199" s="297">
        <v>20</v>
      </c>
      <c r="M199" s="299"/>
      <c r="N199" s="294">
        <f>IFERROR(IF(M199/L199&gt;100%,100%,M199/L199),"-")</f>
        <v>0</v>
      </c>
      <c r="O199" s="170">
        <v>74800000</v>
      </c>
      <c r="P199" s="80"/>
      <c r="Q199" s="22"/>
      <c r="R199" s="22"/>
      <c r="S199" s="164"/>
      <c r="T199" s="273">
        <f>SUM(O199:S200)</f>
        <v>178200000</v>
      </c>
      <c r="U199" s="22"/>
      <c r="V199" s="22"/>
      <c r="W199" s="22"/>
      <c r="X199" s="22"/>
      <c r="Y199" s="23"/>
      <c r="Z199" s="273">
        <f>SUM(U199:Y200)</f>
        <v>0</v>
      </c>
      <c r="AA199" s="249">
        <f t="shared" si="12"/>
        <v>0</v>
      </c>
      <c r="AB199" s="252"/>
      <c r="AC199" s="255" t="s">
        <v>299</v>
      </c>
      <c r="AD199" s="258" t="s">
        <v>682</v>
      </c>
    </row>
    <row r="200" spans="1:30" s="19" customFormat="1" ht="57" x14ac:dyDescent="0.2">
      <c r="A200" s="119">
        <v>18</v>
      </c>
      <c r="B200" s="111" t="s">
        <v>31</v>
      </c>
      <c r="C200" s="111" t="s">
        <v>296</v>
      </c>
      <c r="D200" s="111" t="s">
        <v>318</v>
      </c>
      <c r="E200" s="127" t="s">
        <v>326</v>
      </c>
      <c r="F200" s="17" t="s">
        <v>848</v>
      </c>
      <c r="G200" s="138">
        <v>2021680010101</v>
      </c>
      <c r="H200" s="111" t="s">
        <v>327</v>
      </c>
      <c r="I200" s="16"/>
      <c r="J200" s="104">
        <v>44927</v>
      </c>
      <c r="K200" s="104">
        <v>45291</v>
      </c>
      <c r="L200" s="298"/>
      <c r="M200" s="300"/>
      <c r="N200" s="296"/>
      <c r="O200" s="170">
        <v>103400000</v>
      </c>
      <c r="P200" s="80"/>
      <c r="Q200" s="22"/>
      <c r="R200" s="22"/>
      <c r="S200" s="164"/>
      <c r="T200" s="275"/>
      <c r="U200" s="22"/>
      <c r="V200" s="22"/>
      <c r="W200" s="22"/>
      <c r="X200" s="22"/>
      <c r="Y200" s="23"/>
      <c r="Z200" s="275"/>
      <c r="AA200" s="251"/>
      <c r="AB200" s="254"/>
      <c r="AC200" s="257"/>
      <c r="AD200" s="260"/>
    </row>
    <row r="201" spans="1:30" s="19" customFormat="1" ht="42.75" x14ac:dyDescent="0.2">
      <c r="A201" s="119">
        <v>19</v>
      </c>
      <c r="B201" s="111" t="s">
        <v>31</v>
      </c>
      <c r="C201" s="111" t="s">
        <v>296</v>
      </c>
      <c r="D201" s="111" t="s">
        <v>318</v>
      </c>
      <c r="E201" s="127" t="s">
        <v>328</v>
      </c>
      <c r="F201" s="17" t="s">
        <v>849</v>
      </c>
      <c r="G201" s="138">
        <v>2020680010107</v>
      </c>
      <c r="H201" s="111" t="s">
        <v>329</v>
      </c>
      <c r="I201" s="16"/>
      <c r="J201" s="104">
        <v>44927</v>
      </c>
      <c r="K201" s="104">
        <v>45291</v>
      </c>
      <c r="L201" s="143">
        <v>1</v>
      </c>
      <c r="M201" s="154"/>
      <c r="N201" s="179">
        <f t="shared" si="13"/>
        <v>0</v>
      </c>
      <c r="O201" s="170"/>
      <c r="P201" s="80">
        <v>110140271</v>
      </c>
      <c r="Q201" s="22"/>
      <c r="R201" s="22"/>
      <c r="S201" s="164"/>
      <c r="T201" s="181">
        <f t="shared" ref="T201:T212" si="16">SUM(O201:S201)</f>
        <v>110140271</v>
      </c>
      <c r="U201" s="22"/>
      <c r="V201" s="22"/>
      <c r="W201" s="22"/>
      <c r="X201" s="22"/>
      <c r="Y201" s="23"/>
      <c r="Z201" s="181">
        <f t="shared" ref="Z201:Z212" si="17">SUM(U201:Y201)</f>
        <v>0</v>
      </c>
      <c r="AA201" s="44">
        <f t="shared" si="12"/>
        <v>0</v>
      </c>
      <c r="AB201" s="87"/>
      <c r="AC201" s="183" t="s">
        <v>299</v>
      </c>
      <c r="AD201" s="122" t="s">
        <v>682</v>
      </c>
    </row>
    <row r="202" spans="1:30" s="19" customFormat="1" ht="42.75" x14ac:dyDescent="0.2">
      <c r="A202" s="119">
        <v>20</v>
      </c>
      <c r="B202" s="111" t="s">
        <v>31</v>
      </c>
      <c r="C202" s="111" t="s">
        <v>296</v>
      </c>
      <c r="D202" s="111" t="s">
        <v>318</v>
      </c>
      <c r="E202" s="127" t="s">
        <v>330</v>
      </c>
      <c r="F202" s="17" t="s">
        <v>850</v>
      </c>
      <c r="G202" s="138">
        <v>2020680010028</v>
      </c>
      <c r="H202" s="111" t="s">
        <v>331</v>
      </c>
      <c r="I202" s="16"/>
      <c r="J202" s="104">
        <v>44927</v>
      </c>
      <c r="K202" s="104">
        <v>45291</v>
      </c>
      <c r="L202" s="144">
        <v>1</v>
      </c>
      <c r="M202" s="155"/>
      <c r="N202" s="179">
        <f t="shared" si="13"/>
        <v>0</v>
      </c>
      <c r="O202" s="166">
        <v>1723251041</v>
      </c>
      <c r="P202" s="80"/>
      <c r="Q202" s="22"/>
      <c r="R202" s="22"/>
      <c r="S202" s="178">
        <v>51796378</v>
      </c>
      <c r="T202" s="181">
        <f t="shared" si="16"/>
        <v>1775047419</v>
      </c>
      <c r="U202" s="22"/>
      <c r="V202" s="22"/>
      <c r="W202" s="22"/>
      <c r="X202" s="22"/>
      <c r="Y202" s="23"/>
      <c r="Z202" s="181">
        <f t="shared" si="17"/>
        <v>0</v>
      </c>
      <c r="AA202" s="44">
        <f t="shared" si="12"/>
        <v>0</v>
      </c>
      <c r="AB202" s="87"/>
      <c r="AC202" s="183" t="s">
        <v>299</v>
      </c>
      <c r="AD202" s="122" t="s">
        <v>682</v>
      </c>
    </row>
    <row r="203" spans="1:30" s="19" customFormat="1" ht="71.25" x14ac:dyDescent="0.2">
      <c r="A203" s="119">
        <v>21</v>
      </c>
      <c r="B203" s="111" t="s">
        <v>31</v>
      </c>
      <c r="C203" s="111" t="s">
        <v>296</v>
      </c>
      <c r="D203" s="111" t="s">
        <v>318</v>
      </c>
      <c r="E203" s="127" t="s">
        <v>332</v>
      </c>
      <c r="F203" s="17" t="s">
        <v>851</v>
      </c>
      <c r="G203" s="138">
        <v>2020680010154</v>
      </c>
      <c r="H203" s="111" t="s">
        <v>333</v>
      </c>
      <c r="I203" s="16"/>
      <c r="J203" s="104">
        <v>44927</v>
      </c>
      <c r="K203" s="104">
        <v>45291</v>
      </c>
      <c r="L203" s="143">
        <v>1</v>
      </c>
      <c r="M203" s="154"/>
      <c r="N203" s="179">
        <f t="shared" si="13"/>
        <v>0</v>
      </c>
      <c r="O203" s="170">
        <v>150000000</v>
      </c>
      <c r="P203" s="80"/>
      <c r="Q203" s="22"/>
      <c r="R203" s="22"/>
      <c r="S203" s="164"/>
      <c r="T203" s="181">
        <f t="shared" si="16"/>
        <v>150000000</v>
      </c>
      <c r="U203" s="22"/>
      <c r="V203" s="22"/>
      <c r="W203" s="22"/>
      <c r="X203" s="22"/>
      <c r="Y203" s="23"/>
      <c r="Z203" s="181">
        <f t="shared" si="17"/>
        <v>0</v>
      </c>
      <c r="AA203" s="44">
        <f t="shared" si="12"/>
        <v>0</v>
      </c>
      <c r="AB203" s="87"/>
      <c r="AC203" s="183" t="s">
        <v>299</v>
      </c>
      <c r="AD203" s="122" t="s">
        <v>682</v>
      </c>
    </row>
    <row r="204" spans="1:30" s="19" customFormat="1" ht="71.25" x14ac:dyDescent="0.2">
      <c r="A204" s="119">
        <v>22</v>
      </c>
      <c r="B204" s="111" t="s">
        <v>31</v>
      </c>
      <c r="C204" s="111" t="s">
        <v>296</v>
      </c>
      <c r="D204" s="111" t="s">
        <v>318</v>
      </c>
      <c r="E204" s="127" t="s">
        <v>334</v>
      </c>
      <c r="F204" s="17" t="s">
        <v>852</v>
      </c>
      <c r="G204" s="138">
        <v>2020680010115</v>
      </c>
      <c r="H204" s="111" t="s">
        <v>335</v>
      </c>
      <c r="I204" s="15"/>
      <c r="J204" s="104">
        <v>44927</v>
      </c>
      <c r="K204" s="104">
        <v>45291</v>
      </c>
      <c r="L204" s="144">
        <v>1</v>
      </c>
      <c r="M204" s="155"/>
      <c r="N204" s="179">
        <f t="shared" si="13"/>
        <v>0</v>
      </c>
      <c r="O204" s="170">
        <v>241000000</v>
      </c>
      <c r="P204" s="80"/>
      <c r="Q204" s="22"/>
      <c r="R204" s="22"/>
      <c r="S204" s="164"/>
      <c r="T204" s="181">
        <f t="shared" si="16"/>
        <v>241000000</v>
      </c>
      <c r="U204" s="22"/>
      <c r="V204" s="22"/>
      <c r="W204" s="22"/>
      <c r="X204" s="22"/>
      <c r="Y204" s="23"/>
      <c r="Z204" s="181">
        <f t="shared" si="17"/>
        <v>0</v>
      </c>
      <c r="AA204" s="44">
        <f t="shared" si="12"/>
        <v>0</v>
      </c>
      <c r="AB204" s="87"/>
      <c r="AC204" s="183" t="s">
        <v>299</v>
      </c>
      <c r="AD204" s="122" t="s">
        <v>682</v>
      </c>
    </row>
    <row r="205" spans="1:30" s="19" customFormat="1" ht="45" x14ac:dyDescent="0.2">
      <c r="A205" s="119">
        <v>23</v>
      </c>
      <c r="B205" s="111" t="s">
        <v>31</v>
      </c>
      <c r="C205" s="111" t="s">
        <v>296</v>
      </c>
      <c r="D205" s="111" t="s">
        <v>318</v>
      </c>
      <c r="E205" s="127" t="s">
        <v>336</v>
      </c>
      <c r="F205" s="17" t="s">
        <v>853</v>
      </c>
      <c r="G205" s="138"/>
      <c r="H205" s="111" t="s">
        <v>582</v>
      </c>
      <c r="I205" s="16"/>
      <c r="J205" s="104">
        <v>44927</v>
      </c>
      <c r="K205" s="104">
        <v>45291</v>
      </c>
      <c r="L205" s="143">
        <v>0</v>
      </c>
      <c r="M205" s="154"/>
      <c r="N205" s="179" t="str">
        <f t="shared" si="13"/>
        <v>-</v>
      </c>
      <c r="O205" s="164"/>
      <c r="P205" s="80"/>
      <c r="Q205" s="22"/>
      <c r="R205" s="22"/>
      <c r="S205" s="164"/>
      <c r="T205" s="181">
        <f t="shared" si="16"/>
        <v>0</v>
      </c>
      <c r="U205" s="22"/>
      <c r="V205" s="22"/>
      <c r="W205" s="22"/>
      <c r="X205" s="22"/>
      <c r="Y205" s="23"/>
      <c r="Z205" s="181">
        <f t="shared" si="17"/>
        <v>0</v>
      </c>
      <c r="AA205" s="44" t="str">
        <f t="shared" si="12"/>
        <v>-</v>
      </c>
      <c r="AB205" s="87"/>
      <c r="AC205" s="183" t="s">
        <v>299</v>
      </c>
      <c r="AD205" s="122" t="s">
        <v>682</v>
      </c>
    </row>
    <row r="206" spans="1:30" s="19" customFormat="1" ht="45" x14ac:dyDescent="0.2">
      <c r="A206" s="119">
        <v>24</v>
      </c>
      <c r="B206" s="111" t="s">
        <v>31</v>
      </c>
      <c r="C206" s="128" t="s">
        <v>296</v>
      </c>
      <c r="D206" s="128" t="s">
        <v>337</v>
      </c>
      <c r="E206" s="127" t="s">
        <v>338</v>
      </c>
      <c r="F206" s="17" t="s">
        <v>854</v>
      </c>
      <c r="G206" s="138">
        <v>2020680010099</v>
      </c>
      <c r="H206" s="111" t="s">
        <v>339</v>
      </c>
      <c r="I206" s="15"/>
      <c r="J206" s="104">
        <v>44927</v>
      </c>
      <c r="K206" s="104">
        <v>45291</v>
      </c>
      <c r="L206" s="143">
        <v>1716</v>
      </c>
      <c r="M206" s="154"/>
      <c r="N206" s="179">
        <f t="shared" si="13"/>
        <v>0</v>
      </c>
      <c r="O206" s="170">
        <v>4061198511</v>
      </c>
      <c r="P206" s="80"/>
      <c r="Q206" s="22"/>
      <c r="R206" s="22"/>
      <c r="S206" s="170"/>
      <c r="T206" s="181">
        <f t="shared" si="16"/>
        <v>4061198511</v>
      </c>
      <c r="U206" s="22"/>
      <c r="V206" s="22"/>
      <c r="W206" s="22"/>
      <c r="X206" s="22"/>
      <c r="Y206" s="23"/>
      <c r="Z206" s="181">
        <f t="shared" si="17"/>
        <v>0</v>
      </c>
      <c r="AA206" s="44">
        <f t="shared" si="12"/>
        <v>0</v>
      </c>
      <c r="AB206" s="87"/>
      <c r="AC206" s="183" t="s">
        <v>299</v>
      </c>
      <c r="AD206" s="122" t="s">
        <v>682</v>
      </c>
    </row>
    <row r="207" spans="1:30" s="19" customFormat="1" ht="45" x14ac:dyDescent="0.2">
      <c r="A207" s="119">
        <v>25</v>
      </c>
      <c r="B207" s="118" t="s">
        <v>31</v>
      </c>
      <c r="C207" s="118" t="s">
        <v>296</v>
      </c>
      <c r="D207" s="118" t="s">
        <v>337</v>
      </c>
      <c r="E207" s="127" t="s">
        <v>340</v>
      </c>
      <c r="F207" s="17" t="s">
        <v>855</v>
      </c>
      <c r="G207" s="138">
        <v>2020680010099</v>
      </c>
      <c r="H207" s="111" t="s">
        <v>339</v>
      </c>
      <c r="I207" s="16"/>
      <c r="J207" s="104">
        <v>44927</v>
      </c>
      <c r="K207" s="104">
        <v>45291</v>
      </c>
      <c r="L207" s="144">
        <v>1</v>
      </c>
      <c r="M207" s="155"/>
      <c r="N207" s="179">
        <f t="shared" si="13"/>
        <v>0</v>
      </c>
      <c r="O207" s="170">
        <v>3997422996</v>
      </c>
      <c r="P207" s="80"/>
      <c r="Q207" s="22"/>
      <c r="R207" s="22"/>
      <c r="S207" s="164"/>
      <c r="T207" s="181">
        <f t="shared" si="16"/>
        <v>3997422996</v>
      </c>
      <c r="U207" s="22"/>
      <c r="V207" s="22"/>
      <c r="W207" s="22"/>
      <c r="X207" s="22"/>
      <c r="Y207" s="23"/>
      <c r="Z207" s="181">
        <f t="shared" si="17"/>
        <v>0</v>
      </c>
      <c r="AA207" s="44">
        <f t="shared" ref="AA207:AA269" si="18">IFERROR(Z207/T207,"-")</f>
        <v>0</v>
      </c>
      <c r="AB207" s="87"/>
      <c r="AC207" s="183" t="s">
        <v>299</v>
      </c>
      <c r="AD207" s="122" t="s">
        <v>682</v>
      </c>
    </row>
    <row r="208" spans="1:30" s="19" customFormat="1" ht="75" x14ac:dyDescent="0.2">
      <c r="A208" s="119">
        <v>26</v>
      </c>
      <c r="B208" s="111" t="s">
        <v>31</v>
      </c>
      <c r="C208" s="111" t="s">
        <v>296</v>
      </c>
      <c r="D208" s="111" t="s">
        <v>337</v>
      </c>
      <c r="E208" s="127" t="s">
        <v>341</v>
      </c>
      <c r="F208" s="17" t="s">
        <v>856</v>
      </c>
      <c r="G208" s="132">
        <v>2022680010071</v>
      </c>
      <c r="H208" s="111" t="s">
        <v>609</v>
      </c>
      <c r="I208" s="15"/>
      <c r="J208" s="104">
        <v>44927</v>
      </c>
      <c r="K208" s="104">
        <v>45291</v>
      </c>
      <c r="L208" s="143">
        <v>1000</v>
      </c>
      <c r="M208" s="154"/>
      <c r="N208" s="179">
        <f t="shared" ref="N208:N271" si="19">IFERROR(IF(M208/L208&gt;100%,100%,M208/L208),"-")</f>
        <v>0</v>
      </c>
      <c r="O208" s="170">
        <v>40700000</v>
      </c>
      <c r="P208" s="80"/>
      <c r="Q208" s="22"/>
      <c r="R208" s="22"/>
      <c r="S208" s="164"/>
      <c r="T208" s="181">
        <f t="shared" si="16"/>
        <v>40700000</v>
      </c>
      <c r="U208" s="22"/>
      <c r="V208" s="22"/>
      <c r="W208" s="22"/>
      <c r="X208" s="22"/>
      <c r="Y208" s="23"/>
      <c r="Z208" s="181">
        <f t="shared" si="17"/>
        <v>0</v>
      </c>
      <c r="AA208" s="44">
        <f t="shared" si="18"/>
        <v>0</v>
      </c>
      <c r="AB208" s="87"/>
      <c r="AC208" s="183" t="s">
        <v>299</v>
      </c>
      <c r="AD208" s="122" t="s">
        <v>682</v>
      </c>
    </row>
    <row r="209" spans="1:73" s="19" customFormat="1" ht="85.5" x14ac:dyDescent="0.2">
      <c r="A209" s="119">
        <v>195</v>
      </c>
      <c r="B209" s="111" t="s">
        <v>125</v>
      </c>
      <c r="C209" s="111" t="s">
        <v>342</v>
      </c>
      <c r="D209" s="111" t="s">
        <v>343</v>
      </c>
      <c r="E209" s="127" t="s">
        <v>344</v>
      </c>
      <c r="F209" s="17" t="s">
        <v>857</v>
      </c>
      <c r="G209" s="132">
        <v>2022680010057</v>
      </c>
      <c r="H209" s="111" t="s">
        <v>610</v>
      </c>
      <c r="I209" s="14"/>
      <c r="J209" s="104">
        <v>44927</v>
      </c>
      <c r="K209" s="104">
        <v>45291</v>
      </c>
      <c r="L209" s="143">
        <v>0</v>
      </c>
      <c r="M209" s="154"/>
      <c r="N209" s="179" t="str">
        <f t="shared" si="19"/>
        <v>-</v>
      </c>
      <c r="O209" s="170">
        <v>50000000</v>
      </c>
      <c r="P209" s="80"/>
      <c r="Q209" s="22"/>
      <c r="R209" s="22"/>
      <c r="S209" s="164"/>
      <c r="T209" s="181">
        <f t="shared" si="16"/>
        <v>50000000</v>
      </c>
      <c r="U209" s="22"/>
      <c r="V209" s="22"/>
      <c r="W209" s="22"/>
      <c r="X209" s="22"/>
      <c r="Y209" s="23"/>
      <c r="Z209" s="181">
        <f t="shared" si="17"/>
        <v>0</v>
      </c>
      <c r="AA209" s="44">
        <f t="shared" si="18"/>
        <v>0</v>
      </c>
      <c r="AB209" s="103"/>
      <c r="AC209" s="183" t="s">
        <v>299</v>
      </c>
      <c r="AD209" s="122" t="s">
        <v>682</v>
      </c>
    </row>
    <row r="210" spans="1:73" s="19" customFormat="1" ht="85.5" x14ac:dyDescent="0.2">
      <c r="A210" s="119">
        <v>196</v>
      </c>
      <c r="B210" s="118" t="s">
        <v>125</v>
      </c>
      <c r="C210" s="118" t="s">
        <v>342</v>
      </c>
      <c r="D210" s="118" t="s">
        <v>343</v>
      </c>
      <c r="E210" s="127" t="s">
        <v>345</v>
      </c>
      <c r="F210" s="17" t="s">
        <v>858</v>
      </c>
      <c r="G210" s="138">
        <v>2020680010145</v>
      </c>
      <c r="H210" s="111" t="s">
        <v>346</v>
      </c>
      <c r="I210" s="15"/>
      <c r="J210" s="104">
        <v>44927</v>
      </c>
      <c r="K210" s="104">
        <v>45291</v>
      </c>
      <c r="L210" s="143">
        <v>47</v>
      </c>
      <c r="M210" s="154"/>
      <c r="N210" s="179">
        <f t="shared" si="19"/>
        <v>0</v>
      </c>
      <c r="O210" s="170">
        <v>642561382</v>
      </c>
      <c r="P210" s="80">
        <v>883975128</v>
      </c>
      <c r="Q210" s="22"/>
      <c r="R210" s="22"/>
      <c r="S210" s="164"/>
      <c r="T210" s="181">
        <f t="shared" si="16"/>
        <v>1526536510</v>
      </c>
      <c r="U210" s="22"/>
      <c r="V210" s="22"/>
      <c r="W210" s="22"/>
      <c r="X210" s="22"/>
      <c r="Y210" s="23"/>
      <c r="Z210" s="181">
        <f t="shared" si="17"/>
        <v>0</v>
      </c>
      <c r="AA210" s="44">
        <f t="shared" si="18"/>
        <v>0</v>
      </c>
      <c r="AB210" s="103"/>
      <c r="AC210" s="183" t="s">
        <v>299</v>
      </c>
      <c r="AD210" s="122" t="s">
        <v>682</v>
      </c>
    </row>
    <row r="211" spans="1:73" s="19" customFormat="1" ht="85.5" x14ac:dyDescent="0.2">
      <c r="A211" s="119">
        <v>181</v>
      </c>
      <c r="B211" s="129" t="s">
        <v>125</v>
      </c>
      <c r="C211" s="129" t="s">
        <v>135</v>
      </c>
      <c r="D211" s="129" t="s">
        <v>136</v>
      </c>
      <c r="E211" s="112" t="s">
        <v>347</v>
      </c>
      <c r="F211" s="17" t="s">
        <v>859</v>
      </c>
      <c r="G211" s="134">
        <v>2022680010104</v>
      </c>
      <c r="H211" s="111" t="s">
        <v>611</v>
      </c>
      <c r="I211" s="16"/>
      <c r="J211" s="104">
        <v>44927</v>
      </c>
      <c r="K211" s="104">
        <v>45291</v>
      </c>
      <c r="L211" s="143">
        <v>1</v>
      </c>
      <c r="M211" s="154"/>
      <c r="N211" s="179">
        <f t="shared" si="19"/>
        <v>0</v>
      </c>
      <c r="O211" s="164">
        <f>13879396982-400000000</f>
        <v>13479396982</v>
      </c>
      <c r="P211" s="80"/>
      <c r="Q211" s="22"/>
      <c r="R211" s="22"/>
      <c r="S211" s="170"/>
      <c r="T211" s="181">
        <f t="shared" si="16"/>
        <v>13479396982</v>
      </c>
      <c r="U211" s="22"/>
      <c r="V211" s="22"/>
      <c r="W211" s="22"/>
      <c r="X211" s="22"/>
      <c r="Y211" s="23"/>
      <c r="Z211" s="181">
        <f t="shared" si="17"/>
        <v>0</v>
      </c>
      <c r="AA211" s="44">
        <f t="shared" si="18"/>
        <v>0</v>
      </c>
      <c r="AB211" s="87"/>
      <c r="AC211" s="184" t="s">
        <v>348</v>
      </c>
      <c r="AD211" s="203" t="s">
        <v>673</v>
      </c>
    </row>
    <row r="212" spans="1:73" s="19" customFormat="1" ht="71.25" x14ac:dyDescent="0.2">
      <c r="A212" s="119">
        <v>303</v>
      </c>
      <c r="B212" s="129" t="s">
        <v>84</v>
      </c>
      <c r="C212" s="129" t="s">
        <v>85</v>
      </c>
      <c r="D212" s="129" t="s">
        <v>349</v>
      </c>
      <c r="E212" s="112" t="s">
        <v>350</v>
      </c>
      <c r="F212" s="17" t="s">
        <v>860</v>
      </c>
      <c r="G212" s="134">
        <v>2022680010095</v>
      </c>
      <c r="H212" s="111" t="s">
        <v>612</v>
      </c>
      <c r="I212" s="15"/>
      <c r="J212" s="104">
        <v>44927</v>
      </c>
      <c r="K212" s="104">
        <v>45291</v>
      </c>
      <c r="L212" s="148">
        <v>0.41</v>
      </c>
      <c r="M212" s="159"/>
      <c r="N212" s="179">
        <f t="shared" si="19"/>
        <v>0</v>
      </c>
      <c r="O212" s="165">
        <v>105202161</v>
      </c>
      <c r="P212" s="80"/>
      <c r="Q212" s="22"/>
      <c r="R212" s="22"/>
      <c r="S212" s="170"/>
      <c r="T212" s="181">
        <f t="shared" si="16"/>
        <v>105202161</v>
      </c>
      <c r="U212" s="22"/>
      <c r="V212" s="22"/>
      <c r="W212" s="22"/>
      <c r="X212" s="22"/>
      <c r="Y212" s="23"/>
      <c r="Z212" s="181">
        <f t="shared" si="17"/>
        <v>0</v>
      </c>
      <c r="AA212" s="44">
        <f t="shared" si="18"/>
        <v>0</v>
      </c>
      <c r="AB212" s="87"/>
      <c r="AC212" s="184" t="s">
        <v>348</v>
      </c>
      <c r="AD212" s="203" t="s">
        <v>673</v>
      </c>
    </row>
    <row r="213" spans="1:73" s="19" customFormat="1" ht="71.25" x14ac:dyDescent="0.2">
      <c r="A213" s="119">
        <v>304</v>
      </c>
      <c r="B213" s="130" t="s">
        <v>84</v>
      </c>
      <c r="C213" s="130" t="s">
        <v>85</v>
      </c>
      <c r="D213" s="130" t="s">
        <v>349</v>
      </c>
      <c r="E213" s="112" t="s">
        <v>351</v>
      </c>
      <c r="F213" s="17" t="s">
        <v>861</v>
      </c>
      <c r="G213" s="134">
        <v>2020680010134</v>
      </c>
      <c r="H213" s="111" t="s">
        <v>352</v>
      </c>
      <c r="I213" s="16"/>
      <c r="J213" s="104">
        <v>44927</v>
      </c>
      <c r="K213" s="104">
        <v>45291</v>
      </c>
      <c r="L213" s="297">
        <v>1</v>
      </c>
      <c r="M213" s="299"/>
      <c r="N213" s="294">
        <f>IFERROR(IF(M213/L213&gt;100%,100%,M213/L213),"-")</f>
        <v>0</v>
      </c>
      <c r="O213" s="166">
        <v>425347648</v>
      </c>
      <c r="P213" s="80"/>
      <c r="Q213" s="22"/>
      <c r="R213" s="22"/>
      <c r="S213" s="170"/>
      <c r="T213" s="273">
        <f>SUM(O213:S214)</f>
        <v>2635347648</v>
      </c>
      <c r="U213" s="22"/>
      <c r="V213" s="22"/>
      <c r="W213" s="22"/>
      <c r="X213" s="22"/>
      <c r="Y213" s="23"/>
      <c r="Z213" s="273">
        <f>SUM(U213:Y214)</f>
        <v>0</v>
      </c>
      <c r="AA213" s="249">
        <f t="shared" si="18"/>
        <v>0</v>
      </c>
      <c r="AB213" s="252"/>
      <c r="AC213" s="265" t="s">
        <v>348</v>
      </c>
      <c r="AD213" s="267" t="s">
        <v>673</v>
      </c>
    </row>
    <row r="214" spans="1:73" s="19" customFormat="1" ht="71.25" x14ac:dyDescent="0.2">
      <c r="A214" s="119">
        <v>304</v>
      </c>
      <c r="B214" s="130" t="s">
        <v>84</v>
      </c>
      <c r="C214" s="130" t="s">
        <v>85</v>
      </c>
      <c r="D214" s="130" t="s">
        <v>349</v>
      </c>
      <c r="E214" s="112" t="s">
        <v>351</v>
      </c>
      <c r="F214" s="17" t="s">
        <v>861</v>
      </c>
      <c r="G214" s="134">
        <v>2022680010095</v>
      </c>
      <c r="H214" s="111" t="s">
        <v>612</v>
      </c>
      <c r="I214" s="16"/>
      <c r="J214" s="104">
        <v>44927</v>
      </c>
      <c r="K214" s="104">
        <v>45291</v>
      </c>
      <c r="L214" s="298"/>
      <c r="M214" s="300"/>
      <c r="N214" s="296"/>
      <c r="O214" s="170">
        <v>2210000000</v>
      </c>
      <c r="P214" s="22"/>
      <c r="Q214" s="82"/>
      <c r="R214" s="82"/>
      <c r="S214" s="170"/>
      <c r="T214" s="275"/>
      <c r="U214" s="73"/>
      <c r="V214" s="82"/>
      <c r="W214" s="82"/>
      <c r="X214" s="82"/>
      <c r="Y214" s="18"/>
      <c r="Z214" s="275"/>
      <c r="AA214" s="251"/>
      <c r="AB214" s="254"/>
      <c r="AC214" s="266"/>
      <c r="AD214" s="268"/>
    </row>
    <row r="215" spans="1:73" s="19" customFormat="1" ht="71.25" x14ac:dyDescent="0.2">
      <c r="A215" s="119">
        <v>305</v>
      </c>
      <c r="B215" s="111" t="s">
        <v>84</v>
      </c>
      <c r="C215" s="111" t="s">
        <v>85</v>
      </c>
      <c r="D215" s="111" t="s">
        <v>349</v>
      </c>
      <c r="E215" s="112" t="s">
        <v>353</v>
      </c>
      <c r="F215" s="17" t="s">
        <v>862</v>
      </c>
      <c r="G215" s="134">
        <v>2022680010095</v>
      </c>
      <c r="H215" s="111" t="s">
        <v>612</v>
      </c>
      <c r="I215" s="14"/>
      <c r="J215" s="104">
        <v>44927</v>
      </c>
      <c r="K215" s="104">
        <v>45291</v>
      </c>
      <c r="L215" s="143">
        <v>1</v>
      </c>
      <c r="M215" s="154"/>
      <c r="N215" s="179">
        <f t="shared" si="19"/>
        <v>0</v>
      </c>
      <c r="O215" s="170">
        <v>5000000</v>
      </c>
      <c r="P215" s="22"/>
      <c r="Q215" s="82"/>
      <c r="R215" s="82"/>
      <c r="S215" s="164"/>
      <c r="T215" s="181">
        <f t="shared" ref="T215:T222" si="20">SUM(O215:S215)</f>
        <v>5000000</v>
      </c>
      <c r="U215" s="73"/>
      <c r="V215" s="82"/>
      <c r="W215" s="82"/>
      <c r="X215" s="82"/>
      <c r="Y215" s="18"/>
      <c r="Z215" s="181">
        <f t="shared" ref="Z215:Z222" si="21">SUM(U215:Y215)</f>
        <v>0</v>
      </c>
      <c r="AA215" s="44">
        <f t="shared" si="18"/>
        <v>0</v>
      </c>
      <c r="AB215" s="87"/>
      <c r="AC215" s="184" t="s">
        <v>348</v>
      </c>
      <c r="AD215" s="203" t="s">
        <v>673</v>
      </c>
    </row>
    <row r="216" spans="1:73" s="19" customFormat="1" ht="71.25" x14ac:dyDescent="0.2">
      <c r="A216" s="119">
        <v>306</v>
      </c>
      <c r="B216" s="129" t="s">
        <v>84</v>
      </c>
      <c r="C216" s="129" t="s">
        <v>85</v>
      </c>
      <c r="D216" s="129" t="s">
        <v>349</v>
      </c>
      <c r="E216" s="112" t="s">
        <v>354</v>
      </c>
      <c r="F216" s="17" t="s">
        <v>863</v>
      </c>
      <c r="G216" s="134">
        <v>2021680010158</v>
      </c>
      <c r="H216" s="111" t="s">
        <v>355</v>
      </c>
      <c r="I216" s="14"/>
      <c r="J216" s="104">
        <v>44927</v>
      </c>
      <c r="K216" s="104">
        <v>45291</v>
      </c>
      <c r="L216" s="143">
        <v>1</v>
      </c>
      <c r="M216" s="154"/>
      <c r="N216" s="179">
        <f t="shared" si="19"/>
        <v>0</v>
      </c>
      <c r="O216" s="170">
        <f>3400000000+400000000</f>
        <v>3800000000</v>
      </c>
      <c r="P216" s="22"/>
      <c r="Q216" s="82"/>
      <c r="R216" s="82"/>
      <c r="S216" s="164"/>
      <c r="T216" s="181">
        <f t="shared" si="20"/>
        <v>3800000000</v>
      </c>
      <c r="U216" s="73"/>
      <c r="V216" s="82"/>
      <c r="W216" s="82"/>
      <c r="X216" s="82"/>
      <c r="Y216" s="18"/>
      <c r="Z216" s="181">
        <f t="shared" si="21"/>
        <v>0</v>
      </c>
      <c r="AA216" s="44">
        <f t="shared" si="18"/>
        <v>0</v>
      </c>
      <c r="AB216" s="103"/>
      <c r="AC216" s="184" t="s">
        <v>348</v>
      </c>
      <c r="AD216" s="203" t="s">
        <v>673</v>
      </c>
    </row>
    <row r="217" spans="1:73" s="19" customFormat="1" ht="42.75" x14ac:dyDescent="0.2">
      <c r="A217" s="119">
        <v>160</v>
      </c>
      <c r="B217" s="118" t="s">
        <v>46</v>
      </c>
      <c r="C217" s="118" t="s">
        <v>88</v>
      </c>
      <c r="D217" s="118" t="s">
        <v>356</v>
      </c>
      <c r="E217" s="112" t="s">
        <v>357</v>
      </c>
      <c r="F217" s="17" t="s">
        <v>864</v>
      </c>
      <c r="G217" s="134"/>
      <c r="H217" s="111" t="s">
        <v>613</v>
      </c>
      <c r="I217" s="14"/>
      <c r="J217" s="104">
        <v>44927</v>
      </c>
      <c r="K217" s="104">
        <v>45291</v>
      </c>
      <c r="L217" s="144">
        <v>1</v>
      </c>
      <c r="M217" s="155"/>
      <c r="N217" s="179">
        <f t="shared" si="19"/>
        <v>0</v>
      </c>
      <c r="O217" s="170"/>
      <c r="P217" s="22"/>
      <c r="Q217" s="83"/>
      <c r="R217" s="82"/>
      <c r="S217" s="166"/>
      <c r="T217" s="181">
        <f t="shared" si="20"/>
        <v>0</v>
      </c>
      <c r="U217" s="73"/>
      <c r="V217" s="82"/>
      <c r="W217" s="82"/>
      <c r="X217" s="82"/>
      <c r="Y217" s="18"/>
      <c r="Z217" s="181">
        <f t="shared" si="21"/>
        <v>0</v>
      </c>
      <c r="AA217" s="44" t="str">
        <f t="shared" si="18"/>
        <v>-</v>
      </c>
      <c r="AB217" s="103"/>
      <c r="AC217" s="183" t="s">
        <v>358</v>
      </c>
      <c r="AD217" s="122" t="s">
        <v>359</v>
      </c>
    </row>
    <row r="218" spans="1:73" s="19" customFormat="1" ht="42.75" x14ac:dyDescent="0.2">
      <c r="A218" s="119">
        <v>161</v>
      </c>
      <c r="B218" s="118" t="s">
        <v>46</v>
      </c>
      <c r="C218" s="118" t="s">
        <v>88</v>
      </c>
      <c r="D218" s="118" t="s">
        <v>356</v>
      </c>
      <c r="E218" s="112" t="s">
        <v>360</v>
      </c>
      <c r="F218" s="17" t="s">
        <v>865</v>
      </c>
      <c r="G218" s="134"/>
      <c r="H218" s="111" t="s">
        <v>613</v>
      </c>
      <c r="I218" s="14"/>
      <c r="J218" s="104">
        <v>44927</v>
      </c>
      <c r="K218" s="104">
        <v>45291</v>
      </c>
      <c r="L218" s="144">
        <v>1</v>
      </c>
      <c r="M218" s="155"/>
      <c r="N218" s="179">
        <f t="shared" si="19"/>
        <v>0</v>
      </c>
      <c r="O218" s="170"/>
      <c r="P218" s="22"/>
      <c r="Q218" s="82"/>
      <c r="R218" s="82"/>
      <c r="S218" s="166"/>
      <c r="T218" s="181">
        <f t="shared" si="20"/>
        <v>0</v>
      </c>
      <c r="U218" s="73"/>
      <c r="V218" s="82"/>
      <c r="W218" s="82"/>
      <c r="X218" s="82"/>
      <c r="Y218" s="18"/>
      <c r="Z218" s="181">
        <f t="shared" si="21"/>
        <v>0</v>
      </c>
      <c r="AA218" s="44" t="str">
        <f t="shared" si="18"/>
        <v>-</v>
      </c>
      <c r="AB218" s="87"/>
      <c r="AC218" s="183" t="s">
        <v>358</v>
      </c>
      <c r="AD218" s="122" t="s">
        <v>359</v>
      </c>
    </row>
    <row r="219" spans="1:73" s="19" customFormat="1" ht="85.5" x14ac:dyDescent="0.2">
      <c r="A219" s="117">
        <v>191</v>
      </c>
      <c r="B219" s="118" t="s">
        <v>125</v>
      </c>
      <c r="C219" s="118" t="s">
        <v>189</v>
      </c>
      <c r="D219" s="118" t="s">
        <v>361</v>
      </c>
      <c r="E219" s="112" t="s">
        <v>362</v>
      </c>
      <c r="F219" s="17" t="s">
        <v>866</v>
      </c>
      <c r="G219" s="134"/>
      <c r="H219" s="111" t="s">
        <v>613</v>
      </c>
      <c r="I219" s="16"/>
      <c r="J219" s="104">
        <v>44927</v>
      </c>
      <c r="K219" s="104">
        <v>45291</v>
      </c>
      <c r="L219" s="144">
        <v>1</v>
      </c>
      <c r="M219" s="155"/>
      <c r="N219" s="179">
        <f t="shared" si="19"/>
        <v>0</v>
      </c>
      <c r="O219" s="170"/>
      <c r="P219" s="22"/>
      <c r="Q219" s="82"/>
      <c r="R219" s="82"/>
      <c r="S219" s="166"/>
      <c r="T219" s="181">
        <f t="shared" si="20"/>
        <v>0</v>
      </c>
      <c r="U219" s="73"/>
      <c r="V219" s="82"/>
      <c r="W219" s="82"/>
      <c r="X219" s="82"/>
      <c r="Y219" s="18"/>
      <c r="Z219" s="181">
        <f t="shared" si="21"/>
        <v>0</v>
      </c>
      <c r="AA219" s="44" t="str">
        <f t="shared" si="18"/>
        <v>-</v>
      </c>
      <c r="AB219" s="87"/>
      <c r="AC219" s="183" t="s">
        <v>358</v>
      </c>
      <c r="AD219" s="122" t="s">
        <v>359</v>
      </c>
    </row>
    <row r="220" spans="1:73" s="37" customFormat="1" ht="85.5" x14ac:dyDescent="0.2">
      <c r="A220" s="119">
        <v>208</v>
      </c>
      <c r="B220" s="118" t="s">
        <v>125</v>
      </c>
      <c r="C220" s="118" t="s">
        <v>278</v>
      </c>
      <c r="D220" s="118" t="s">
        <v>279</v>
      </c>
      <c r="E220" s="112" t="s">
        <v>363</v>
      </c>
      <c r="F220" s="17" t="s">
        <v>867</v>
      </c>
      <c r="G220" s="139"/>
      <c r="H220" s="111" t="s">
        <v>613</v>
      </c>
      <c r="I220" s="14"/>
      <c r="J220" s="104">
        <v>44927</v>
      </c>
      <c r="K220" s="104">
        <v>45291</v>
      </c>
      <c r="L220" s="143">
        <v>1</v>
      </c>
      <c r="M220" s="154"/>
      <c r="N220" s="179">
        <f t="shared" si="19"/>
        <v>0</v>
      </c>
      <c r="O220" s="170"/>
      <c r="P220" s="48"/>
      <c r="Q220" s="59"/>
      <c r="R220" s="59"/>
      <c r="S220" s="166"/>
      <c r="T220" s="181">
        <f t="shared" si="20"/>
        <v>0</v>
      </c>
      <c r="U220" s="84"/>
      <c r="V220" s="85"/>
      <c r="W220" s="85"/>
      <c r="X220" s="85"/>
      <c r="Y220" s="35"/>
      <c r="Z220" s="181">
        <f t="shared" si="21"/>
        <v>0</v>
      </c>
      <c r="AA220" s="44" t="str">
        <f t="shared" si="18"/>
        <v>-</v>
      </c>
      <c r="AB220" s="36"/>
      <c r="AC220" s="183" t="s">
        <v>358</v>
      </c>
      <c r="AD220" s="122" t="s">
        <v>359</v>
      </c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</row>
    <row r="221" spans="1:73" s="37" customFormat="1" ht="85.5" x14ac:dyDescent="0.2">
      <c r="A221" s="119">
        <v>209</v>
      </c>
      <c r="B221" s="118" t="s">
        <v>125</v>
      </c>
      <c r="C221" s="118" t="s">
        <v>278</v>
      </c>
      <c r="D221" s="118" t="s">
        <v>279</v>
      </c>
      <c r="E221" s="112" t="s">
        <v>364</v>
      </c>
      <c r="F221" s="17" t="s">
        <v>868</v>
      </c>
      <c r="G221" s="134">
        <v>2022680010102</v>
      </c>
      <c r="H221" s="111" t="s">
        <v>614</v>
      </c>
      <c r="I221" s="14"/>
      <c r="J221" s="104">
        <v>44927</v>
      </c>
      <c r="K221" s="104">
        <v>45291</v>
      </c>
      <c r="L221" s="144">
        <v>1</v>
      </c>
      <c r="M221" s="155"/>
      <c r="N221" s="179">
        <f t="shared" si="19"/>
        <v>0</v>
      </c>
      <c r="O221" s="166"/>
      <c r="P221" s="48">
        <v>4577050038</v>
      </c>
      <c r="Q221" s="59"/>
      <c r="R221" s="59"/>
      <c r="S221" s="170">
        <v>250656246</v>
      </c>
      <c r="T221" s="181">
        <f t="shared" si="20"/>
        <v>4827706284</v>
      </c>
      <c r="U221" s="84"/>
      <c r="V221" s="85"/>
      <c r="W221" s="85"/>
      <c r="X221" s="85"/>
      <c r="Y221" s="35"/>
      <c r="Z221" s="181">
        <f t="shared" si="21"/>
        <v>0</v>
      </c>
      <c r="AA221" s="44">
        <f t="shared" si="18"/>
        <v>0</v>
      </c>
      <c r="AB221" s="87"/>
      <c r="AC221" s="183" t="s">
        <v>358</v>
      </c>
      <c r="AD221" s="122" t="s">
        <v>359</v>
      </c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</row>
    <row r="222" spans="1:73" s="37" customFormat="1" ht="85.5" x14ac:dyDescent="0.2">
      <c r="A222" s="119">
        <v>210</v>
      </c>
      <c r="B222" s="118" t="s">
        <v>125</v>
      </c>
      <c r="C222" s="118" t="s">
        <v>278</v>
      </c>
      <c r="D222" s="118" t="s">
        <v>279</v>
      </c>
      <c r="E222" s="112" t="s">
        <v>365</v>
      </c>
      <c r="F222" s="17" t="s">
        <v>869</v>
      </c>
      <c r="G222" s="132"/>
      <c r="H222" s="111" t="s">
        <v>582</v>
      </c>
      <c r="I222" s="14"/>
      <c r="J222" s="104">
        <v>44927</v>
      </c>
      <c r="K222" s="104">
        <v>45291</v>
      </c>
      <c r="L222" s="143">
        <v>0</v>
      </c>
      <c r="M222" s="154"/>
      <c r="N222" s="179" t="str">
        <f t="shared" si="19"/>
        <v>-</v>
      </c>
      <c r="O222" s="170"/>
      <c r="P222" s="48"/>
      <c r="Q222" s="59"/>
      <c r="R222" s="59"/>
      <c r="S222" s="170"/>
      <c r="T222" s="181">
        <f t="shared" si="20"/>
        <v>0</v>
      </c>
      <c r="U222" s="84"/>
      <c r="V222" s="85"/>
      <c r="W222" s="85"/>
      <c r="X222" s="85"/>
      <c r="Y222" s="35"/>
      <c r="Z222" s="181">
        <f t="shared" si="21"/>
        <v>0</v>
      </c>
      <c r="AA222" s="44" t="str">
        <f t="shared" si="18"/>
        <v>-</v>
      </c>
      <c r="AB222" s="103"/>
      <c r="AC222" s="183" t="s">
        <v>358</v>
      </c>
      <c r="AD222" s="122" t="s">
        <v>359</v>
      </c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</row>
    <row r="223" spans="1:73" s="37" customFormat="1" ht="42.75" x14ac:dyDescent="0.2">
      <c r="A223" s="119">
        <v>214</v>
      </c>
      <c r="B223" s="118" t="s">
        <v>42</v>
      </c>
      <c r="C223" s="118" t="s">
        <v>58</v>
      </c>
      <c r="D223" s="118" t="s">
        <v>366</v>
      </c>
      <c r="E223" s="112" t="s">
        <v>367</v>
      </c>
      <c r="F223" s="17" t="s">
        <v>870</v>
      </c>
      <c r="G223" s="132">
        <v>2022680010040</v>
      </c>
      <c r="H223" s="111" t="s">
        <v>615</v>
      </c>
      <c r="I223" s="14"/>
      <c r="J223" s="104">
        <v>44927</v>
      </c>
      <c r="K223" s="104">
        <v>45291</v>
      </c>
      <c r="L223" s="288">
        <v>1</v>
      </c>
      <c r="M223" s="291"/>
      <c r="N223" s="294">
        <f t="shared" si="19"/>
        <v>0</v>
      </c>
      <c r="O223" s="170">
        <v>1187499026</v>
      </c>
      <c r="P223" s="39"/>
      <c r="Q223" s="85"/>
      <c r="R223" s="85"/>
      <c r="S223" s="166"/>
      <c r="T223" s="273">
        <f>SUM(O223:S224)</f>
        <v>4878077480</v>
      </c>
      <c r="U223" s="84"/>
      <c r="V223" s="85"/>
      <c r="W223" s="85"/>
      <c r="X223" s="85"/>
      <c r="Y223" s="35"/>
      <c r="Z223" s="273">
        <f>SUM(U223:Y224)</f>
        <v>0</v>
      </c>
      <c r="AA223" s="249">
        <f t="shared" si="18"/>
        <v>0</v>
      </c>
      <c r="AB223" s="252"/>
      <c r="AC223" s="255" t="s">
        <v>358</v>
      </c>
      <c r="AD223" s="258" t="s">
        <v>359</v>
      </c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</row>
    <row r="224" spans="1:73" s="37" customFormat="1" ht="42.75" x14ac:dyDescent="0.2">
      <c r="A224" s="119">
        <v>214</v>
      </c>
      <c r="B224" s="118" t="s">
        <v>42</v>
      </c>
      <c r="C224" s="118" t="s">
        <v>58</v>
      </c>
      <c r="D224" s="118" t="s">
        <v>366</v>
      </c>
      <c r="E224" s="112" t="s">
        <v>367</v>
      </c>
      <c r="F224" s="17" t="s">
        <v>870</v>
      </c>
      <c r="G224" s="132">
        <v>2022680010043</v>
      </c>
      <c r="H224" s="111" t="s">
        <v>616</v>
      </c>
      <c r="I224" s="14"/>
      <c r="J224" s="104">
        <v>44927</v>
      </c>
      <c r="K224" s="104">
        <v>45291</v>
      </c>
      <c r="L224" s="290"/>
      <c r="M224" s="293"/>
      <c r="N224" s="296"/>
      <c r="O224" s="170">
        <v>3690578454</v>
      </c>
      <c r="P224" s="39"/>
      <c r="Q224" s="85"/>
      <c r="R224" s="85"/>
      <c r="S224" s="166"/>
      <c r="T224" s="275"/>
      <c r="U224" s="84"/>
      <c r="V224" s="85"/>
      <c r="W224" s="85"/>
      <c r="X224" s="85"/>
      <c r="Y224" s="38"/>
      <c r="Z224" s="275"/>
      <c r="AA224" s="251"/>
      <c r="AB224" s="254"/>
      <c r="AC224" s="257"/>
      <c r="AD224" s="260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</row>
    <row r="225" spans="1:73" s="37" customFormat="1" ht="71.25" x14ac:dyDescent="0.2">
      <c r="A225" s="119">
        <v>215</v>
      </c>
      <c r="B225" s="118" t="s">
        <v>42</v>
      </c>
      <c r="C225" s="118" t="s">
        <v>58</v>
      </c>
      <c r="D225" s="118" t="s">
        <v>368</v>
      </c>
      <c r="E225" s="112" t="s">
        <v>369</v>
      </c>
      <c r="F225" s="17" t="s">
        <v>871</v>
      </c>
      <c r="G225" s="132">
        <v>2022680010049</v>
      </c>
      <c r="H225" s="111" t="s">
        <v>617</v>
      </c>
      <c r="I225" s="14"/>
      <c r="J225" s="104">
        <v>44927</v>
      </c>
      <c r="K225" s="104">
        <v>45291</v>
      </c>
      <c r="L225" s="297">
        <v>0</v>
      </c>
      <c r="M225" s="299"/>
      <c r="N225" s="294" t="str">
        <f>IFERROR(IF(M225/L225&gt;100%,100%,M225/L225),"-")</f>
        <v>-</v>
      </c>
      <c r="O225" s="165">
        <v>5277792714.3699999</v>
      </c>
      <c r="P225" s="39">
        <v>3998939014</v>
      </c>
      <c r="Q225" s="85"/>
      <c r="R225" s="85"/>
      <c r="S225" s="164"/>
      <c r="T225" s="273">
        <f>SUM(O225:S234)</f>
        <v>78269127070.389999</v>
      </c>
      <c r="U225" s="84"/>
      <c r="V225" s="85"/>
      <c r="W225" s="85"/>
      <c r="X225" s="85"/>
      <c r="Y225" s="38"/>
      <c r="Z225" s="273">
        <f>SUM(U225:Y234)</f>
        <v>0</v>
      </c>
      <c r="AA225" s="249">
        <f t="shared" si="18"/>
        <v>0</v>
      </c>
      <c r="AB225" s="252"/>
      <c r="AC225" s="255" t="s">
        <v>358</v>
      </c>
      <c r="AD225" s="258" t="s">
        <v>359</v>
      </c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</row>
    <row r="226" spans="1:73" s="37" customFormat="1" ht="42.75" x14ac:dyDescent="0.2">
      <c r="A226" s="119">
        <v>215</v>
      </c>
      <c r="B226" s="118" t="s">
        <v>42</v>
      </c>
      <c r="C226" s="118" t="s">
        <v>58</v>
      </c>
      <c r="D226" s="118" t="s">
        <v>368</v>
      </c>
      <c r="E226" s="112" t="s">
        <v>369</v>
      </c>
      <c r="F226" s="17" t="s">
        <v>871</v>
      </c>
      <c r="G226" s="132">
        <v>2022680010046</v>
      </c>
      <c r="H226" s="111" t="s">
        <v>618</v>
      </c>
      <c r="I226" s="14"/>
      <c r="J226" s="104">
        <v>44927</v>
      </c>
      <c r="K226" s="104">
        <v>45291</v>
      </c>
      <c r="L226" s="301"/>
      <c r="M226" s="302"/>
      <c r="N226" s="295"/>
      <c r="O226" s="165">
        <v>3068487549.8400002</v>
      </c>
      <c r="P226" s="84"/>
      <c r="Q226" s="85"/>
      <c r="R226" s="85"/>
      <c r="S226" s="164"/>
      <c r="T226" s="274"/>
      <c r="U226" s="84"/>
      <c r="V226" s="84"/>
      <c r="W226" s="85"/>
      <c r="X226" s="85"/>
      <c r="Y226" s="38"/>
      <c r="Z226" s="274"/>
      <c r="AA226" s="250"/>
      <c r="AB226" s="253"/>
      <c r="AC226" s="256"/>
      <c r="AD226" s="25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</row>
    <row r="227" spans="1:73" s="37" customFormat="1" ht="57" x14ac:dyDescent="0.2">
      <c r="A227" s="119">
        <v>215</v>
      </c>
      <c r="B227" s="118" t="s">
        <v>42</v>
      </c>
      <c r="C227" s="118" t="s">
        <v>58</v>
      </c>
      <c r="D227" s="118" t="s">
        <v>368</v>
      </c>
      <c r="E227" s="112" t="s">
        <v>369</v>
      </c>
      <c r="F227" s="17" t="s">
        <v>871</v>
      </c>
      <c r="G227" s="132">
        <v>2022680010054</v>
      </c>
      <c r="H227" s="111" t="s">
        <v>371</v>
      </c>
      <c r="I227" s="15"/>
      <c r="J227" s="104">
        <v>44927</v>
      </c>
      <c r="K227" s="104">
        <v>45291</v>
      </c>
      <c r="L227" s="301"/>
      <c r="M227" s="302"/>
      <c r="N227" s="295"/>
      <c r="O227" s="165">
        <v>7522646328.1999998</v>
      </c>
      <c r="P227" s="84"/>
      <c r="Q227" s="84"/>
      <c r="R227" s="84"/>
      <c r="S227" s="164"/>
      <c r="T227" s="274"/>
      <c r="U227" s="84"/>
      <c r="V227" s="84"/>
      <c r="W227" s="84"/>
      <c r="X227" s="84"/>
      <c r="Y227" s="38"/>
      <c r="Z227" s="274"/>
      <c r="AA227" s="250"/>
      <c r="AB227" s="253"/>
      <c r="AC227" s="256"/>
      <c r="AD227" s="25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</row>
    <row r="228" spans="1:73" s="37" customFormat="1" ht="42.75" x14ac:dyDescent="0.2">
      <c r="A228" s="119">
        <v>215</v>
      </c>
      <c r="B228" s="118" t="s">
        <v>42</v>
      </c>
      <c r="C228" s="118" t="s">
        <v>58</v>
      </c>
      <c r="D228" s="118" t="s">
        <v>368</v>
      </c>
      <c r="E228" s="112" t="s">
        <v>369</v>
      </c>
      <c r="F228" s="17" t="s">
        <v>871</v>
      </c>
      <c r="G228" s="132">
        <v>2022680010047</v>
      </c>
      <c r="H228" s="111" t="s">
        <v>619</v>
      </c>
      <c r="I228" s="15"/>
      <c r="J228" s="104">
        <v>44927</v>
      </c>
      <c r="K228" s="104">
        <v>45291</v>
      </c>
      <c r="L228" s="301"/>
      <c r="M228" s="302"/>
      <c r="N228" s="295"/>
      <c r="O228" s="165">
        <v>7246113637.1499996</v>
      </c>
      <c r="P228" s="84"/>
      <c r="Q228" s="84"/>
      <c r="R228" s="84"/>
      <c r="S228" s="164"/>
      <c r="T228" s="274"/>
      <c r="U228" s="84"/>
      <c r="V228" s="84"/>
      <c r="W228" s="84"/>
      <c r="X228" s="84"/>
      <c r="Y228" s="38"/>
      <c r="Z228" s="274"/>
      <c r="AA228" s="250"/>
      <c r="AB228" s="253"/>
      <c r="AC228" s="256"/>
      <c r="AD228" s="25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</row>
    <row r="229" spans="1:73" s="37" customFormat="1" ht="42.75" x14ac:dyDescent="0.2">
      <c r="A229" s="119">
        <v>215</v>
      </c>
      <c r="B229" s="118" t="s">
        <v>42</v>
      </c>
      <c r="C229" s="118" t="s">
        <v>58</v>
      </c>
      <c r="D229" s="118" t="s">
        <v>368</v>
      </c>
      <c r="E229" s="112" t="s">
        <v>369</v>
      </c>
      <c r="F229" s="17" t="s">
        <v>871</v>
      </c>
      <c r="G229" s="132">
        <v>2022680010048</v>
      </c>
      <c r="H229" s="111" t="s">
        <v>370</v>
      </c>
      <c r="I229" s="15"/>
      <c r="J229" s="104">
        <v>44927</v>
      </c>
      <c r="K229" s="104">
        <v>45291</v>
      </c>
      <c r="L229" s="301"/>
      <c r="M229" s="302"/>
      <c r="N229" s="295"/>
      <c r="O229" s="165">
        <v>10789776795.360001</v>
      </c>
      <c r="P229" s="39"/>
      <c r="Q229" s="39"/>
      <c r="R229" s="39"/>
      <c r="S229" s="164"/>
      <c r="T229" s="274"/>
      <c r="U229" s="39"/>
      <c r="V229" s="39"/>
      <c r="W229" s="39"/>
      <c r="X229" s="39"/>
      <c r="Y229" s="38"/>
      <c r="Z229" s="274"/>
      <c r="AA229" s="250"/>
      <c r="AB229" s="253"/>
      <c r="AC229" s="256"/>
      <c r="AD229" s="25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</row>
    <row r="230" spans="1:73" s="37" customFormat="1" ht="30" x14ac:dyDescent="0.2">
      <c r="A230" s="119">
        <v>215</v>
      </c>
      <c r="B230" s="118" t="s">
        <v>42</v>
      </c>
      <c r="C230" s="118" t="s">
        <v>58</v>
      </c>
      <c r="D230" s="118" t="s">
        <v>368</v>
      </c>
      <c r="E230" s="112" t="s">
        <v>369</v>
      </c>
      <c r="F230" s="17" t="s">
        <v>871</v>
      </c>
      <c r="G230" s="132">
        <v>2022680010045</v>
      </c>
      <c r="H230" s="111" t="s">
        <v>620</v>
      </c>
      <c r="I230" s="15"/>
      <c r="J230" s="104">
        <v>44927</v>
      </c>
      <c r="K230" s="104">
        <v>45291</v>
      </c>
      <c r="L230" s="301"/>
      <c r="M230" s="302"/>
      <c r="N230" s="295"/>
      <c r="O230" s="165">
        <v>21620385611</v>
      </c>
      <c r="P230" s="39"/>
      <c r="Q230" s="39"/>
      <c r="R230" s="39"/>
      <c r="S230" s="164"/>
      <c r="T230" s="274"/>
      <c r="U230" s="39"/>
      <c r="V230" s="39"/>
      <c r="W230" s="39"/>
      <c r="X230" s="39"/>
      <c r="Y230" s="38"/>
      <c r="Z230" s="274"/>
      <c r="AA230" s="250"/>
      <c r="AB230" s="253"/>
      <c r="AC230" s="256"/>
      <c r="AD230" s="25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</row>
    <row r="231" spans="1:73" s="37" customFormat="1" ht="42.75" x14ac:dyDescent="0.2">
      <c r="A231" s="119">
        <v>215</v>
      </c>
      <c r="B231" s="118" t="s">
        <v>42</v>
      </c>
      <c r="C231" s="118" t="s">
        <v>58</v>
      </c>
      <c r="D231" s="118" t="s">
        <v>368</v>
      </c>
      <c r="E231" s="112" t="s">
        <v>369</v>
      </c>
      <c r="F231" s="17" t="s">
        <v>871</v>
      </c>
      <c r="G231" s="132">
        <v>2022680010050</v>
      </c>
      <c r="H231" s="111" t="s">
        <v>621</v>
      </c>
      <c r="I231" s="15"/>
      <c r="J231" s="104">
        <v>44927</v>
      </c>
      <c r="K231" s="104">
        <v>45291</v>
      </c>
      <c r="L231" s="301"/>
      <c r="M231" s="302"/>
      <c r="N231" s="295"/>
      <c r="O231" s="165">
        <v>1290288809.47</v>
      </c>
      <c r="P231" s="39"/>
      <c r="Q231" s="39"/>
      <c r="R231" s="39"/>
      <c r="S231" s="164"/>
      <c r="T231" s="274"/>
      <c r="U231" s="39"/>
      <c r="V231" s="39"/>
      <c r="W231" s="39"/>
      <c r="X231" s="39"/>
      <c r="Y231" s="38"/>
      <c r="Z231" s="274"/>
      <c r="AA231" s="250"/>
      <c r="AB231" s="253"/>
      <c r="AC231" s="256"/>
      <c r="AD231" s="25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</row>
    <row r="232" spans="1:73" s="37" customFormat="1" ht="42.75" x14ac:dyDescent="0.2">
      <c r="A232" s="119">
        <v>215</v>
      </c>
      <c r="B232" s="118" t="s">
        <v>42</v>
      </c>
      <c r="C232" s="118" t="s">
        <v>58</v>
      </c>
      <c r="D232" s="118" t="s">
        <v>368</v>
      </c>
      <c r="E232" s="112" t="s">
        <v>369</v>
      </c>
      <c r="F232" s="17" t="s">
        <v>871</v>
      </c>
      <c r="G232" s="132">
        <v>2022680010041</v>
      </c>
      <c r="H232" s="111" t="s">
        <v>372</v>
      </c>
      <c r="I232" s="15"/>
      <c r="J232" s="104">
        <v>44927</v>
      </c>
      <c r="K232" s="104">
        <v>45291</v>
      </c>
      <c r="L232" s="301"/>
      <c r="M232" s="302"/>
      <c r="N232" s="295"/>
      <c r="O232" s="166"/>
      <c r="P232" s="39"/>
      <c r="Q232" s="39"/>
      <c r="R232" s="39"/>
      <c r="S232" s="165">
        <v>1192371467</v>
      </c>
      <c r="T232" s="274"/>
      <c r="U232" s="39"/>
      <c r="V232" s="39"/>
      <c r="W232" s="39"/>
      <c r="X232" s="39"/>
      <c r="Y232" s="38"/>
      <c r="Z232" s="274"/>
      <c r="AA232" s="250"/>
      <c r="AB232" s="253"/>
      <c r="AC232" s="256"/>
      <c r="AD232" s="25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</row>
    <row r="233" spans="1:73" s="37" customFormat="1" ht="42.75" x14ac:dyDescent="0.2">
      <c r="A233" s="119">
        <v>215</v>
      </c>
      <c r="B233" s="118" t="s">
        <v>42</v>
      </c>
      <c r="C233" s="118" t="s">
        <v>58</v>
      </c>
      <c r="D233" s="118" t="s">
        <v>368</v>
      </c>
      <c r="E233" s="112" t="s">
        <v>369</v>
      </c>
      <c r="F233" s="17" t="s">
        <v>871</v>
      </c>
      <c r="G233" s="132">
        <v>2022680010101</v>
      </c>
      <c r="H233" s="111" t="s">
        <v>622</v>
      </c>
      <c r="I233" s="15"/>
      <c r="J233" s="104">
        <v>44927</v>
      </c>
      <c r="K233" s="104">
        <v>45291</v>
      </c>
      <c r="L233" s="301"/>
      <c r="M233" s="302"/>
      <c r="N233" s="295"/>
      <c r="O233" s="165">
        <v>14762325144</v>
      </c>
      <c r="P233" s="39"/>
      <c r="Q233" s="39"/>
      <c r="R233" s="39"/>
      <c r="S233" s="164"/>
      <c r="T233" s="274"/>
      <c r="U233" s="39"/>
      <c r="V233" s="39"/>
      <c r="W233" s="39"/>
      <c r="X233" s="39"/>
      <c r="Y233" s="38"/>
      <c r="Z233" s="274"/>
      <c r="AA233" s="250"/>
      <c r="AB233" s="253"/>
      <c r="AC233" s="256"/>
      <c r="AD233" s="25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</row>
    <row r="234" spans="1:73" s="37" customFormat="1" ht="42.75" x14ac:dyDescent="0.2">
      <c r="A234" s="119">
        <v>215</v>
      </c>
      <c r="B234" s="118" t="s">
        <v>42</v>
      </c>
      <c r="C234" s="118" t="s">
        <v>58</v>
      </c>
      <c r="D234" s="118" t="s">
        <v>368</v>
      </c>
      <c r="E234" s="112" t="s">
        <v>369</v>
      </c>
      <c r="F234" s="17" t="s">
        <v>871</v>
      </c>
      <c r="G234" s="132">
        <v>2022680010124</v>
      </c>
      <c r="H234" s="111" t="s">
        <v>623</v>
      </c>
      <c r="I234" s="15"/>
      <c r="J234" s="104">
        <v>44927</v>
      </c>
      <c r="K234" s="104">
        <v>45291</v>
      </c>
      <c r="L234" s="298"/>
      <c r="M234" s="300"/>
      <c r="N234" s="296"/>
      <c r="O234" s="165">
        <v>1500000000</v>
      </c>
      <c r="P234" s="39"/>
      <c r="Q234" s="39"/>
      <c r="R234" s="39"/>
      <c r="S234" s="164"/>
      <c r="T234" s="275"/>
      <c r="U234" s="39"/>
      <c r="V234" s="39"/>
      <c r="W234" s="39"/>
      <c r="X234" s="39"/>
      <c r="Y234" s="38"/>
      <c r="Z234" s="275"/>
      <c r="AA234" s="251"/>
      <c r="AB234" s="254"/>
      <c r="AC234" s="257"/>
      <c r="AD234" s="260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</row>
    <row r="235" spans="1:73" s="37" customFormat="1" ht="42.75" x14ac:dyDescent="0.2">
      <c r="A235" s="119">
        <v>216</v>
      </c>
      <c r="B235" s="118" t="s">
        <v>42</v>
      </c>
      <c r="C235" s="118" t="s">
        <v>58</v>
      </c>
      <c r="D235" s="118" t="s">
        <v>368</v>
      </c>
      <c r="E235" s="112" t="s">
        <v>373</v>
      </c>
      <c r="F235" s="17" t="s">
        <v>872</v>
      </c>
      <c r="G235" s="132">
        <v>2022680010044</v>
      </c>
      <c r="H235" s="111" t="s">
        <v>624</v>
      </c>
      <c r="I235" s="15"/>
      <c r="J235" s="104">
        <v>44927</v>
      </c>
      <c r="K235" s="104">
        <v>45291</v>
      </c>
      <c r="L235" s="143">
        <v>0</v>
      </c>
      <c r="M235" s="154"/>
      <c r="N235" s="179" t="str">
        <f t="shared" si="19"/>
        <v>-</v>
      </c>
      <c r="O235" s="170">
        <v>1507637293.97</v>
      </c>
      <c r="P235" s="39"/>
      <c r="Q235" s="39"/>
      <c r="R235" s="39"/>
      <c r="S235" s="165"/>
      <c r="T235" s="181">
        <f>SUM(O235:S235)</f>
        <v>1507637293.97</v>
      </c>
      <c r="U235" s="39"/>
      <c r="V235" s="39"/>
      <c r="W235" s="39"/>
      <c r="X235" s="39"/>
      <c r="Y235" s="38"/>
      <c r="Z235" s="181">
        <f>SUM(U235:Y235)</f>
        <v>0</v>
      </c>
      <c r="AA235" s="44">
        <f t="shared" si="18"/>
        <v>0</v>
      </c>
      <c r="AB235" s="108"/>
      <c r="AC235" s="183" t="s">
        <v>358</v>
      </c>
      <c r="AD235" s="122" t="s">
        <v>359</v>
      </c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</row>
    <row r="236" spans="1:73" s="37" customFormat="1" ht="45" x14ac:dyDescent="0.2">
      <c r="A236" s="119">
        <v>219</v>
      </c>
      <c r="B236" s="118" t="s">
        <v>42</v>
      </c>
      <c r="C236" s="118" t="s">
        <v>58</v>
      </c>
      <c r="D236" s="118" t="s">
        <v>374</v>
      </c>
      <c r="E236" s="112" t="s">
        <v>375</v>
      </c>
      <c r="F236" s="17" t="s">
        <v>873</v>
      </c>
      <c r="G236" s="139"/>
      <c r="H236" s="111" t="s">
        <v>613</v>
      </c>
      <c r="I236" s="14"/>
      <c r="J236" s="104">
        <v>44927</v>
      </c>
      <c r="K236" s="104">
        <v>45291</v>
      </c>
      <c r="L236" s="143">
        <v>15</v>
      </c>
      <c r="M236" s="154"/>
      <c r="N236" s="179">
        <f t="shared" si="19"/>
        <v>0</v>
      </c>
      <c r="O236" s="170"/>
      <c r="P236" s="39"/>
      <c r="Q236" s="85"/>
      <c r="R236" s="38"/>
      <c r="S236" s="177"/>
      <c r="T236" s="181">
        <f>SUM(O236:S236)</f>
        <v>0</v>
      </c>
      <c r="U236" s="84"/>
      <c r="V236" s="85"/>
      <c r="W236" s="85"/>
      <c r="X236" s="85"/>
      <c r="Y236" s="38"/>
      <c r="Z236" s="181">
        <f>SUM(U236:Y236)</f>
        <v>0</v>
      </c>
      <c r="AA236" s="44" t="str">
        <f t="shared" si="18"/>
        <v>-</v>
      </c>
      <c r="AB236" s="87"/>
      <c r="AC236" s="183" t="s">
        <v>358</v>
      </c>
      <c r="AD236" s="122" t="s">
        <v>359</v>
      </c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</row>
    <row r="237" spans="1:73" s="37" customFormat="1" ht="42.75" x14ac:dyDescent="0.2">
      <c r="A237" s="119">
        <v>220</v>
      </c>
      <c r="B237" s="118" t="s">
        <v>42</v>
      </c>
      <c r="C237" s="118" t="s">
        <v>58</v>
      </c>
      <c r="D237" s="118" t="s">
        <v>374</v>
      </c>
      <c r="E237" s="112" t="s">
        <v>376</v>
      </c>
      <c r="F237" s="17" t="s">
        <v>874</v>
      </c>
      <c r="G237" s="132">
        <v>2022680010042</v>
      </c>
      <c r="H237" s="111" t="s">
        <v>625</v>
      </c>
      <c r="I237" s="14"/>
      <c r="J237" s="104">
        <v>44927</v>
      </c>
      <c r="K237" s="104">
        <v>45291</v>
      </c>
      <c r="L237" s="297">
        <v>0</v>
      </c>
      <c r="M237" s="299"/>
      <c r="N237" s="294" t="str">
        <f t="shared" si="19"/>
        <v>-</v>
      </c>
      <c r="O237" s="170">
        <v>8685004473.2199993</v>
      </c>
      <c r="P237" s="39">
        <v>248171667</v>
      </c>
      <c r="Q237" s="85"/>
      <c r="R237" s="38"/>
      <c r="S237" s="177"/>
      <c r="T237" s="273">
        <f>SUM(O237:S238)</f>
        <v>12451500473.219999</v>
      </c>
      <c r="U237" s="84"/>
      <c r="V237" s="85"/>
      <c r="W237" s="85"/>
      <c r="X237" s="85"/>
      <c r="Y237" s="38"/>
      <c r="Z237" s="273">
        <f>SUM(U237:Y238)</f>
        <v>0</v>
      </c>
      <c r="AA237" s="249">
        <f t="shared" si="18"/>
        <v>0</v>
      </c>
      <c r="AB237" s="252"/>
      <c r="AC237" s="255" t="s">
        <v>358</v>
      </c>
      <c r="AD237" s="258" t="s">
        <v>359</v>
      </c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</row>
    <row r="238" spans="1:73" s="37" customFormat="1" ht="42.75" x14ac:dyDescent="0.2">
      <c r="A238" s="119">
        <v>220</v>
      </c>
      <c r="B238" s="118" t="s">
        <v>42</v>
      </c>
      <c r="C238" s="118" t="s">
        <v>58</v>
      </c>
      <c r="D238" s="118" t="s">
        <v>374</v>
      </c>
      <c r="E238" s="112" t="s">
        <v>376</v>
      </c>
      <c r="F238" s="17" t="s">
        <v>874</v>
      </c>
      <c r="G238" s="132">
        <v>2022680010100</v>
      </c>
      <c r="H238" s="111" t="s">
        <v>626</v>
      </c>
      <c r="I238" s="14"/>
      <c r="J238" s="104">
        <v>44927</v>
      </c>
      <c r="K238" s="104">
        <v>45291</v>
      </c>
      <c r="L238" s="298"/>
      <c r="M238" s="300"/>
      <c r="N238" s="296"/>
      <c r="O238" s="166"/>
      <c r="P238" s="39"/>
      <c r="Q238" s="85"/>
      <c r="R238" s="38"/>
      <c r="S238" s="170">
        <v>3518324333</v>
      </c>
      <c r="T238" s="275"/>
      <c r="U238" s="84"/>
      <c r="V238" s="85"/>
      <c r="W238" s="85"/>
      <c r="X238" s="85"/>
      <c r="Y238" s="38"/>
      <c r="Z238" s="275"/>
      <c r="AA238" s="251"/>
      <c r="AB238" s="254"/>
      <c r="AC238" s="257"/>
      <c r="AD238" s="260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</row>
    <row r="239" spans="1:73" s="37" customFormat="1" ht="42.75" x14ac:dyDescent="0.2">
      <c r="A239" s="119">
        <v>221</v>
      </c>
      <c r="B239" s="118" t="s">
        <v>42</v>
      </c>
      <c r="C239" s="118" t="s">
        <v>58</v>
      </c>
      <c r="D239" s="118" t="s">
        <v>374</v>
      </c>
      <c r="E239" s="112" t="s">
        <v>377</v>
      </c>
      <c r="F239" s="17" t="s">
        <v>875</v>
      </c>
      <c r="G239" s="132">
        <v>2021680010038</v>
      </c>
      <c r="H239" s="111" t="s">
        <v>627</v>
      </c>
      <c r="I239" s="14"/>
      <c r="J239" s="104">
        <v>44927</v>
      </c>
      <c r="K239" s="104">
        <v>45291</v>
      </c>
      <c r="L239" s="143">
        <v>1350</v>
      </c>
      <c r="M239" s="154"/>
      <c r="N239" s="179">
        <f t="shared" si="19"/>
        <v>0</v>
      </c>
      <c r="O239" s="170">
        <v>1561000000</v>
      </c>
      <c r="P239" s="39"/>
      <c r="Q239" s="85"/>
      <c r="R239" s="38"/>
      <c r="S239" s="177"/>
      <c r="T239" s="181">
        <f>SUM(O239:S239)</f>
        <v>1561000000</v>
      </c>
      <c r="U239" s="84"/>
      <c r="V239" s="85"/>
      <c r="W239" s="85"/>
      <c r="X239" s="38"/>
      <c r="Y239" s="85"/>
      <c r="Z239" s="181">
        <f>SUM(U239:Y239)</f>
        <v>0</v>
      </c>
      <c r="AA239" s="44">
        <f t="shared" si="18"/>
        <v>0</v>
      </c>
      <c r="AB239" s="87"/>
      <c r="AC239" s="183" t="s">
        <v>358</v>
      </c>
      <c r="AD239" s="122" t="s">
        <v>359</v>
      </c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</row>
    <row r="240" spans="1:73" s="37" customFormat="1" ht="28.5" x14ac:dyDescent="0.2">
      <c r="A240" s="119">
        <v>222</v>
      </c>
      <c r="B240" s="118" t="s">
        <v>42</v>
      </c>
      <c r="C240" s="118" t="s">
        <v>58</v>
      </c>
      <c r="D240" s="118" t="s">
        <v>374</v>
      </c>
      <c r="E240" s="112" t="s">
        <v>378</v>
      </c>
      <c r="F240" s="17" t="s">
        <v>876</v>
      </c>
      <c r="G240" s="134"/>
      <c r="H240" s="111" t="s">
        <v>582</v>
      </c>
      <c r="I240" s="14"/>
      <c r="J240" s="104">
        <v>44927</v>
      </c>
      <c r="K240" s="104">
        <v>45291</v>
      </c>
      <c r="L240" s="143">
        <v>0</v>
      </c>
      <c r="M240" s="154"/>
      <c r="N240" s="179" t="str">
        <f t="shared" si="19"/>
        <v>-</v>
      </c>
      <c r="O240" s="170"/>
      <c r="P240" s="84"/>
      <c r="Q240" s="85"/>
      <c r="R240" s="38"/>
      <c r="S240" s="165"/>
      <c r="T240" s="181">
        <f>SUM(O240:S240)</f>
        <v>0</v>
      </c>
      <c r="U240" s="84"/>
      <c r="V240" s="85"/>
      <c r="W240" s="85"/>
      <c r="X240" s="38"/>
      <c r="Y240" s="85"/>
      <c r="Z240" s="181">
        <f>SUM(U240:Y240)</f>
        <v>0</v>
      </c>
      <c r="AA240" s="44" t="str">
        <f t="shared" si="18"/>
        <v>-</v>
      </c>
      <c r="AB240" s="87"/>
      <c r="AC240" s="183" t="s">
        <v>358</v>
      </c>
      <c r="AD240" s="122" t="s">
        <v>359</v>
      </c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</row>
    <row r="241" spans="1:73" s="37" customFormat="1" ht="42.75" x14ac:dyDescent="0.2">
      <c r="A241" s="119">
        <v>223</v>
      </c>
      <c r="B241" s="118" t="s">
        <v>42</v>
      </c>
      <c r="C241" s="118" t="s">
        <v>58</v>
      </c>
      <c r="D241" s="130" t="s">
        <v>379</v>
      </c>
      <c r="E241" s="112" t="s">
        <v>380</v>
      </c>
      <c r="F241" s="17" t="s">
        <v>877</v>
      </c>
      <c r="G241" s="132">
        <v>2022680010085</v>
      </c>
      <c r="H241" s="111" t="s">
        <v>628</v>
      </c>
      <c r="I241" s="15"/>
      <c r="J241" s="104">
        <v>44927</v>
      </c>
      <c r="K241" s="104">
        <v>45291</v>
      </c>
      <c r="L241" s="297">
        <v>1</v>
      </c>
      <c r="M241" s="299"/>
      <c r="N241" s="294">
        <f>IFERROR(IF(M241/L241&gt;100%,100%,M241/L241),"-")</f>
        <v>0</v>
      </c>
      <c r="O241" s="170"/>
      <c r="P241" s="84"/>
      <c r="Q241" s="84"/>
      <c r="R241" s="38"/>
      <c r="S241" s="170">
        <v>6222216870.8800001</v>
      </c>
      <c r="T241" s="273">
        <f>SUM(O241:S245)</f>
        <v>22399135365.309998</v>
      </c>
      <c r="U241" s="84"/>
      <c r="V241" s="84"/>
      <c r="W241" s="84"/>
      <c r="X241" s="38"/>
      <c r="Y241" s="84"/>
      <c r="Z241" s="273">
        <f>SUM(U241:Y245)</f>
        <v>0</v>
      </c>
      <c r="AA241" s="249">
        <f t="shared" si="18"/>
        <v>0</v>
      </c>
      <c r="AB241" s="252"/>
      <c r="AC241" s="255" t="s">
        <v>358</v>
      </c>
      <c r="AD241" s="258" t="s">
        <v>359</v>
      </c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</row>
    <row r="242" spans="1:73" s="37" customFormat="1" ht="42.75" x14ac:dyDescent="0.2">
      <c r="A242" s="119">
        <v>223</v>
      </c>
      <c r="B242" s="118" t="s">
        <v>42</v>
      </c>
      <c r="C242" s="118" t="s">
        <v>58</v>
      </c>
      <c r="D242" s="130" t="s">
        <v>379</v>
      </c>
      <c r="E242" s="112" t="s">
        <v>380</v>
      </c>
      <c r="F242" s="17" t="s">
        <v>877</v>
      </c>
      <c r="G242" s="132">
        <v>2022680010038</v>
      </c>
      <c r="H242" s="111" t="s">
        <v>629</v>
      </c>
      <c r="I242" s="15"/>
      <c r="J242" s="104">
        <v>44927</v>
      </c>
      <c r="K242" s="104">
        <v>45291</v>
      </c>
      <c r="L242" s="301"/>
      <c r="M242" s="302"/>
      <c r="N242" s="295"/>
      <c r="O242" s="170"/>
      <c r="P242" s="84"/>
      <c r="Q242" s="84"/>
      <c r="R242" s="38"/>
      <c r="S242" s="170">
        <v>2001855575.77</v>
      </c>
      <c r="T242" s="274"/>
      <c r="U242" s="84"/>
      <c r="V242" s="84"/>
      <c r="W242" s="84"/>
      <c r="X242" s="38"/>
      <c r="Y242" s="84"/>
      <c r="Z242" s="274"/>
      <c r="AA242" s="250"/>
      <c r="AB242" s="253"/>
      <c r="AC242" s="256"/>
      <c r="AD242" s="25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</row>
    <row r="243" spans="1:73" s="37" customFormat="1" ht="71.25" x14ac:dyDescent="0.2">
      <c r="A243" s="119">
        <v>223</v>
      </c>
      <c r="B243" s="118" t="s">
        <v>42</v>
      </c>
      <c r="C243" s="118" t="s">
        <v>58</v>
      </c>
      <c r="D243" s="130" t="s">
        <v>379</v>
      </c>
      <c r="E243" s="112" t="s">
        <v>380</v>
      </c>
      <c r="F243" s="17" t="s">
        <v>877</v>
      </c>
      <c r="G243" s="132">
        <v>2022680010052</v>
      </c>
      <c r="H243" s="111" t="s">
        <v>630</v>
      </c>
      <c r="I243" s="49"/>
      <c r="J243" s="104">
        <v>44927</v>
      </c>
      <c r="K243" s="104">
        <v>45291</v>
      </c>
      <c r="L243" s="301"/>
      <c r="M243" s="302"/>
      <c r="N243" s="295"/>
      <c r="O243" s="170"/>
      <c r="P243" s="84"/>
      <c r="Q243" s="84"/>
      <c r="R243" s="38"/>
      <c r="S243" s="170">
        <v>1175062918.6600001</v>
      </c>
      <c r="T243" s="274"/>
      <c r="U243" s="84"/>
      <c r="V243" s="84"/>
      <c r="W243" s="84"/>
      <c r="X243" s="38"/>
      <c r="Y243" s="84"/>
      <c r="Z243" s="274"/>
      <c r="AA243" s="250"/>
      <c r="AB243" s="253"/>
      <c r="AC243" s="256"/>
      <c r="AD243" s="25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</row>
    <row r="244" spans="1:73" s="37" customFormat="1" ht="42.75" x14ac:dyDescent="0.2">
      <c r="A244" s="119">
        <v>223</v>
      </c>
      <c r="B244" s="118" t="s">
        <v>42</v>
      </c>
      <c r="C244" s="118" t="s">
        <v>58</v>
      </c>
      <c r="D244" s="130" t="s">
        <v>379</v>
      </c>
      <c r="E244" s="112" t="s">
        <v>380</v>
      </c>
      <c r="F244" s="17" t="s">
        <v>877</v>
      </c>
      <c r="G244" s="132">
        <v>2022680010084</v>
      </c>
      <c r="H244" s="111" t="s">
        <v>631</v>
      </c>
      <c r="I244" s="14"/>
      <c r="J244" s="104">
        <v>44927</v>
      </c>
      <c r="K244" s="104">
        <v>45291</v>
      </c>
      <c r="L244" s="301"/>
      <c r="M244" s="302"/>
      <c r="N244" s="295"/>
      <c r="O244" s="170"/>
      <c r="P244" s="84"/>
      <c r="Q244" s="84"/>
      <c r="R244" s="38"/>
      <c r="S244" s="170">
        <v>10000000000</v>
      </c>
      <c r="T244" s="274"/>
      <c r="U244" s="84"/>
      <c r="V244" s="84"/>
      <c r="W244" s="84"/>
      <c r="X244" s="38"/>
      <c r="Y244" s="84"/>
      <c r="Z244" s="274"/>
      <c r="AA244" s="250"/>
      <c r="AB244" s="253"/>
      <c r="AC244" s="256"/>
      <c r="AD244" s="25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</row>
    <row r="245" spans="1:73" s="37" customFormat="1" ht="42.75" x14ac:dyDescent="0.2">
      <c r="A245" s="119">
        <v>223</v>
      </c>
      <c r="B245" s="118" t="s">
        <v>42</v>
      </c>
      <c r="C245" s="118" t="s">
        <v>58</v>
      </c>
      <c r="D245" s="130" t="s">
        <v>379</v>
      </c>
      <c r="E245" s="112" t="s">
        <v>380</v>
      </c>
      <c r="F245" s="17" t="s">
        <v>877</v>
      </c>
      <c r="G245" s="132">
        <v>2022680010090</v>
      </c>
      <c r="H245" s="111" t="s">
        <v>632</v>
      </c>
      <c r="I245" s="15"/>
      <c r="J245" s="104">
        <v>44927</v>
      </c>
      <c r="K245" s="104">
        <v>45291</v>
      </c>
      <c r="L245" s="298"/>
      <c r="M245" s="300"/>
      <c r="N245" s="296"/>
      <c r="O245" s="170"/>
      <c r="P245" s="84"/>
      <c r="Q245" s="84"/>
      <c r="R245" s="38"/>
      <c r="S245" s="170">
        <v>3000000000</v>
      </c>
      <c r="T245" s="275"/>
      <c r="U245" s="84"/>
      <c r="V245" s="84"/>
      <c r="W245" s="84"/>
      <c r="X245" s="38"/>
      <c r="Y245" s="84"/>
      <c r="Z245" s="275"/>
      <c r="AA245" s="251"/>
      <c r="AB245" s="254"/>
      <c r="AC245" s="257"/>
      <c r="AD245" s="260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</row>
    <row r="246" spans="1:73" s="37" customFormat="1" ht="42.75" x14ac:dyDescent="0.2">
      <c r="A246" s="119">
        <v>224</v>
      </c>
      <c r="B246" s="118" t="s">
        <v>42</v>
      </c>
      <c r="C246" s="118" t="s">
        <v>58</v>
      </c>
      <c r="D246" s="130" t="s">
        <v>379</v>
      </c>
      <c r="E246" s="112" t="s">
        <v>381</v>
      </c>
      <c r="F246" s="17" t="s">
        <v>878</v>
      </c>
      <c r="G246" s="132">
        <v>2020680010029</v>
      </c>
      <c r="H246" s="111" t="s">
        <v>633</v>
      </c>
      <c r="I246" s="14"/>
      <c r="J246" s="104">
        <v>44927</v>
      </c>
      <c r="K246" s="104">
        <v>45291</v>
      </c>
      <c r="L246" s="306">
        <v>1</v>
      </c>
      <c r="M246" s="291"/>
      <c r="N246" s="294">
        <f t="shared" si="19"/>
        <v>0</v>
      </c>
      <c r="O246" s="170"/>
      <c r="P246" s="84"/>
      <c r="Q246" s="84"/>
      <c r="R246" s="38"/>
      <c r="S246" s="170">
        <v>13441132101.690001</v>
      </c>
      <c r="T246" s="273">
        <f>SUM(O246:S248)</f>
        <v>22691132101.690002</v>
      </c>
      <c r="U246" s="84"/>
      <c r="V246" s="84"/>
      <c r="W246" s="84"/>
      <c r="X246" s="38"/>
      <c r="Y246" s="84"/>
      <c r="Z246" s="273">
        <f>SUM(U246:Y248)</f>
        <v>0</v>
      </c>
      <c r="AA246" s="249">
        <f t="shared" si="18"/>
        <v>0</v>
      </c>
      <c r="AB246" s="252"/>
      <c r="AC246" s="255" t="s">
        <v>358</v>
      </c>
      <c r="AD246" s="258" t="s">
        <v>359</v>
      </c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</row>
    <row r="247" spans="1:73" s="37" customFormat="1" ht="30" x14ac:dyDescent="0.2">
      <c r="A247" s="119">
        <v>224</v>
      </c>
      <c r="B247" s="118" t="s">
        <v>42</v>
      </c>
      <c r="C247" s="118" t="s">
        <v>58</v>
      </c>
      <c r="D247" s="130" t="s">
        <v>379</v>
      </c>
      <c r="E247" s="112" t="s">
        <v>381</v>
      </c>
      <c r="F247" s="17" t="s">
        <v>878</v>
      </c>
      <c r="G247" s="132">
        <v>2020680010114</v>
      </c>
      <c r="H247" s="118" t="s">
        <v>382</v>
      </c>
      <c r="I247" s="14"/>
      <c r="J247" s="104">
        <v>44927</v>
      </c>
      <c r="K247" s="104">
        <v>45291</v>
      </c>
      <c r="L247" s="308"/>
      <c r="M247" s="292"/>
      <c r="N247" s="295"/>
      <c r="O247" s="170"/>
      <c r="P247" s="84"/>
      <c r="Q247" s="84"/>
      <c r="R247" s="35"/>
      <c r="S247" s="170">
        <v>8750000000</v>
      </c>
      <c r="T247" s="274"/>
      <c r="U247" s="84"/>
      <c r="V247" s="84"/>
      <c r="W247" s="84"/>
      <c r="X247" s="38"/>
      <c r="Y247" s="84"/>
      <c r="Z247" s="274"/>
      <c r="AA247" s="250"/>
      <c r="AB247" s="253"/>
      <c r="AC247" s="256"/>
      <c r="AD247" s="25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</row>
    <row r="248" spans="1:73" s="37" customFormat="1" ht="42.75" x14ac:dyDescent="0.2">
      <c r="A248" s="119">
        <v>224</v>
      </c>
      <c r="B248" s="118" t="s">
        <v>42</v>
      </c>
      <c r="C248" s="118" t="s">
        <v>58</v>
      </c>
      <c r="D248" s="130" t="s">
        <v>379</v>
      </c>
      <c r="E248" s="112" t="s">
        <v>381</v>
      </c>
      <c r="F248" s="17" t="s">
        <v>878</v>
      </c>
      <c r="G248" s="132">
        <v>2022680010083</v>
      </c>
      <c r="H248" s="111" t="s">
        <v>634</v>
      </c>
      <c r="I248" s="14"/>
      <c r="J248" s="104">
        <v>44927</v>
      </c>
      <c r="K248" s="104">
        <v>45291</v>
      </c>
      <c r="L248" s="307"/>
      <c r="M248" s="293"/>
      <c r="N248" s="296"/>
      <c r="O248" s="170"/>
      <c r="P248" s="84"/>
      <c r="Q248" s="84"/>
      <c r="R248" s="35"/>
      <c r="S248" s="170">
        <v>500000000</v>
      </c>
      <c r="T248" s="275"/>
      <c r="U248" s="84"/>
      <c r="V248" s="84"/>
      <c r="W248" s="84"/>
      <c r="X248" s="38"/>
      <c r="Y248" s="84"/>
      <c r="Z248" s="275"/>
      <c r="AA248" s="251"/>
      <c r="AB248" s="254"/>
      <c r="AC248" s="257"/>
      <c r="AD248" s="260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</row>
    <row r="249" spans="1:73" s="37" customFormat="1" ht="45" x14ac:dyDescent="0.2">
      <c r="A249" s="119">
        <v>225</v>
      </c>
      <c r="B249" s="111" t="s">
        <v>42</v>
      </c>
      <c r="C249" s="121" t="s">
        <v>58</v>
      </c>
      <c r="D249" s="131" t="s">
        <v>379</v>
      </c>
      <c r="E249" s="112" t="s">
        <v>383</v>
      </c>
      <c r="F249" s="17" t="s">
        <v>879</v>
      </c>
      <c r="G249" s="132"/>
      <c r="H249" s="111" t="s">
        <v>582</v>
      </c>
      <c r="I249" s="15"/>
      <c r="J249" s="104">
        <v>44927</v>
      </c>
      <c r="K249" s="104">
        <v>45291</v>
      </c>
      <c r="L249" s="144">
        <v>0</v>
      </c>
      <c r="M249" s="155"/>
      <c r="N249" s="179" t="str">
        <f t="shared" si="19"/>
        <v>-</v>
      </c>
      <c r="O249" s="170"/>
      <c r="P249" s="84"/>
      <c r="Q249" s="84"/>
      <c r="R249" s="35"/>
      <c r="S249" s="170"/>
      <c r="T249" s="181">
        <f>SUM(O249:S249)</f>
        <v>0</v>
      </c>
      <c r="U249" s="84"/>
      <c r="V249" s="84"/>
      <c r="W249" s="84"/>
      <c r="X249" s="38"/>
      <c r="Y249" s="84"/>
      <c r="Z249" s="181">
        <f>SUM(U249:Y249)</f>
        <v>0</v>
      </c>
      <c r="AA249" s="44" t="str">
        <f t="shared" si="18"/>
        <v>-</v>
      </c>
      <c r="AB249" s="103"/>
      <c r="AC249" s="183" t="s">
        <v>358</v>
      </c>
      <c r="AD249" s="122" t="s">
        <v>359</v>
      </c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</row>
    <row r="250" spans="1:73" s="37" customFormat="1" ht="57" x14ac:dyDescent="0.2">
      <c r="A250" s="119">
        <v>226</v>
      </c>
      <c r="B250" s="111" t="s">
        <v>42</v>
      </c>
      <c r="C250" s="121" t="s">
        <v>58</v>
      </c>
      <c r="D250" s="131" t="s">
        <v>379</v>
      </c>
      <c r="E250" s="112" t="s">
        <v>384</v>
      </c>
      <c r="F250" s="17" t="s">
        <v>880</v>
      </c>
      <c r="G250" s="132"/>
      <c r="H250" s="111" t="s">
        <v>613</v>
      </c>
      <c r="I250" s="15"/>
      <c r="J250" s="104">
        <v>44927</v>
      </c>
      <c r="K250" s="104">
        <v>45291</v>
      </c>
      <c r="L250" s="143">
        <v>14209</v>
      </c>
      <c r="M250" s="154"/>
      <c r="N250" s="179">
        <f t="shared" si="19"/>
        <v>0</v>
      </c>
      <c r="O250" s="170"/>
      <c r="P250" s="84"/>
      <c r="Q250" s="84"/>
      <c r="R250" s="35"/>
      <c r="S250" s="170"/>
      <c r="T250" s="181">
        <f>SUM(O250:S250)</f>
        <v>0</v>
      </c>
      <c r="U250" s="84"/>
      <c r="V250" s="84"/>
      <c r="W250" s="84"/>
      <c r="X250" s="38"/>
      <c r="Y250" s="84"/>
      <c r="Z250" s="181">
        <f>SUM(U250:Y250)</f>
        <v>0</v>
      </c>
      <c r="AA250" s="44" t="str">
        <f t="shared" si="18"/>
        <v>-</v>
      </c>
      <c r="AB250" s="103"/>
      <c r="AC250" s="183" t="s">
        <v>358</v>
      </c>
      <c r="AD250" s="122" t="s">
        <v>359</v>
      </c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</row>
    <row r="251" spans="1:73" s="37" customFormat="1" ht="60" x14ac:dyDescent="0.2">
      <c r="A251" s="119">
        <v>227</v>
      </c>
      <c r="B251" s="118" t="s">
        <v>42</v>
      </c>
      <c r="C251" s="118" t="s">
        <v>58</v>
      </c>
      <c r="D251" s="130" t="s">
        <v>379</v>
      </c>
      <c r="E251" s="112" t="s">
        <v>385</v>
      </c>
      <c r="F251" s="17" t="s">
        <v>881</v>
      </c>
      <c r="G251" s="132"/>
      <c r="H251" s="111" t="s">
        <v>613</v>
      </c>
      <c r="I251" s="15"/>
      <c r="J251" s="104">
        <v>44927</v>
      </c>
      <c r="K251" s="104">
        <v>45291</v>
      </c>
      <c r="L251" s="143">
        <v>1</v>
      </c>
      <c r="M251" s="154"/>
      <c r="N251" s="179">
        <f t="shared" si="19"/>
        <v>0</v>
      </c>
      <c r="O251" s="170"/>
      <c r="P251" s="84"/>
      <c r="Q251" s="84"/>
      <c r="R251" s="35"/>
      <c r="S251" s="170"/>
      <c r="T251" s="181">
        <f>SUM(O251:S251)</f>
        <v>0</v>
      </c>
      <c r="U251" s="84"/>
      <c r="V251" s="84"/>
      <c r="W251" s="84"/>
      <c r="X251" s="38"/>
      <c r="Y251" s="84"/>
      <c r="Z251" s="181">
        <f>SUM(U251:Y251)</f>
        <v>0</v>
      </c>
      <c r="AA251" s="44" t="str">
        <f t="shared" si="18"/>
        <v>-</v>
      </c>
      <c r="AB251" s="103"/>
      <c r="AC251" s="183" t="s">
        <v>358</v>
      </c>
      <c r="AD251" s="122" t="s">
        <v>359</v>
      </c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</row>
    <row r="252" spans="1:73" s="37" customFormat="1" ht="60" x14ac:dyDescent="0.2">
      <c r="A252" s="119">
        <v>228</v>
      </c>
      <c r="B252" s="118" t="s">
        <v>42</v>
      </c>
      <c r="C252" s="118" t="s">
        <v>58</v>
      </c>
      <c r="D252" s="130" t="s">
        <v>379</v>
      </c>
      <c r="E252" s="112" t="s">
        <v>386</v>
      </c>
      <c r="F252" s="17" t="s">
        <v>882</v>
      </c>
      <c r="G252" s="132"/>
      <c r="H252" s="111" t="s">
        <v>582</v>
      </c>
      <c r="I252" s="15"/>
      <c r="J252" s="104">
        <v>44927</v>
      </c>
      <c r="K252" s="104">
        <v>45291</v>
      </c>
      <c r="L252" s="144">
        <v>0</v>
      </c>
      <c r="M252" s="155"/>
      <c r="N252" s="179" t="str">
        <f t="shared" si="19"/>
        <v>-</v>
      </c>
      <c r="O252" s="170"/>
      <c r="P252" s="84"/>
      <c r="Q252" s="84"/>
      <c r="R252" s="35"/>
      <c r="S252" s="170"/>
      <c r="T252" s="181">
        <f>SUM(O252:S252)</f>
        <v>0</v>
      </c>
      <c r="U252" s="84"/>
      <c r="V252" s="84"/>
      <c r="W252" s="84"/>
      <c r="X252" s="38"/>
      <c r="Y252" s="84"/>
      <c r="Z252" s="181">
        <f>SUM(U252:Y252)</f>
        <v>0</v>
      </c>
      <c r="AA252" s="44" t="str">
        <f t="shared" si="18"/>
        <v>-</v>
      </c>
      <c r="AB252" s="103"/>
      <c r="AC252" s="183" t="s">
        <v>358</v>
      </c>
      <c r="AD252" s="122" t="s">
        <v>359</v>
      </c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</row>
    <row r="253" spans="1:73" s="19" customFormat="1" ht="71.25" x14ac:dyDescent="0.2">
      <c r="A253" s="119">
        <v>300</v>
      </c>
      <c r="B253" s="118" t="s">
        <v>84</v>
      </c>
      <c r="C253" s="118" t="s">
        <v>85</v>
      </c>
      <c r="D253" s="130" t="s">
        <v>86</v>
      </c>
      <c r="E253" s="112" t="s">
        <v>294</v>
      </c>
      <c r="F253" s="17" t="s">
        <v>830</v>
      </c>
      <c r="G253" s="132">
        <v>2022680010027</v>
      </c>
      <c r="H253" s="111" t="s">
        <v>635</v>
      </c>
      <c r="I253" s="21"/>
      <c r="J253" s="104">
        <v>44927</v>
      </c>
      <c r="K253" s="104">
        <v>45291</v>
      </c>
      <c r="L253" s="306">
        <v>1</v>
      </c>
      <c r="M253" s="291"/>
      <c r="N253" s="294">
        <f t="shared" si="19"/>
        <v>0</v>
      </c>
      <c r="O253" s="170">
        <v>3500000000</v>
      </c>
      <c r="P253" s="22"/>
      <c r="Q253" s="22"/>
      <c r="R253" s="22"/>
      <c r="S253" s="170"/>
      <c r="T253" s="273">
        <f>SUM(O253:S254)</f>
        <v>13759456398.42</v>
      </c>
      <c r="U253" s="22"/>
      <c r="V253" s="22"/>
      <c r="W253" s="22"/>
      <c r="X253" s="22"/>
      <c r="Y253" s="22"/>
      <c r="Z253" s="273">
        <f>SUM(U253:Y254)</f>
        <v>0</v>
      </c>
      <c r="AA253" s="249">
        <f t="shared" si="18"/>
        <v>0</v>
      </c>
      <c r="AB253" s="252"/>
      <c r="AC253" s="255" t="s">
        <v>358</v>
      </c>
      <c r="AD253" s="258" t="s">
        <v>359</v>
      </c>
    </row>
    <row r="254" spans="1:73" s="19" customFormat="1" ht="71.25" x14ac:dyDescent="0.2">
      <c r="A254" s="119">
        <v>300</v>
      </c>
      <c r="B254" s="118" t="s">
        <v>84</v>
      </c>
      <c r="C254" s="118" t="s">
        <v>85</v>
      </c>
      <c r="D254" s="130" t="s">
        <v>86</v>
      </c>
      <c r="E254" s="112" t="s">
        <v>294</v>
      </c>
      <c r="F254" s="17" t="s">
        <v>830</v>
      </c>
      <c r="G254" s="132">
        <v>2021680010120</v>
      </c>
      <c r="H254" s="111" t="s">
        <v>387</v>
      </c>
      <c r="I254" s="14"/>
      <c r="J254" s="104">
        <v>44927</v>
      </c>
      <c r="K254" s="104">
        <v>45291</v>
      </c>
      <c r="L254" s="307"/>
      <c r="M254" s="293"/>
      <c r="N254" s="296"/>
      <c r="O254" s="170">
        <v>3278053024.4200001</v>
      </c>
      <c r="P254" s="22">
        <v>6699873458</v>
      </c>
      <c r="Q254" s="22"/>
      <c r="R254" s="22"/>
      <c r="S254" s="170">
        <v>281529916</v>
      </c>
      <c r="T254" s="275"/>
      <c r="U254" s="22"/>
      <c r="V254" s="22"/>
      <c r="W254" s="22"/>
      <c r="X254" s="22"/>
      <c r="Y254" s="22"/>
      <c r="Z254" s="275"/>
      <c r="AA254" s="251"/>
      <c r="AB254" s="254"/>
      <c r="AC254" s="257"/>
      <c r="AD254" s="260"/>
    </row>
    <row r="255" spans="1:73" s="19" customFormat="1" ht="45" x14ac:dyDescent="0.2">
      <c r="A255" s="119">
        <v>99</v>
      </c>
      <c r="B255" s="122" t="s">
        <v>31</v>
      </c>
      <c r="C255" s="122" t="s">
        <v>159</v>
      </c>
      <c r="D255" s="122" t="s">
        <v>245</v>
      </c>
      <c r="E255" s="112" t="s">
        <v>250</v>
      </c>
      <c r="F255" s="17" t="s">
        <v>798</v>
      </c>
      <c r="G255" s="134">
        <v>2021680010086</v>
      </c>
      <c r="H255" s="111" t="s">
        <v>636</v>
      </c>
      <c r="I255" s="21"/>
      <c r="J255" s="104">
        <v>44927</v>
      </c>
      <c r="K255" s="104">
        <v>45291</v>
      </c>
      <c r="L255" s="146">
        <v>1</v>
      </c>
      <c r="M255" s="157"/>
      <c r="N255" s="179">
        <f t="shared" si="19"/>
        <v>0</v>
      </c>
      <c r="O255" s="170"/>
      <c r="P255" s="22"/>
      <c r="Q255" s="22"/>
      <c r="R255" s="22"/>
      <c r="S255" s="170">
        <v>15000000</v>
      </c>
      <c r="T255" s="181">
        <f t="shared" ref="T255:T272" si="22">SUM(O255:S255)</f>
        <v>15000000</v>
      </c>
      <c r="U255" s="22"/>
      <c r="V255" s="22"/>
      <c r="W255" s="22"/>
      <c r="X255" s="22"/>
      <c r="Y255" s="22"/>
      <c r="Z255" s="181">
        <f t="shared" ref="Z255:Z272" si="23">SUM(U255:Y255)</f>
        <v>0</v>
      </c>
      <c r="AA255" s="44">
        <f t="shared" si="18"/>
        <v>0</v>
      </c>
      <c r="AB255" s="87"/>
      <c r="AC255" s="183" t="s">
        <v>388</v>
      </c>
      <c r="AD255" s="122" t="s">
        <v>676</v>
      </c>
    </row>
    <row r="256" spans="1:73" s="19" customFormat="1" ht="60" x14ac:dyDescent="0.2">
      <c r="A256" s="119">
        <v>169</v>
      </c>
      <c r="B256" s="118" t="s">
        <v>46</v>
      </c>
      <c r="C256" s="118" t="s">
        <v>47</v>
      </c>
      <c r="D256" s="118" t="s">
        <v>389</v>
      </c>
      <c r="E256" s="112" t="s">
        <v>390</v>
      </c>
      <c r="F256" s="17" t="s">
        <v>883</v>
      </c>
      <c r="G256" s="134">
        <v>2021680010146</v>
      </c>
      <c r="H256" s="111" t="s">
        <v>637</v>
      </c>
      <c r="I256" s="14"/>
      <c r="J256" s="104">
        <v>44927</v>
      </c>
      <c r="K256" s="104">
        <v>45291</v>
      </c>
      <c r="L256" s="143">
        <v>2</v>
      </c>
      <c r="M256" s="154"/>
      <c r="N256" s="179">
        <f t="shared" si="19"/>
        <v>0</v>
      </c>
      <c r="O256" s="170">
        <v>219000000</v>
      </c>
      <c r="P256" s="22"/>
      <c r="Q256" s="22"/>
      <c r="R256" s="22"/>
      <c r="S256" s="170"/>
      <c r="T256" s="181">
        <f t="shared" si="22"/>
        <v>219000000</v>
      </c>
      <c r="U256" s="22"/>
      <c r="V256" s="22"/>
      <c r="W256" s="22"/>
      <c r="X256" s="22"/>
      <c r="Y256" s="22"/>
      <c r="Z256" s="181">
        <f t="shared" si="23"/>
        <v>0</v>
      </c>
      <c r="AA256" s="44">
        <f t="shared" si="18"/>
        <v>0</v>
      </c>
      <c r="AB256" s="87"/>
      <c r="AC256" s="183" t="s">
        <v>388</v>
      </c>
      <c r="AD256" s="122" t="s">
        <v>676</v>
      </c>
    </row>
    <row r="257" spans="1:30" s="19" customFormat="1" ht="57" x14ac:dyDescent="0.2">
      <c r="A257" s="119">
        <v>170</v>
      </c>
      <c r="B257" s="122" t="s">
        <v>46</v>
      </c>
      <c r="C257" s="122" t="s">
        <v>47</v>
      </c>
      <c r="D257" s="122" t="s">
        <v>389</v>
      </c>
      <c r="E257" s="112" t="s">
        <v>391</v>
      </c>
      <c r="F257" s="17" t="s">
        <v>884</v>
      </c>
      <c r="G257" s="134" t="s">
        <v>90</v>
      </c>
      <c r="H257" s="111" t="s">
        <v>582</v>
      </c>
      <c r="I257" s="21"/>
      <c r="J257" s="104">
        <v>44927</v>
      </c>
      <c r="K257" s="104">
        <v>45291</v>
      </c>
      <c r="L257" s="143">
        <v>0</v>
      </c>
      <c r="M257" s="154"/>
      <c r="N257" s="179" t="str">
        <f t="shared" si="19"/>
        <v>-</v>
      </c>
      <c r="O257" s="170"/>
      <c r="P257" s="22"/>
      <c r="Q257" s="22"/>
      <c r="R257" s="22"/>
      <c r="S257" s="170"/>
      <c r="T257" s="181">
        <f t="shared" si="22"/>
        <v>0</v>
      </c>
      <c r="U257" s="22"/>
      <c r="V257" s="22"/>
      <c r="W257" s="22"/>
      <c r="X257" s="22"/>
      <c r="Y257" s="22"/>
      <c r="Z257" s="181">
        <f t="shared" si="23"/>
        <v>0</v>
      </c>
      <c r="AA257" s="44" t="str">
        <f t="shared" si="18"/>
        <v>-</v>
      </c>
      <c r="AB257" s="87"/>
      <c r="AC257" s="183" t="s">
        <v>388</v>
      </c>
      <c r="AD257" s="122" t="s">
        <v>676</v>
      </c>
    </row>
    <row r="258" spans="1:30" s="19" customFormat="1" ht="57" x14ac:dyDescent="0.2">
      <c r="A258" s="119">
        <v>171</v>
      </c>
      <c r="B258" s="122" t="s">
        <v>46</v>
      </c>
      <c r="C258" s="122" t="s">
        <v>47</v>
      </c>
      <c r="D258" s="122" t="s">
        <v>389</v>
      </c>
      <c r="E258" s="112" t="s">
        <v>392</v>
      </c>
      <c r="F258" s="17" t="s">
        <v>885</v>
      </c>
      <c r="G258" s="134">
        <v>2021680010156</v>
      </c>
      <c r="H258" s="111" t="s">
        <v>638</v>
      </c>
      <c r="I258" s="21"/>
      <c r="J258" s="104">
        <v>44927</v>
      </c>
      <c r="K258" s="104">
        <v>45291</v>
      </c>
      <c r="L258" s="143">
        <v>0</v>
      </c>
      <c r="M258" s="154"/>
      <c r="N258" s="179" t="str">
        <f t="shared" si="19"/>
        <v>-</v>
      </c>
      <c r="O258" s="170">
        <v>120000000</v>
      </c>
      <c r="P258" s="22"/>
      <c r="Q258" s="22"/>
      <c r="R258" s="22"/>
      <c r="S258" s="170"/>
      <c r="T258" s="181">
        <f t="shared" si="22"/>
        <v>120000000</v>
      </c>
      <c r="U258" s="22"/>
      <c r="V258" s="22"/>
      <c r="W258" s="22"/>
      <c r="X258" s="22"/>
      <c r="Y258" s="22"/>
      <c r="Z258" s="181">
        <f t="shared" si="23"/>
        <v>0</v>
      </c>
      <c r="AA258" s="44">
        <f t="shared" si="18"/>
        <v>0</v>
      </c>
      <c r="AB258" s="87"/>
      <c r="AC258" s="183" t="s">
        <v>388</v>
      </c>
      <c r="AD258" s="122" t="s">
        <v>676</v>
      </c>
    </row>
    <row r="259" spans="1:30" s="19" customFormat="1" ht="57" x14ac:dyDescent="0.2">
      <c r="A259" s="119">
        <v>172</v>
      </c>
      <c r="B259" s="122" t="s">
        <v>46</v>
      </c>
      <c r="C259" s="122" t="s">
        <v>47</v>
      </c>
      <c r="D259" s="122" t="s">
        <v>393</v>
      </c>
      <c r="E259" s="112" t="s">
        <v>394</v>
      </c>
      <c r="F259" s="17" t="s">
        <v>886</v>
      </c>
      <c r="G259" s="134">
        <v>2021680010159</v>
      </c>
      <c r="H259" s="111" t="s">
        <v>395</v>
      </c>
      <c r="I259" s="21"/>
      <c r="J259" s="104">
        <v>44927</v>
      </c>
      <c r="K259" s="104">
        <v>45291</v>
      </c>
      <c r="L259" s="143">
        <v>1</v>
      </c>
      <c r="M259" s="154"/>
      <c r="N259" s="179">
        <f t="shared" si="19"/>
        <v>0</v>
      </c>
      <c r="O259" s="170">
        <v>80500000</v>
      </c>
      <c r="P259" s="22"/>
      <c r="Q259" s="22"/>
      <c r="R259" s="22"/>
      <c r="S259" s="170"/>
      <c r="T259" s="181">
        <f t="shared" si="22"/>
        <v>80500000</v>
      </c>
      <c r="U259" s="22"/>
      <c r="V259" s="22"/>
      <c r="W259" s="22"/>
      <c r="X259" s="22"/>
      <c r="Y259" s="22"/>
      <c r="Z259" s="181">
        <f t="shared" si="23"/>
        <v>0</v>
      </c>
      <c r="AA259" s="44">
        <f t="shared" si="18"/>
        <v>0</v>
      </c>
      <c r="AB259" s="87"/>
      <c r="AC259" s="183" t="s">
        <v>388</v>
      </c>
      <c r="AD259" s="122" t="s">
        <v>676</v>
      </c>
    </row>
    <row r="260" spans="1:30" s="19" customFormat="1" ht="57" x14ac:dyDescent="0.2">
      <c r="A260" s="119">
        <v>173</v>
      </c>
      <c r="B260" s="122" t="s">
        <v>46</v>
      </c>
      <c r="C260" s="122" t="s">
        <v>47</v>
      </c>
      <c r="D260" s="122" t="s">
        <v>393</v>
      </c>
      <c r="E260" s="112" t="s">
        <v>396</v>
      </c>
      <c r="F260" s="17" t="s">
        <v>887</v>
      </c>
      <c r="G260" s="134">
        <v>2021680010159</v>
      </c>
      <c r="H260" s="111" t="s">
        <v>395</v>
      </c>
      <c r="I260" s="21"/>
      <c r="J260" s="104">
        <v>44927</v>
      </c>
      <c r="K260" s="104">
        <v>45291</v>
      </c>
      <c r="L260" s="143">
        <v>10</v>
      </c>
      <c r="M260" s="154"/>
      <c r="N260" s="179">
        <f t="shared" si="19"/>
        <v>0</v>
      </c>
      <c r="O260" s="170">
        <v>40250000</v>
      </c>
      <c r="P260" s="22"/>
      <c r="Q260" s="22"/>
      <c r="R260" s="22"/>
      <c r="S260" s="170"/>
      <c r="T260" s="181">
        <f t="shared" si="22"/>
        <v>40250000</v>
      </c>
      <c r="U260" s="22"/>
      <c r="V260" s="22"/>
      <c r="W260" s="22"/>
      <c r="X260" s="22"/>
      <c r="Y260" s="22"/>
      <c r="Z260" s="181">
        <f t="shared" si="23"/>
        <v>0</v>
      </c>
      <c r="AA260" s="44">
        <f t="shared" si="18"/>
        <v>0</v>
      </c>
      <c r="AB260" s="87"/>
      <c r="AC260" s="183" t="s">
        <v>388</v>
      </c>
      <c r="AD260" s="122" t="s">
        <v>676</v>
      </c>
    </row>
    <row r="261" spans="1:30" s="19" customFormat="1" ht="57" x14ac:dyDescent="0.2">
      <c r="A261" s="119">
        <v>174</v>
      </c>
      <c r="B261" s="122" t="s">
        <v>46</v>
      </c>
      <c r="C261" s="122" t="s">
        <v>47</v>
      </c>
      <c r="D261" s="122" t="s">
        <v>393</v>
      </c>
      <c r="E261" s="112" t="s">
        <v>397</v>
      </c>
      <c r="F261" s="17" t="s">
        <v>888</v>
      </c>
      <c r="G261" s="134">
        <v>2021680010159</v>
      </c>
      <c r="H261" s="111" t="s">
        <v>395</v>
      </c>
      <c r="I261" s="21"/>
      <c r="J261" s="104">
        <v>44927</v>
      </c>
      <c r="K261" s="104">
        <v>45291</v>
      </c>
      <c r="L261" s="143">
        <v>1</v>
      </c>
      <c r="M261" s="154"/>
      <c r="N261" s="179">
        <f t="shared" si="19"/>
        <v>0</v>
      </c>
      <c r="O261" s="170">
        <v>40250000</v>
      </c>
      <c r="P261" s="22"/>
      <c r="Q261" s="22"/>
      <c r="R261" s="22"/>
      <c r="S261" s="170"/>
      <c r="T261" s="181">
        <f t="shared" si="22"/>
        <v>40250000</v>
      </c>
      <c r="U261" s="22"/>
      <c r="V261" s="22"/>
      <c r="W261" s="22"/>
      <c r="X261" s="22"/>
      <c r="Y261" s="22"/>
      <c r="Z261" s="181">
        <f t="shared" si="23"/>
        <v>0</v>
      </c>
      <c r="AA261" s="44">
        <f t="shared" si="18"/>
        <v>0</v>
      </c>
      <c r="AB261" s="87"/>
      <c r="AC261" s="183" t="s">
        <v>388</v>
      </c>
      <c r="AD261" s="122" t="s">
        <v>676</v>
      </c>
    </row>
    <row r="262" spans="1:30" s="19" customFormat="1" ht="57" x14ac:dyDescent="0.2">
      <c r="A262" s="119">
        <v>175</v>
      </c>
      <c r="B262" s="122" t="s">
        <v>46</v>
      </c>
      <c r="C262" s="122" t="s">
        <v>47</v>
      </c>
      <c r="D262" s="122" t="s">
        <v>393</v>
      </c>
      <c r="E262" s="112" t="s">
        <v>398</v>
      </c>
      <c r="F262" s="17" t="s">
        <v>889</v>
      </c>
      <c r="G262" s="134" t="s">
        <v>90</v>
      </c>
      <c r="H262" s="111" t="s">
        <v>582</v>
      </c>
      <c r="I262" s="21"/>
      <c r="J262" s="104">
        <v>44927</v>
      </c>
      <c r="K262" s="104">
        <v>45291</v>
      </c>
      <c r="L262" s="143">
        <v>0</v>
      </c>
      <c r="M262" s="154"/>
      <c r="N262" s="179" t="str">
        <f t="shared" si="19"/>
        <v>-</v>
      </c>
      <c r="O262" s="170"/>
      <c r="P262" s="22"/>
      <c r="Q262" s="22"/>
      <c r="R262" s="22"/>
      <c r="S262" s="170"/>
      <c r="T262" s="181">
        <f t="shared" si="22"/>
        <v>0</v>
      </c>
      <c r="U262" s="22"/>
      <c r="V262" s="22"/>
      <c r="W262" s="22"/>
      <c r="X262" s="22"/>
      <c r="Y262" s="22"/>
      <c r="Z262" s="181">
        <f t="shared" si="23"/>
        <v>0</v>
      </c>
      <c r="AA262" s="44" t="str">
        <f t="shared" si="18"/>
        <v>-</v>
      </c>
      <c r="AB262" s="103"/>
      <c r="AC262" s="183" t="s">
        <v>388</v>
      </c>
      <c r="AD262" s="122" t="s">
        <v>676</v>
      </c>
    </row>
    <row r="263" spans="1:30" s="19" customFormat="1" ht="57" x14ac:dyDescent="0.2">
      <c r="A263" s="119">
        <v>176</v>
      </c>
      <c r="B263" s="122" t="s">
        <v>46</v>
      </c>
      <c r="C263" s="122" t="s">
        <v>47</v>
      </c>
      <c r="D263" s="122" t="s">
        <v>393</v>
      </c>
      <c r="E263" s="112" t="s">
        <v>399</v>
      </c>
      <c r="F263" s="17" t="s">
        <v>890</v>
      </c>
      <c r="G263" s="134">
        <v>2021680010159</v>
      </c>
      <c r="H263" s="111" t="s">
        <v>395</v>
      </c>
      <c r="I263" s="52"/>
      <c r="J263" s="104">
        <v>44927</v>
      </c>
      <c r="K263" s="104">
        <v>45291</v>
      </c>
      <c r="L263" s="149">
        <v>1</v>
      </c>
      <c r="M263" s="155"/>
      <c r="N263" s="179">
        <f t="shared" si="19"/>
        <v>0</v>
      </c>
      <c r="O263" s="170">
        <v>40250000</v>
      </c>
      <c r="P263" s="24"/>
      <c r="Q263" s="24"/>
      <c r="R263" s="24"/>
      <c r="S263" s="170"/>
      <c r="T263" s="181">
        <f t="shared" si="22"/>
        <v>40250000</v>
      </c>
      <c r="U263" s="24"/>
      <c r="V263" s="24"/>
      <c r="W263" s="24"/>
      <c r="X263" s="24"/>
      <c r="Y263" s="24"/>
      <c r="Z263" s="181">
        <f t="shared" si="23"/>
        <v>0</v>
      </c>
      <c r="AA263" s="44">
        <f t="shared" si="18"/>
        <v>0</v>
      </c>
      <c r="AB263" s="103"/>
      <c r="AC263" s="183" t="s">
        <v>388</v>
      </c>
      <c r="AD263" s="122" t="s">
        <v>676</v>
      </c>
    </row>
    <row r="264" spans="1:30" s="19" customFormat="1" ht="57" x14ac:dyDescent="0.2">
      <c r="A264" s="119">
        <v>177</v>
      </c>
      <c r="B264" s="118" t="s">
        <v>46</v>
      </c>
      <c r="C264" s="118" t="s">
        <v>47</v>
      </c>
      <c r="D264" s="118" t="s">
        <v>48</v>
      </c>
      <c r="E264" s="112" t="s">
        <v>400</v>
      </c>
      <c r="F264" s="17" t="s">
        <v>891</v>
      </c>
      <c r="G264" s="134">
        <v>2022680010074</v>
      </c>
      <c r="H264" s="111" t="s">
        <v>639</v>
      </c>
      <c r="I264" s="14"/>
      <c r="J264" s="104">
        <v>44927</v>
      </c>
      <c r="K264" s="104">
        <v>45291</v>
      </c>
      <c r="L264" s="288">
        <v>1</v>
      </c>
      <c r="M264" s="291"/>
      <c r="N264" s="294">
        <f>IFERROR(IF(M264/L264&gt;100%,100%,M264/L264),"-")</f>
        <v>0</v>
      </c>
      <c r="O264" s="166">
        <v>525000000</v>
      </c>
      <c r="P264" s="22"/>
      <c r="Q264" s="22"/>
      <c r="R264" s="22"/>
      <c r="S264" s="170"/>
      <c r="T264" s="273">
        <f>SUM(O264:S266)</f>
        <v>1653026210</v>
      </c>
      <c r="U264" s="22"/>
      <c r="V264" s="22"/>
      <c r="W264" s="22"/>
      <c r="X264" s="22"/>
      <c r="Y264" s="22"/>
      <c r="Z264" s="273">
        <f>SUM(U264:Y266)</f>
        <v>0</v>
      </c>
      <c r="AA264" s="249">
        <f t="shared" si="18"/>
        <v>0</v>
      </c>
      <c r="AB264" s="252"/>
      <c r="AC264" s="255" t="s">
        <v>388</v>
      </c>
      <c r="AD264" s="258" t="s">
        <v>676</v>
      </c>
    </row>
    <row r="265" spans="1:30" s="19" customFormat="1" ht="57" x14ac:dyDescent="0.2">
      <c r="A265" s="119">
        <v>177</v>
      </c>
      <c r="B265" s="118" t="s">
        <v>46</v>
      </c>
      <c r="C265" s="118" t="s">
        <v>47</v>
      </c>
      <c r="D265" s="118" t="s">
        <v>48</v>
      </c>
      <c r="E265" s="112" t="s">
        <v>400</v>
      </c>
      <c r="F265" s="17" t="s">
        <v>891</v>
      </c>
      <c r="G265" s="134">
        <v>2022680010077</v>
      </c>
      <c r="H265" s="111" t="s">
        <v>640</v>
      </c>
      <c r="I265" s="14"/>
      <c r="J265" s="104">
        <v>44927</v>
      </c>
      <c r="K265" s="104">
        <v>45291</v>
      </c>
      <c r="L265" s="289"/>
      <c r="M265" s="292"/>
      <c r="N265" s="295"/>
      <c r="O265" s="170">
        <v>838026210</v>
      </c>
      <c r="P265" s="22"/>
      <c r="Q265" s="22"/>
      <c r="R265" s="22"/>
      <c r="S265" s="170"/>
      <c r="T265" s="274"/>
      <c r="U265" s="22"/>
      <c r="V265" s="22"/>
      <c r="W265" s="22"/>
      <c r="X265" s="22"/>
      <c r="Y265" s="22"/>
      <c r="Z265" s="274"/>
      <c r="AA265" s="250"/>
      <c r="AB265" s="253"/>
      <c r="AC265" s="256"/>
      <c r="AD265" s="259"/>
    </row>
    <row r="266" spans="1:30" s="19" customFormat="1" ht="57" x14ac:dyDescent="0.2">
      <c r="A266" s="119">
        <v>177</v>
      </c>
      <c r="B266" s="118" t="s">
        <v>46</v>
      </c>
      <c r="C266" s="118" t="s">
        <v>47</v>
      </c>
      <c r="D266" s="118" t="s">
        <v>48</v>
      </c>
      <c r="E266" s="112" t="s">
        <v>400</v>
      </c>
      <c r="F266" s="17" t="s">
        <v>891</v>
      </c>
      <c r="G266" s="134">
        <v>2022680010093</v>
      </c>
      <c r="H266" s="111" t="s">
        <v>641</v>
      </c>
      <c r="I266" s="96"/>
      <c r="J266" s="104">
        <v>44927</v>
      </c>
      <c r="K266" s="104">
        <v>45291</v>
      </c>
      <c r="L266" s="290"/>
      <c r="M266" s="293"/>
      <c r="N266" s="296"/>
      <c r="O266" s="170">
        <v>290000000</v>
      </c>
      <c r="P266" s="24"/>
      <c r="Q266" s="24"/>
      <c r="R266" s="24"/>
      <c r="S266" s="170"/>
      <c r="T266" s="275"/>
      <c r="U266" s="24"/>
      <c r="V266" s="24"/>
      <c r="W266" s="24"/>
      <c r="X266" s="24"/>
      <c r="Y266" s="24"/>
      <c r="Z266" s="275"/>
      <c r="AA266" s="251"/>
      <c r="AB266" s="254"/>
      <c r="AC266" s="257"/>
      <c r="AD266" s="260"/>
    </row>
    <row r="267" spans="1:30" s="19" customFormat="1" ht="42.75" x14ac:dyDescent="0.2">
      <c r="A267" s="119">
        <v>217</v>
      </c>
      <c r="B267" s="118" t="s">
        <v>42</v>
      </c>
      <c r="C267" s="118" t="s">
        <v>58</v>
      </c>
      <c r="D267" s="118" t="s">
        <v>368</v>
      </c>
      <c r="E267" s="112" t="s">
        <v>401</v>
      </c>
      <c r="F267" s="17" t="s">
        <v>892</v>
      </c>
      <c r="G267" s="134">
        <v>2020680010110</v>
      </c>
      <c r="H267" s="111" t="s">
        <v>402</v>
      </c>
      <c r="I267" s="21"/>
      <c r="J267" s="104">
        <v>44927</v>
      </c>
      <c r="K267" s="104">
        <v>45291</v>
      </c>
      <c r="L267" s="143">
        <v>4</v>
      </c>
      <c r="M267" s="154"/>
      <c r="N267" s="179">
        <f t="shared" si="19"/>
        <v>0</v>
      </c>
      <c r="O267" s="170">
        <v>749647689</v>
      </c>
      <c r="P267" s="22"/>
      <c r="Q267" s="22"/>
      <c r="R267" s="23"/>
      <c r="S267" s="170"/>
      <c r="T267" s="181">
        <f t="shared" si="22"/>
        <v>749647689</v>
      </c>
      <c r="U267" s="22"/>
      <c r="V267" s="22"/>
      <c r="W267" s="22"/>
      <c r="X267" s="23"/>
      <c r="Y267" s="22"/>
      <c r="Z267" s="181">
        <f t="shared" si="23"/>
        <v>0</v>
      </c>
      <c r="AA267" s="44">
        <f t="shared" si="18"/>
        <v>0</v>
      </c>
      <c r="AB267" s="103"/>
      <c r="AC267" s="183" t="s">
        <v>388</v>
      </c>
      <c r="AD267" s="122" t="s">
        <v>676</v>
      </c>
    </row>
    <row r="268" spans="1:30" s="19" customFormat="1" ht="71.25" x14ac:dyDescent="0.2">
      <c r="A268" s="119">
        <v>229</v>
      </c>
      <c r="B268" s="118" t="s">
        <v>42</v>
      </c>
      <c r="C268" s="118" t="s">
        <v>64</v>
      </c>
      <c r="D268" s="118" t="s">
        <v>288</v>
      </c>
      <c r="E268" s="112" t="s">
        <v>403</v>
      </c>
      <c r="F268" s="17" t="s">
        <v>893</v>
      </c>
      <c r="G268" s="134">
        <v>2021680010160</v>
      </c>
      <c r="H268" s="111" t="s">
        <v>404</v>
      </c>
      <c r="I268" s="52"/>
      <c r="J268" s="104">
        <v>44927</v>
      </c>
      <c r="K268" s="104">
        <v>45291</v>
      </c>
      <c r="L268" s="143">
        <v>1</v>
      </c>
      <c r="M268" s="154"/>
      <c r="N268" s="179">
        <f t="shared" si="19"/>
        <v>0</v>
      </c>
      <c r="O268" s="170"/>
      <c r="P268" s="24"/>
      <c r="Q268" s="24"/>
      <c r="R268" s="25"/>
      <c r="S268" s="170">
        <v>1390800000</v>
      </c>
      <c r="T268" s="181">
        <f t="shared" si="22"/>
        <v>1390800000</v>
      </c>
      <c r="U268" s="24"/>
      <c r="V268" s="24"/>
      <c r="W268" s="24"/>
      <c r="X268" s="25"/>
      <c r="Y268" s="24"/>
      <c r="Z268" s="181">
        <f t="shared" si="23"/>
        <v>0</v>
      </c>
      <c r="AA268" s="44">
        <f t="shared" si="18"/>
        <v>0</v>
      </c>
      <c r="AB268" s="103"/>
      <c r="AC268" s="183" t="s">
        <v>388</v>
      </c>
      <c r="AD268" s="122" t="s">
        <v>676</v>
      </c>
    </row>
    <row r="269" spans="1:30" s="19" customFormat="1" ht="71.25" x14ac:dyDescent="0.2">
      <c r="A269" s="119">
        <v>230</v>
      </c>
      <c r="B269" s="122" t="s">
        <v>42</v>
      </c>
      <c r="C269" s="122" t="s">
        <v>64</v>
      </c>
      <c r="D269" s="122" t="s">
        <v>288</v>
      </c>
      <c r="E269" s="112" t="s">
        <v>405</v>
      </c>
      <c r="F269" s="17" t="s">
        <v>894</v>
      </c>
      <c r="G269" s="134">
        <v>2021680010166</v>
      </c>
      <c r="H269" s="111" t="s">
        <v>642</v>
      </c>
      <c r="I269" s="14"/>
      <c r="J269" s="104">
        <v>44927</v>
      </c>
      <c r="K269" s="104">
        <v>45291</v>
      </c>
      <c r="L269" s="297">
        <v>1</v>
      </c>
      <c r="M269" s="299"/>
      <c r="N269" s="294">
        <f t="shared" si="19"/>
        <v>0</v>
      </c>
      <c r="O269" s="170">
        <v>60000000</v>
      </c>
      <c r="P269" s="22"/>
      <c r="Q269" s="22"/>
      <c r="R269" s="23"/>
      <c r="S269" s="166"/>
      <c r="T269" s="273">
        <f>SUM(O269:S270)</f>
        <v>100000000</v>
      </c>
      <c r="U269" s="22"/>
      <c r="V269" s="22"/>
      <c r="W269" s="22"/>
      <c r="X269" s="23"/>
      <c r="Y269" s="22"/>
      <c r="Z269" s="273">
        <f>SUM(U269:Y270)</f>
        <v>0</v>
      </c>
      <c r="AA269" s="249">
        <f t="shared" si="18"/>
        <v>0</v>
      </c>
      <c r="AB269" s="252"/>
      <c r="AC269" s="255" t="s">
        <v>388</v>
      </c>
      <c r="AD269" s="258" t="s">
        <v>676</v>
      </c>
    </row>
    <row r="270" spans="1:30" s="19" customFormat="1" ht="71.25" x14ac:dyDescent="0.2">
      <c r="A270" s="119">
        <v>230</v>
      </c>
      <c r="B270" s="122" t="s">
        <v>42</v>
      </c>
      <c r="C270" s="122" t="s">
        <v>64</v>
      </c>
      <c r="D270" s="122" t="s">
        <v>288</v>
      </c>
      <c r="E270" s="112" t="s">
        <v>405</v>
      </c>
      <c r="F270" s="17" t="s">
        <v>894</v>
      </c>
      <c r="G270" s="134">
        <v>2022680010073</v>
      </c>
      <c r="H270" s="111" t="s">
        <v>643</v>
      </c>
      <c r="I270" s="14"/>
      <c r="J270" s="104">
        <v>44927</v>
      </c>
      <c r="K270" s="104">
        <v>45291</v>
      </c>
      <c r="L270" s="298"/>
      <c r="M270" s="300"/>
      <c r="N270" s="296"/>
      <c r="O270" s="170">
        <v>40000000</v>
      </c>
      <c r="P270" s="22"/>
      <c r="Q270" s="22"/>
      <c r="R270" s="23"/>
      <c r="S270" s="170"/>
      <c r="T270" s="275"/>
      <c r="U270" s="22"/>
      <c r="V270" s="22"/>
      <c r="W270" s="22"/>
      <c r="X270" s="23"/>
      <c r="Y270" s="22"/>
      <c r="Z270" s="275"/>
      <c r="AA270" s="251"/>
      <c r="AB270" s="254"/>
      <c r="AC270" s="257"/>
      <c r="AD270" s="260"/>
    </row>
    <row r="271" spans="1:30" s="19" customFormat="1" ht="42.75" x14ac:dyDescent="0.2">
      <c r="A271" s="119">
        <v>231</v>
      </c>
      <c r="B271" s="118" t="s">
        <v>42</v>
      </c>
      <c r="C271" s="118" t="s">
        <v>64</v>
      </c>
      <c r="D271" s="118" t="s">
        <v>288</v>
      </c>
      <c r="E271" s="112" t="s">
        <v>406</v>
      </c>
      <c r="F271" s="17" t="s">
        <v>895</v>
      </c>
      <c r="G271" s="134">
        <v>2021680010009</v>
      </c>
      <c r="H271" s="111" t="s">
        <v>407</v>
      </c>
      <c r="I271" s="14"/>
      <c r="J271" s="104">
        <v>44927</v>
      </c>
      <c r="K271" s="104">
        <v>45291</v>
      </c>
      <c r="L271" s="143">
        <v>1</v>
      </c>
      <c r="M271" s="154"/>
      <c r="N271" s="179">
        <f t="shared" si="19"/>
        <v>0</v>
      </c>
      <c r="O271" s="170">
        <v>460000000</v>
      </c>
      <c r="P271" s="22"/>
      <c r="Q271" s="22"/>
      <c r="R271" s="23"/>
      <c r="S271" s="170"/>
      <c r="T271" s="181">
        <f t="shared" si="22"/>
        <v>460000000</v>
      </c>
      <c r="U271" s="22"/>
      <c r="V271" s="22"/>
      <c r="W271" s="22"/>
      <c r="X271" s="23"/>
      <c r="Y271" s="22"/>
      <c r="Z271" s="181">
        <f t="shared" si="23"/>
        <v>0</v>
      </c>
      <c r="AA271" s="44">
        <f t="shared" ref="AA271:AA334" si="24">IFERROR(Z271/T271,"-")</f>
        <v>0</v>
      </c>
      <c r="AB271" s="103"/>
      <c r="AC271" s="183" t="s">
        <v>388</v>
      </c>
      <c r="AD271" s="122" t="s">
        <v>676</v>
      </c>
    </row>
    <row r="272" spans="1:30" s="19" customFormat="1" ht="42.75" x14ac:dyDescent="0.2">
      <c r="A272" s="119">
        <v>232</v>
      </c>
      <c r="B272" s="118" t="s">
        <v>42</v>
      </c>
      <c r="C272" s="118" t="s">
        <v>64</v>
      </c>
      <c r="D272" s="118" t="s">
        <v>288</v>
      </c>
      <c r="E272" s="112" t="s">
        <v>408</v>
      </c>
      <c r="F272" s="17" t="s">
        <v>896</v>
      </c>
      <c r="G272" s="134">
        <v>2021680010086</v>
      </c>
      <c r="H272" s="111" t="s">
        <v>636</v>
      </c>
      <c r="I272" s="96"/>
      <c r="J272" s="104">
        <v>44927</v>
      </c>
      <c r="K272" s="104">
        <v>45291</v>
      </c>
      <c r="L272" s="143">
        <v>1</v>
      </c>
      <c r="M272" s="154"/>
      <c r="N272" s="179">
        <f t="shared" ref="N272:N335" si="25">IFERROR(IF(M272/L272&gt;100%,100%,M272/L272),"-")</f>
        <v>0</v>
      </c>
      <c r="O272" s="170"/>
      <c r="P272" s="24"/>
      <c r="Q272" s="24"/>
      <c r="R272" s="25"/>
      <c r="S272" s="170">
        <v>574800000</v>
      </c>
      <c r="T272" s="181">
        <f t="shared" si="22"/>
        <v>574800000</v>
      </c>
      <c r="U272" s="24"/>
      <c r="V272" s="24"/>
      <c r="W272" s="24"/>
      <c r="X272" s="25"/>
      <c r="Y272" s="24"/>
      <c r="Z272" s="181">
        <f t="shared" si="23"/>
        <v>0</v>
      </c>
      <c r="AA272" s="44">
        <f t="shared" si="24"/>
        <v>0</v>
      </c>
      <c r="AB272" s="103"/>
      <c r="AC272" s="183" t="s">
        <v>388</v>
      </c>
      <c r="AD272" s="122" t="s">
        <v>676</v>
      </c>
    </row>
    <row r="273" spans="1:30" s="19" customFormat="1" ht="71.25" x14ac:dyDescent="0.2">
      <c r="A273" s="119">
        <v>233</v>
      </c>
      <c r="B273" s="118" t="s">
        <v>42</v>
      </c>
      <c r="C273" s="118" t="s">
        <v>64</v>
      </c>
      <c r="D273" s="118" t="s">
        <v>288</v>
      </c>
      <c r="E273" s="112" t="s">
        <v>409</v>
      </c>
      <c r="F273" s="17" t="s">
        <v>897</v>
      </c>
      <c r="G273" s="134">
        <v>2021680010160</v>
      </c>
      <c r="H273" s="111" t="s">
        <v>404</v>
      </c>
      <c r="I273" s="14"/>
      <c r="J273" s="104">
        <v>44927</v>
      </c>
      <c r="K273" s="104">
        <v>45291</v>
      </c>
      <c r="L273" s="297">
        <v>3</v>
      </c>
      <c r="M273" s="299"/>
      <c r="N273" s="294">
        <f t="shared" si="25"/>
        <v>0</v>
      </c>
      <c r="O273" s="170"/>
      <c r="P273" s="22"/>
      <c r="Q273" s="22"/>
      <c r="R273" s="23"/>
      <c r="S273" s="170">
        <v>154800000</v>
      </c>
      <c r="T273" s="273">
        <f>SUM(O273:S274)</f>
        <v>244520137</v>
      </c>
      <c r="U273" s="22"/>
      <c r="V273" s="22"/>
      <c r="W273" s="22"/>
      <c r="X273" s="23"/>
      <c r="Y273" s="22"/>
      <c r="Z273" s="273">
        <f>SUM(U273:Y274)</f>
        <v>0</v>
      </c>
      <c r="AA273" s="249">
        <f t="shared" si="24"/>
        <v>0</v>
      </c>
      <c r="AB273" s="252"/>
      <c r="AC273" s="255" t="s">
        <v>388</v>
      </c>
      <c r="AD273" s="258" t="s">
        <v>676</v>
      </c>
    </row>
    <row r="274" spans="1:30" s="19" customFormat="1" ht="85.5" x14ac:dyDescent="0.2">
      <c r="A274" s="119">
        <v>233</v>
      </c>
      <c r="B274" s="118" t="s">
        <v>42</v>
      </c>
      <c r="C274" s="118" t="s">
        <v>64</v>
      </c>
      <c r="D274" s="118" t="s">
        <v>288</v>
      </c>
      <c r="E274" s="112" t="s">
        <v>409</v>
      </c>
      <c r="F274" s="17" t="s">
        <v>897</v>
      </c>
      <c r="G274" s="134">
        <v>2021680010126</v>
      </c>
      <c r="H274" s="111" t="s">
        <v>410</v>
      </c>
      <c r="I274" s="96"/>
      <c r="J274" s="104">
        <v>44927</v>
      </c>
      <c r="K274" s="104">
        <v>45291</v>
      </c>
      <c r="L274" s="298"/>
      <c r="M274" s="300"/>
      <c r="N274" s="296"/>
      <c r="O274" s="170"/>
      <c r="P274" s="24"/>
      <c r="Q274" s="24"/>
      <c r="R274" s="25"/>
      <c r="S274" s="170">
        <v>89720137</v>
      </c>
      <c r="T274" s="275"/>
      <c r="U274" s="24"/>
      <c r="V274" s="24"/>
      <c r="W274" s="24"/>
      <c r="X274" s="25"/>
      <c r="Y274" s="24"/>
      <c r="Z274" s="275"/>
      <c r="AA274" s="251"/>
      <c r="AB274" s="254"/>
      <c r="AC274" s="257"/>
      <c r="AD274" s="260"/>
    </row>
    <row r="275" spans="1:30" s="19" customFormat="1" ht="71.25" x14ac:dyDescent="0.2">
      <c r="A275" s="119">
        <v>235</v>
      </c>
      <c r="B275" s="118" t="s">
        <v>42</v>
      </c>
      <c r="C275" s="118" t="s">
        <v>64</v>
      </c>
      <c r="D275" s="118" t="s">
        <v>411</v>
      </c>
      <c r="E275" s="112" t="s">
        <v>412</v>
      </c>
      <c r="F275" s="17" t="s">
        <v>898</v>
      </c>
      <c r="G275" s="134">
        <v>2021680010160</v>
      </c>
      <c r="H275" s="111" t="s">
        <v>404</v>
      </c>
      <c r="I275" s="14"/>
      <c r="J275" s="104">
        <v>44927</v>
      </c>
      <c r="K275" s="104">
        <v>45291</v>
      </c>
      <c r="L275" s="297">
        <v>1</v>
      </c>
      <c r="M275" s="299"/>
      <c r="N275" s="294">
        <f t="shared" si="25"/>
        <v>0</v>
      </c>
      <c r="O275" s="170"/>
      <c r="P275" s="22"/>
      <c r="Q275" s="22"/>
      <c r="R275" s="23"/>
      <c r="S275" s="170">
        <v>121200000</v>
      </c>
      <c r="T275" s="273">
        <f>SUM(O275:S281)</f>
        <v>4438070920</v>
      </c>
      <c r="U275" s="22"/>
      <c r="V275" s="22"/>
      <c r="W275" s="22"/>
      <c r="X275" s="23"/>
      <c r="Y275" s="22"/>
      <c r="Z275" s="273">
        <f>SUM(U275:Y281)</f>
        <v>0</v>
      </c>
      <c r="AA275" s="249">
        <f t="shared" si="24"/>
        <v>0</v>
      </c>
      <c r="AB275" s="252"/>
      <c r="AC275" s="255" t="s">
        <v>388</v>
      </c>
      <c r="AD275" s="258" t="s">
        <v>676</v>
      </c>
    </row>
    <row r="276" spans="1:30" s="19" customFormat="1" ht="45" x14ac:dyDescent="0.2">
      <c r="A276" s="119">
        <v>235</v>
      </c>
      <c r="B276" s="118" t="s">
        <v>42</v>
      </c>
      <c r="C276" s="118" t="s">
        <v>64</v>
      </c>
      <c r="D276" s="118" t="s">
        <v>411</v>
      </c>
      <c r="E276" s="112" t="s">
        <v>412</v>
      </c>
      <c r="F276" s="17" t="s">
        <v>898</v>
      </c>
      <c r="G276" s="134">
        <v>2021680010086</v>
      </c>
      <c r="H276" s="111" t="s">
        <v>636</v>
      </c>
      <c r="I276" s="14"/>
      <c r="J276" s="104">
        <v>44927</v>
      </c>
      <c r="K276" s="104">
        <v>45291</v>
      </c>
      <c r="L276" s="301"/>
      <c r="M276" s="302"/>
      <c r="N276" s="295"/>
      <c r="O276" s="170"/>
      <c r="P276" s="22"/>
      <c r="Q276" s="22"/>
      <c r="R276" s="23"/>
      <c r="S276" s="170">
        <v>27000000</v>
      </c>
      <c r="T276" s="274"/>
      <c r="U276" s="22"/>
      <c r="V276" s="22"/>
      <c r="W276" s="22"/>
      <c r="X276" s="23"/>
      <c r="Y276" s="22"/>
      <c r="Z276" s="274"/>
      <c r="AA276" s="250"/>
      <c r="AB276" s="253"/>
      <c r="AC276" s="256"/>
      <c r="AD276" s="259"/>
    </row>
    <row r="277" spans="1:30" s="19" customFormat="1" ht="45" x14ac:dyDescent="0.2">
      <c r="A277" s="119">
        <v>235</v>
      </c>
      <c r="B277" s="118" t="s">
        <v>42</v>
      </c>
      <c r="C277" s="118" t="s">
        <v>64</v>
      </c>
      <c r="D277" s="118" t="s">
        <v>411</v>
      </c>
      <c r="E277" s="112" t="s">
        <v>412</v>
      </c>
      <c r="F277" s="17" t="s">
        <v>898</v>
      </c>
      <c r="G277" s="134">
        <v>2021680010163</v>
      </c>
      <c r="H277" s="111" t="s">
        <v>644</v>
      </c>
      <c r="I277" s="14"/>
      <c r="J277" s="104">
        <v>44927</v>
      </c>
      <c r="K277" s="104">
        <v>45291</v>
      </c>
      <c r="L277" s="301"/>
      <c r="M277" s="302"/>
      <c r="N277" s="295"/>
      <c r="O277" s="166">
        <v>53373401</v>
      </c>
      <c r="P277" s="22"/>
      <c r="Q277" s="22"/>
      <c r="R277" s="23"/>
      <c r="S277" s="170"/>
      <c r="T277" s="274"/>
      <c r="U277" s="22"/>
      <c r="V277" s="22"/>
      <c r="W277" s="22"/>
      <c r="X277" s="23"/>
      <c r="Y277" s="22"/>
      <c r="Z277" s="274"/>
      <c r="AA277" s="250"/>
      <c r="AB277" s="253"/>
      <c r="AC277" s="256"/>
      <c r="AD277" s="259"/>
    </row>
    <row r="278" spans="1:30" s="19" customFormat="1" ht="57" x14ac:dyDescent="0.2">
      <c r="A278" s="119">
        <v>235</v>
      </c>
      <c r="B278" s="118" t="s">
        <v>42</v>
      </c>
      <c r="C278" s="118" t="s">
        <v>64</v>
      </c>
      <c r="D278" s="118" t="s">
        <v>411</v>
      </c>
      <c r="E278" s="112" t="s">
        <v>412</v>
      </c>
      <c r="F278" s="17" t="s">
        <v>898</v>
      </c>
      <c r="G278" s="134">
        <v>2021680010172</v>
      </c>
      <c r="H278" s="140" t="s">
        <v>645</v>
      </c>
      <c r="I278" s="14"/>
      <c r="J278" s="104">
        <v>44927</v>
      </c>
      <c r="K278" s="104">
        <v>45291</v>
      </c>
      <c r="L278" s="301"/>
      <c r="M278" s="302"/>
      <c r="N278" s="295"/>
      <c r="O278" s="170"/>
      <c r="P278" s="22"/>
      <c r="Q278" s="22"/>
      <c r="R278" s="23"/>
      <c r="S278" s="170">
        <v>213600000</v>
      </c>
      <c r="T278" s="274"/>
      <c r="U278" s="22"/>
      <c r="V278" s="22"/>
      <c r="W278" s="22"/>
      <c r="X278" s="23"/>
      <c r="Y278" s="22"/>
      <c r="Z278" s="274"/>
      <c r="AA278" s="250"/>
      <c r="AB278" s="253"/>
      <c r="AC278" s="256"/>
      <c r="AD278" s="259"/>
    </row>
    <row r="279" spans="1:30" s="19" customFormat="1" ht="57" x14ac:dyDescent="0.2">
      <c r="A279" s="119">
        <v>235</v>
      </c>
      <c r="B279" s="118" t="s">
        <v>42</v>
      </c>
      <c r="C279" s="118" t="s">
        <v>64</v>
      </c>
      <c r="D279" s="118" t="s">
        <v>411</v>
      </c>
      <c r="E279" s="112" t="s">
        <v>412</v>
      </c>
      <c r="F279" s="17" t="s">
        <v>898</v>
      </c>
      <c r="G279" s="134">
        <v>2022680010094</v>
      </c>
      <c r="H279" s="140" t="s">
        <v>646</v>
      </c>
      <c r="I279" s="14"/>
      <c r="J279" s="104">
        <v>44927</v>
      </c>
      <c r="K279" s="104">
        <v>45291</v>
      </c>
      <c r="L279" s="301"/>
      <c r="M279" s="302"/>
      <c r="N279" s="295"/>
      <c r="O279" s="170">
        <v>2615296696</v>
      </c>
      <c r="P279" s="22"/>
      <c r="Q279" s="22"/>
      <c r="R279" s="23"/>
      <c r="S279" s="170">
        <v>30000000</v>
      </c>
      <c r="T279" s="274"/>
      <c r="U279" s="22"/>
      <c r="V279" s="22"/>
      <c r="W279" s="22"/>
      <c r="X279" s="23"/>
      <c r="Y279" s="22"/>
      <c r="Z279" s="274"/>
      <c r="AA279" s="250"/>
      <c r="AB279" s="253"/>
      <c r="AC279" s="256"/>
      <c r="AD279" s="259"/>
    </row>
    <row r="280" spans="1:30" s="19" customFormat="1" ht="45" x14ac:dyDescent="0.2">
      <c r="A280" s="119">
        <v>235</v>
      </c>
      <c r="B280" s="118" t="s">
        <v>42</v>
      </c>
      <c r="C280" s="118" t="s">
        <v>64</v>
      </c>
      <c r="D280" s="118" t="s">
        <v>411</v>
      </c>
      <c r="E280" s="112" t="s">
        <v>412</v>
      </c>
      <c r="F280" s="17" t="s">
        <v>898</v>
      </c>
      <c r="G280" s="134">
        <v>2021680010149</v>
      </c>
      <c r="H280" s="140" t="s">
        <v>413</v>
      </c>
      <c r="I280" s="14"/>
      <c r="J280" s="104">
        <v>44927</v>
      </c>
      <c r="K280" s="104">
        <v>45291</v>
      </c>
      <c r="L280" s="301"/>
      <c r="M280" s="302"/>
      <c r="N280" s="295"/>
      <c r="O280" s="170"/>
      <c r="P280" s="22"/>
      <c r="Q280" s="22"/>
      <c r="R280" s="23"/>
      <c r="S280" s="178">
        <v>877600823</v>
      </c>
      <c r="T280" s="274"/>
      <c r="U280" s="22"/>
      <c r="V280" s="22"/>
      <c r="W280" s="22"/>
      <c r="X280" s="23"/>
      <c r="Y280" s="22"/>
      <c r="Z280" s="274"/>
      <c r="AA280" s="250"/>
      <c r="AB280" s="253"/>
      <c r="AC280" s="256"/>
      <c r="AD280" s="259"/>
    </row>
    <row r="281" spans="1:30" s="19" customFormat="1" ht="45" x14ac:dyDescent="0.2">
      <c r="A281" s="119">
        <v>235</v>
      </c>
      <c r="B281" s="118" t="s">
        <v>42</v>
      </c>
      <c r="C281" s="118" t="s">
        <v>64</v>
      </c>
      <c r="D281" s="118" t="s">
        <v>411</v>
      </c>
      <c r="E281" s="112" t="s">
        <v>412</v>
      </c>
      <c r="F281" s="17" t="s">
        <v>898</v>
      </c>
      <c r="G281" s="134">
        <v>2022680010020</v>
      </c>
      <c r="H281" s="140" t="s">
        <v>647</v>
      </c>
      <c r="I281" s="14"/>
      <c r="J281" s="104">
        <v>44927</v>
      </c>
      <c r="K281" s="104">
        <v>45291</v>
      </c>
      <c r="L281" s="298"/>
      <c r="M281" s="300"/>
      <c r="N281" s="296"/>
      <c r="O281" s="170"/>
      <c r="P281" s="22"/>
      <c r="Q281" s="22"/>
      <c r="R281" s="23"/>
      <c r="S281" s="170">
        <v>500000000</v>
      </c>
      <c r="T281" s="275"/>
      <c r="U281" s="22"/>
      <c r="V281" s="22"/>
      <c r="W281" s="22"/>
      <c r="X281" s="23"/>
      <c r="Y281" s="22"/>
      <c r="Z281" s="275"/>
      <c r="AA281" s="251"/>
      <c r="AB281" s="254"/>
      <c r="AC281" s="257"/>
      <c r="AD281" s="260"/>
    </row>
    <row r="282" spans="1:30" s="19" customFormat="1" ht="45" x14ac:dyDescent="0.2">
      <c r="A282" s="119">
        <v>236</v>
      </c>
      <c r="B282" s="118" t="s">
        <v>42</v>
      </c>
      <c r="C282" s="118" t="s">
        <v>64</v>
      </c>
      <c r="D282" s="118" t="s">
        <v>411</v>
      </c>
      <c r="E282" s="112" t="s">
        <v>414</v>
      </c>
      <c r="F282" s="17" t="s">
        <v>899</v>
      </c>
      <c r="G282" s="134">
        <v>2021680010149</v>
      </c>
      <c r="H282" s="111" t="s">
        <v>413</v>
      </c>
      <c r="I282" s="14"/>
      <c r="J282" s="104">
        <v>44927</v>
      </c>
      <c r="K282" s="104">
        <v>45291</v>
      </c>
      <c r="L282" s="306">
        <v>1</v>
      </c>
      <c r="M282" s="291"/>
      <c r="N282" s="294">
        <f t="shared" si="25"/>
        <v>0</v>
      </c>
      <c r="O282" s="166"/>
      <c r="P282" s="22"/>
      <c r="Q282" s="22"/>
      <c r="R282" s="23"/>
      <c r="S282" s="178">
        <v>877600825</v>
      </c>
      <c r="T282" s="273">
        <f>SUM(O282:S283)</f>
        <v>1377600825</v>
      </c>
      <c r="U282" s="22"/>
      <c r="V282" s="22"/>
      <c r="W282" s="22"/>
      <c r="X282" s="23"/>
      <c r="Y282" s="22"/>
      <c r="Z282" s="273">
        <f>SUM(U282:Y283)</f>
        <v>0</v>
      </c>
      <c r="AA282" s="249">
        <f t="shared" si="24"/>
        <v>0</v>
      </c>
      <c r="AB282" s="252"/>
      <c r="AC282" s="255" t="s">
        <v>388</v>
      </c>
      <c r="AD282" s="258" t="s">
        <v>676</v>
      </c>
    </row>
    <row r="283" spans="1:30" s="19" customFormat="1" ht="85.5" x14ac:dyDescent="0.2">
      <c r="A283" s="119">
        <v>236</v>
      </c>
      <c r="B283" s="118" t="s">
        <v>42</v>
      </c>
      <c r="C283" s="118" t="s">
        <v>64</v>
      </c>
      <c r="D283" s="118" t="s">
        <v>411</v>
      </c>
      <c r="E283" s="112" t="s">
        <v>414</v>
      </c>
      <c r="F283" s="17" t="s">
        <v>899</v>
      </c>
      <c r="G283" s="134">
        <v>2022680010062</v>
      </c>
      <c r="H283" s="111" t="s">
        <v>648</v>
      </c>
      <c r="I283" s="14"/>
      <c r="J283" s="104">
        <v>44927</v>
      </c>
      <c r="K283" s="104">
        <v>45291</v>
      </c>
      <c r="L283" s="307"/>
      <c r="M283" s="293"/>
      <c r="N283" s="296"/>
      <c r="O283" s="170"/>
      <c r="P283" s="22"/>
      <c r="Q283" s="22"/>
      <c r="R283" s="23"/>
      <c r="S283" s="166">
        <v>500000000</v>
      </c>
      <c r="T283" s="275"/>
      <c r="U283" s="22"/>
      <c r="V283" s="22"/>
      <c r="W283" s="22"/>
      <c r="X283" s="23"/>
      <c r="Y283" s="22"/>
      <c r="Z283" s="275"/>
      <c r="AA283" s="251"/>
      <c r="AB283" s="254"/>
      <c r="AC283" s="257"/>
      <c r="AD283" s="260"/>
    </row>
    <row r="284" spans="1:30" s="19" customFormat="1" ht="71.25" x14ac:dyDescent="0.2">
      <c r="A284" s="119">
        <v>237</v>
      </c>
      <c r="B284" s="122" t="s">
        <v>42</v>
      </c>
      <c r="C284" s="122" t="s">
        <v>64</v>
      </c>
      <c r="D284" s="122" t="s">
        <v>411</v>
      </c>
      <c r="E284" s="112" t="s">
        <v>415</v>
      </c>
      <c r="F284" s="17" t="s">
        <v>900</v>
      </c>
      <c r="G284" s="134">
        <v>2022680010096</v>
      </c>
      <c r="H284" s="111" t="s">
        <v>649</v>
      </c>
      <c r="I284" s="14"/>
      <c r="J284" s="104">
        <v>44927</v>
      </c>
      <c r="K284" s="104">
        <v>45291</v>
      </c>
      <c r="L284" s="143">
        <v>1</v>
      </c>
      <c r="M284" s="154"/>
      <c r="N284" s="179">
        <f t="shared" si="25"/>
        <v>0</v>
      </c>
      <c r="O284" s="170"/>
      <c r="P284" s="22"/>
      <c r="Q284" s="22"/>
      <c r="R284" s="23"/>
      <c r="S284" s="170">
        <v>800000000</v>
      </c>
      <c r="T284" s="181">
        <f>SUM(O284:S284)</f>
        <v>800000000</v>
      </c>
      <c r="U284" s="22"/>
      <c r="V284" s="22"/>
      <c r="W284" s="22"/>
      <c r="X284" s="23"/>
      <c r="Y284" s="22"/>
      <c r="Z284" s="181">
        <f>SUM(U284:Y284)</f>
        <v>0</v>
      </c>
      <c r="AA284" s="44">
        <f t="shared" si="24"/>
        <v>0</v>
      </c>
      <c r="AB284" s="103"/>
      <c r="AC284" s="183" t="s">
        <v>388</v>
      </c>
      <c r="AD284" s="122" t="s">
        <v>676</v>
      </c>
    </row>
    <row r="285" spans="1:30" s="19" customFormat="1" ht="71.25" x14ac:dyDescent="0.2">
      <c r="A285" s="119">
        <v>238</v>
      </c>
      <c r="B285" s="122" t="s">
        <v>42</v>
      </c>
      <c r="C285" s="122" t="s">
        <v>64</v>
      </c>
      <c r="D285" s="122" t="s">
        <v>411</v>
      </c>
      <c r="E285" s="112" t="s">
        <v>416</v>
      </c>
      <c r="F285" s="17" t="s">
        <v>901</v>
      </c>
      <c r="G285" s="134">
        <v>2021680010160</v>
      </c>
      <c r="H285" s="111" t="s">
        <v>404</v>
      </c>
      <c r="I285" s="14"/>
      <c r="J285" s="104">
        <v>44927</v>
      </c>
      <c r="K285" s="104">
        <v>45291</v>
      </c>
      <c r="L285" s="143">
        <v>1</v>
      </c>
      <c r="M285" s="154"/>
      <c r="N285" s="179">
        <f t="shared" si="25"/>
        <v>0</v>
      </c>
      <c r="O285" s="170"/>
      <c r="P285" s="22"/>
      <c r="Q285" s="22"/>
      <c r="R285" s="23"/>
      <c r="S285" s="170">
        <v>21000000</v>
      </c>
      <c r="T285" s="181">
        <f>SUM(O285:S285)</f>
        <v>21000000</v>
      </c>
      <c r="U285" s="22"/>
      <c r="V285" s="22"/>
      <c r="W285" s="22"/>
      <c r="X285" s="23"/>
      <c r="Y285" s="22"/>
      <c r="Z285" s="181">
        <f>SUM(U285:Y285)</f>
        <v>0</v>
      </c>
      <c r="AA285" s="44">
        <f t="shared" si="24"/>
        <v>0</v>
      </c>
      <c r="AB285" s="87"/>
      <c r="AC285" s="183" t="s">
        <v>388</v>
      </c>
      <c r="AD285" s="122" t="s">
        <v>676</v>
      </c>
    </row>
    <row r="286" spans="1:30" s="19" customFormat="1" ht="57" x14ac:dyDescent="0.2">
      <c r="A286" s="119">
        <v>235</v>
      </c>
      <c r="B286" s="118" t="s">
        <v>42</v>
      </c>
      <c r="C286" s="118" t="s">
        <v>64</v>
      </c>
      <c r="D286" s="118" t="s">
        <v>417</v>
      </c>
      <c r="E286" s="112" t="s">
        <v>412</v>
      </c>
      <c r="F286" s="17" t="s">
        <v>898</v>
      </c>
      <c r="G286" s="134">
        <v>2021680010153</v>
      </c>
      <c r="H286" s="111" t="s">
        <v>650</v>
      </c>
      <c r="I286" s="14"/>
      <c r="J286" s="104">
        <v>44927</v>
      </c>
      <c r="K286" s="104">
        <v>45291</v>
      </c>
      <c r="L286" s="297">
        <v>1</v>
      </c>
      <c r="M286" s="299"/>
      <c r="N286" s="294">
        <f t="shared" si="25"/>
        <v>0</v>
      </c>
      <c r="O286" s="170">
        <v>17500000</v>
      </c>
      <c r="P286" s="22"/>
      <c r="Q286" s="22"/>
      <c r="R286" s="23"/>
      <c r="S286" s="170"/>
      <c r="T286" s="273">
        <f>SUM(O286:S287)</f>
        <v>300300000</v>
      </c>
      <c r="U286" s="22"/>
      <c r="V286" s="22"/>
      <c r="W286" s="22"/>
      <c r="X286" s="23"/>
      <c r="Y286" s="22"/>
      <c r="Z286" s="273">
        <f>SUM(U286:Y287)</f>
        <v>0</v>
      </c>
      <c r="AA286" s="249">
        <f t="shared" si="24"/>
        <v>0</v>
      </c>
      <c r="AB286" s="252"/>
      <c r="AC286" s="255" t="s">
        <v>388</v>
      </c>
      <c r="AD286" s="258" t="s">
        <v>676</v>
      </c>
    </row>
    <row r="287" spans="1:30" s="19" customFormat="1" ht="57" x14ac:dyDescent="0.2">
      <c r="A287" s="119">
        <v>239</v>
      </c>
      <c r="B287" s="118" t="s">
        <v>42</v>
      </c>
      <c r="C287" s="118" t="s">
        <v>64</v>
      </c>
      <c r="D287" s="118" t="s">
        <v>417</v>
      </c>
      <c r="E287" s="112" t="s">
        <v>426</v>
      </c>
      <c r="F287" s="17" t="s">
        <v>902</v>
      </c>
      <c r="G287" s="134">
        <v>2021680010086</v>
      </c>
      <c r="H287" s="111" t="s">
        <v>636</v>
      </c>
      <c r="I287" s="14"/>
      <c r="J287" s="104">
        <v>44927</v>
      </c>
      <c r="K287" s="104">
        <v>45291</v>
      </c>
      <c r="L287" s="298"/>
      <c r="M287" s="300"/>
      <c r="N287" s="296"/>
      <c r="O287" s="170"/>
      <c r="P287" s="22"/>
      <c r="Q287" s="22"/>
      <c r="R287" s="23"/>
      <c r="S287" s="170">
        <v>282800000</v>
      </c>
      <c r="T287" s="275"/>
      <c r="U287" s="22"/>
      <c r="V287" s="22"/>
      <c r="W287" s="22"/>
      <c r="X287" s="23"/>
      <c r="Y287" s="22"/>
      <c r="Z287" s="275"/>
      <c r="AA287" s="251"/>
      <c r="AB287" s="254"/>
      <c r="AC287" s="257"/>
      <c r="AD287" s="260"/>
    </row>
    <row r="288" spans="1:30" s="19" customFormat="1" ht="57" x14ac:dyDescent="0.2">
      <c r="A288" s="119">
        <v>240</v>
      </c>
      <c r="B288" s="118" t="s">
        <v>42</v>
      </c>
      <c r="C288" s="118" t="s">
        <v>64</v>
      </c>
      <c r="D288" s="118" t="s">
        <v>417</v>
      </c>
      <c r="E288" s="112" t="s">
        <v>418</v>
      </c>
      <c r="F288" s="17" t="s">
        <v>903</v>
      </c>
      <c r="G288" s="134">
        <v>2021680010081</v>
      </c>
      <c r="H288" s="111" t="s">
        <v>419</v>
      </c>
      <c r="I288" s="21"/>
      <c r="J288" s="104">
        <v>44927</v>
      </c>
      <c r="K288" s="104">
        <v>45291</v>
      </c>
      <c r="L288" s="297">
        <v>1</v>
      </c>
      <c r="M288" s="299"/>
      <c r="N288" s="294">
        <f t="shared" si="25"/>
        <v>0</v>
      </c>
      <c r="O288" s="170"/>
      <c r="P288" s="22"/>
      <c r="Q288" s="22"/>
      <c r="R288" s="23"/>
      <c r="S288" s="170">
        <v>313800000</v>
      </c>
      <c r="T288" s="273">
        <f>SUM(O288:S289)</f>
        <v>997200000</v>
      </c>
      <c r="U288" s="22"/>
      <c r="V288" s="22"/>
      <c r="W288" s="22"/>
      <c r="X288" s="23"/>
      <c r="Y288" s="22"/>
      <c r="Z288" s="273">
        <f>SUM(U288:Y289)</f>
        <v>0</v>
      </c>
      <c r="AA288" s="249">
        <f t="shared" si="24"/>
        <v>0</v>
      </c>
      <c r="AB288" s="252"/>
      <c r="AC288" s="255" t="s">
        <v>388</v>
      </c>
      <c r="AD288" s="258" t="s">
        <v>676</v>
      </c>
    </row>
    <row r="289" spans="1:30" s="19" customFormat="1" ht="57" x14ac:dyDescent="0.2">
      <c r="A289" s="119">
        <v>240</v>
      </c>
      <c r="B289" s="118" t="s">
        <v>42</v>
      </c>
      <c r="C289" s="118" t="s">
        <v>64</v>
      </c>
      <c r="D289" s="118" t="s">
        <v>417</v>
      </c>
      <c r="E289" s="112" t="s">
        <v>418</v>
      </c>
      <c r="F289" s="17" t="s">
        <v>903</v>
      </c>
      <c r="G289" s="134">
        <v>2020680010034</v>
      </c>
      <c r="H289" s="111" t="s">
        <v>651</v>
      </c>
      <c r="I289" s="52"/>
      <c r="J289" s="104">
        <v>44927</v>
      </c>
      <c r="K289" s="104">
        <v>45291</v>
      </c>
      <c r="L289" s="298"/>
      <c r="M289" s="300"/>
      <c r="N289" s="296"/>
      <c r="O289" s="170">
        <v>683400000</v>
      </c>
      <c r="P289" s="24"/>
      <c r="Q289" s="24"/>
      <c r="R289" s="25"/>
      <c r="S289" s="170"/>
      <c r="T289" s="275"/>
      <c r="U289" s="24"/>
      <c r="V289" s="24"/>
      <c r="W289" s="24"/>
      <c r="X289" s="25"/>
      <c r="Y289" s="24"/>
      <c r="Z289" s="275"/>
      <c r="AA289" s="251"/>
      <c r="AB289" s="254"/>
      <c r="AC289" s="257"/>
      <c r="AD289" s="260"/>
    </row>
    <row r="290" spans="1:30" s="19" customFormat="1" ht="71.25" x14ac:dyDescent="0.2">
      <c r="A290" s="119">
        <v>241</v>
      </c>
      <c r="B290" s="118" t="s">
        <v>42</v>
      </c>
      <c r="C290" s="118" t="s">
        <v>64</v>
      </c>
      <c r="D290" s="118" t="s">
        <v>417</v>
      </c>
      <c r="E290" s="112" t="s">
        <v>420</v>
      </c>
      <c r="F290" s="17" t="s">
        <v>904</v>
      </c>
      <c r="G290" s="134">
        <v>2021680010056</v>
      </c>
      <c r="H290" s="111" t="s">
        <v>421</v>
      </c>
      <c r="I290" s="14"/>
      <c r="J290" s="104">
        <v>44927</v>
      </c>
      <c r="K290" s="104">
        <v>45291</v>
      </c>
      <c r="L290" s="143">
        <v>1</v>
      </c>
      <c r="M290" s="154"/>
      <c r="N290" s="179">
        <f t="shared" si="25"/>
        <v>0</v>
      </c>
      <c r="O290" s="166"/>
      <c r="P290" s="22"/>
      <c r="Q290" s="22"/>
      <c r="R290" s="23"/>
      <c r="S290" s="170">
        <v>129000000</v>
      </c>
      <c r="T290" s="181">
        <f>SUM(O290:S290)</f>
        <v>129000000</v>
      </c>
      <c r="U290" s="22"/>
      <c r="V290" s="22"/>
      <c r="W290" s="22"/>
      <c r="X290" s="23"/>
      <c r="Y290" s="22"/>
      <c r="Z290" s="181">
        <f>SUM(U290:Y290)</f>
        <v>0</v>
      </c>
      <c r="AA290" s="44">
        <f t="shared" si="24"/>
        <v>0</v>
      </c>
      <c r="AB290" s="103"/>
      <c r="AC290" s="183" t="s">
        <v>388</v>
      </c>
      <c r="AD290" s="122" t="s">
        <v>676</v>
      </c>
    </row>
    <row r="291" spans="1:30" s="19" customFormat="1" ht="71.25" x14ac:dyDescent="0.2">
      <c r="A291" s="119">
        <v>242</v>
      </c>
      <c r="B291" s="118" t="s">
        <v>42</v>
      </c>
      <c r="C291" s="118" t="s">
        <v>64</v>
      </c>
      <c r="D291" s="118" t="s">
        <v>417</v>
      </c>
      <c r="E291" s="112" t="s">
        <v>422</v>
      </c>
      <c r="F291" s="17" t="s">
        <v>905</v>
      </c>
      <c r="G291" s="134">
        <v>2021680010160</v>
      </c>
      <c r="H291" s="111" t="s">
        <v>404</v>
      </c>
      <c r="I291" s="51"/>
      <c r="J291" s="104">
        <v>44927</v>
      </c>
      <c r="K291" s="104">
        <v>45291</v>
      </c>
      <c r="L291" s="143">
        <v>1</v>
      </c>
      <c r="M291" s="154"/>
      <c r="N291" s="179">
        <f t="shared" si="25"/>
        <v>0</v>
      </c>
      <c r="O291" s="170"/>
      <c r="P291" s="22"/>
      <c r="Q291" s="22"/>
      <c r="R291" s="23"/>
      <c r="S291" s="170">
        <v>79800000</v>
      </c>
      <c r="T291" s="181">
        <f>SUM(O291:S291)</f>
        <v>79800000</v>
      </c>
      <c r="U291" s="22"/>
      <c r="V291" s="22"/>
      <c r="W291" s="22"/>
      <c r="X291" s="23"/>
      <c r="Y291" s="22"/>
      <c r="Z291" s="181">
        <f>SUM(U291:Y291)</f>
        <v>0</v>
      </c>
      <c r="AA291" s="44">
        <f t="shared" si="24"/>
        <v>0</v>
      </c>
      <c r="AB291" s="87"/>
      <c r="AC291" s="183" t="s">
        <v>388</v>
      </c>
      <c r="AD291" s="122" t="s">
        <v>676</v>
      </c>
    </row>
    <row r="292" spans="1:30" s="19" customFormat="1" ht="71.25" x14ac:dyDescent="0.2">
      <c r="A292" s="119">
        <v>243</v>
      </c>
      <c r="B292" s="118" t="s">
        <v>42</v>
      </c>
      <c r="C292" s="118" t="s">
        <v>64</v>
      </c>
      <c r="D292" s="118" t="s">
        <v>417</v>
      </c>
      <c r="E292" s="112" t="s">
        <v>423</v>
      </c>
      <c r="F292" s="17" t="s">
        <v>906</v>
      </c>
      <c r="G292" s="134">
        <v>2021680010160</v>
      </c>
      <c r="H292" s="111" t="s">
        <v>404</v>
      </c>
      <c r="I292" s="14"/>
      <c r="J292" s="104">
        <v>44927</v>
      </c>
      <c r="K292" s="104">
        <v>45291</v>
      </c>
      <c r="L292" s="143">
        <v>1</v>
      </c>
      <c r="M292" s="154"/>
      <c r="N292" s="179">
        <f t="shared" si="25"/>
        <v>0</v>
      </c>
      <c r="O292" s="170"/>
      <c r="P292" s="22"/>
      <c r="Q292" s="22"/>
      <c r="R292" s="23"/>
      <c r="S292" s="170">
        <v>54000000</v>
      </c>
      <c r="T292" s="181">
        <f>SUM(O292:S292)</f>
        <v>54000000</v>
      </c>
      <c r="U292" s="22"/>
      <c r="V292" s="22"/>
      <c r="W292" s="22"/>
      <c r="X292" s="23"/>
      <c r="Y292" s="22"/>
      <c r="Z292" s="181">
        <f>SUM(U292:Y292)</f>
        <v>0</v>
      </c>
      <c r="AA292" s="44">
        <f t="shared" si="24"/>
        <v>0</v>
      </c>
      <c r="AB292" s="87"/>
      <c r="AC292" s="183" t="s">
        <v>388</v>
      </c>
      <c r="AD292" s="122" t="s">
        <v>676</v>
      </c>
    </row>
    <row r="293" spans="1:30" s="19" customFormat="1" ht="85.5" x14ac:dyDescent="0.2">
      <c r="A293" s="119">
        <v>244</v>
      </c>
      <c r="B293" s="118" t="s">
        <v>42</v>
      </c>
      <c r="C293" s="118" t="s">
        <v>64</v>
      </c>
      <c r="D293" s="118" t="s">
        <v>424</v>
      </c>
      <c r="E293" s="112" t="s">
        <v>425</v>
      </c>
      <c r="F293" s="17" t="s">
        <v>907</v>
      </c>
      <c r="G293" s="134">
        <v>2021680010157</v>
      </c>
      <c r="H293" s="111" t="s">
        <v>652</v>
      </c>
      <c r="I293" s="21"/>
      <c r="J293" s="104">
        <v>44927</v>
      </c>
      <c r="K293" s="104">
        <v>45291</v>
      </c>
      <c r="L293" s="297">
        <v>1</v>
      </c>
      <c r="M293" s="299"/>
      <c r="N293" s="294">
        <f t="shared" si="25"/>
        <v>0</v>
      </c>
      <c r="O293" s="170">
        <v>51000000</v>
      </c>
      <c r="P293" s="22"/>
      <c r="Q293" s="22"/>
      <c r="R293" s="23"/>
      <c r="S293" s="170"/>
      <c r="T293" s="273">
        <f>SUM(O293:S294)</f>
        <v>101000000</v>
      </c>
      <c r="U293" s="22"/>
      <c r="V293" s="22"/>
      <c r="W293" s="22"/>
      <c r="X293" s="23"/>
      <c r="Y293" s="22"/>
      <c r="Z293" s="273">
        <f>SUM(U293:Y294)</f>
        <v>0</v>
      </c>
      <c r="AA293" s="249">
        <f t="shared" si="24"/>
        <v>0</v>
      </c>
      <c r="AB293" s="252"/>
      <c r="AC293" s="255" t="s">
        <v>388</v>
      </c>
      <c r="AD293" s="258" t="s">
        <v>676</v>
      </c>
    </row>
    <row r="294" spans="1:30" s="19" customFormat="1" ht="85.5" x14ac:dyDescent="0.2">
      <c r="A294" s="119">
        <v>244</v>
      </c>
      <c r="B294" s="118" t="s">
        <v>42</v>
      </c>
      <c r="C294" s="118" t="s">
        <v>64</v>
      </c>
      <c r="D294" s="118" t="s">
        <v>424</v>
      </c>
      <c r="E294" s="112" t="s">
        <v>425</v>
      </c>
      <c r="F294" s="17" t="s">
        <v>907</v>
      </c>
      <c r="G294" s="134">
        <v>2021680010086</v>
      </c>
      <c r="H294" s="111" t="s">
        <v>636</v>
      </c>
      <c r="I294" s="14"/>
      <c r="J294" s="104">
        <v>44927</v>
      </c>
      <c r="K294" s="104">
        <v>45291</v>
      </c>
      <c r="L294" s="298"/>
      <c r="M294" s="300"/>
      <c r="N294" s="296"/>
      <c r="O294" s="170"/>
      <c r="P294" s="22"/>
      <c r="Q294" s="22"/>
      <c r="R294" s="23"/>
      <c r="S294" s="170">
        <v>50000000</v>
      </c>
      <c r="T294" s="275"/>
      <c r="U294" s="22"/>
      <c r="V294" s="22"/>
      <c r="W294" s="22"/>
      <c r="X294" s="23"/>
      <c r="Y294" s="22"/>
      <c r="Z294" s="275"/>
      <c r="AA294" s="251"/>
      <c r="AB294" s="254"/>
      <c r="AC294" s="257"/>
      <c r="AD294" s="260"/>
    </row>
    <row r="295" spans="1:30" s="19" customFormat="1" ht="85.5" x14ac:dyDescent="0.2">
      <c r="A295" s="119">
        <v>245</v>
      </c>
      <c r="B295" s="118" t="s">
        <v>42</v>
      </c>
      <c r="C295" s="118" t="s">
        <v>64</v>
      </c>
      <c r="D295" s="118" t="s">
        <v>424</v>
      </c>
      <c r="E295" s="112" t="s">
        <v>427</v>
      </c>
      <c r="F295" s="17" t="s">
        <v>908</v>
      </c>
      <c r="G295" s="134">
        <v>2020680010034</v>
      </c>
      <c r="H295" s="111" t="s">
        <v>651</v>
      </c>
      <c r="I295" s="96"/>
      <c r="J295" s="104">
        <v>44927</v>
      </c>
      <c r="K295" s="104">
        <v>45291</v>
      </c>
      <c r="L295" s="143">
        <v>3</v>
      </c>
      <c r="M295" s="154"/>
      <c r="N295" s="179">
        <f t="shared" si="25"/>
        <v>0</v>
      </c>
      <c r="O295" s="170">
        <v>235800000</v>
      </c>
      <c r="P295" s="24"/>
      <c r="Q295" s="24"/>
      <c r="R295" s="25"/>
      <c r="S295" s="170"/>
      <c r="T295" s="181">
        <f t="shared" ref="T295:T304" si="26">SUM(O295:S295)</f>
        <v>235800000</v>
      </c>
      <c r="U295" s="24"/>
      <c r="V295" s="24"/>
      <c r="W295" s="24"/>
      <c r="X295" s="25"/>
      <c r="Y295" s="24"/>
      <c r="Z295" s="181">
        <f t="shared" ref="Z295:Z304" si="27">SUM(U295:Y295)</f>
        <v>0</v>
      </c>
      <c r="AA295" s="44">
        <f t="shared" si="24"/>
        <v>0</v>
      </c>
      <c r="AB295" s="103"/>
      <c r="AC295" s="183" t="s">
        <v>388</v>
      </c>
      <c r="AD295" s="122" t="s">
        <v>676</v>
      </c>
    </row>
    <row r="296" spans="1:30" s="19" customFormat="1" ht="85.5" x14ac:dyDescent="0.2">
      <c r="A296" s="119">
        <v>246</v>
      </c>
      <c r="B296" s="122" t="s">
        <v>42</v>
      </c>
      <c r="C296" s="122" t="s">
        <v>64</v>
      </c>
      <c r="D296" s="122" t="s">
        <v>424</v>
      </c>
      <c r="E296" s="112" t="s">
        <v>428</v>
      </c>
      <c r="F296" s="17" t="s">
        <v>909</v>
      </c>
      <c r="G296" s="134">
        <v>2021680010160</v>
      </c>
      <c r="H296" s="141" t="s">
        <v>404</v>
      </c>
      <c r="I296" s="14"/>
      <c r="J296" s="104">
        <v>44927</v>
      </c>
      <c r="K296" s="104">
        <v>45291</v>
      </c>
      <c r="L296" s="143">
        <v>1</v>
      </c>
      <c r="M296" s="154"/>
      <c r="N296" s="179">
        <f t="shared" si="25"/>
        <v>0</v>
      </c>
      <c r="O296" s="170"/>
      <c r="P296" s="22"/>
      <c r="Q296" s="22"/>
      <c r="R296" s="23"/>
      <c r="S296" s="170">
        <v>54000000</v>
      </c>
      <c r="T296" s="181">
        <f t="shared" si="26"/>
        <v>54000000</v>
      </c>
      <c r="U296" s="22"/>
      <c r="V296" s="22"/>
      <c r="W296" s="22"/>
      <c r="X296" s="23"/>
      <c r="Y296" s="22"/>
      <c r="Z296" s="181">
        <f t="shared" si="27"/>
        <v>0</v>
      </c>
      <c r="AA296" s="44">
        <f t="shared" si="24"/>
        <v>0</v>
      </c>
      <c r="AB296" s="103"/>
      <c r="AC296" s="183" t="s">
        <v>388</v>
      </c>
      <c r="AD296" s="122" t="s">
        <v>676</v>
      </c>
    </row>
    <row r="297" spans="1:30" s="19" customFormat="1" ht="42.75" x14ac:dyDescent="0.2">
      <c r="A297" s="119">
        <v>262</v>
      </c>
      <c r="B297" s="122" t="s">
        <v>42</v>
      </c>
      <c r="C297" s="122" t="s">
        <v>429</v>
      </c>
      <c r="D297" s="122" t="s">
        <v>430</v>
      </c>
      <c r="E297" s="112" t="s">
        <v>431</v>
      </c>
      <c r="F297" s="17" t="s">
        <v>910</v>
      </c>
      <c r="G297" s="134">
        <v>2022680010076</v>
      </c>
      <c r="H297" s="111" t="s">
        <v>653</v>
      </c>
      <c r="I297" s="96"/>
      <c r="J297" s="104">
        <v>44927</v>
      </c>
      <c r="K297" s="104">
        <v>45291</v>
      </c>
      <c r="L297" s="143">
        <v>1</v>
      </c>
      <c r="M297" s="154"/>
      <c r="N297" s="179">
        <f t="shared" si="25"/>
        <v>0</v>
      </c>
      <c r="O297" s="170">
        <v>20000000</v>
      </c>
      <c r="P297" s="24"/>
      <c r="Q297" s="24"/>
      <c r="R297" s="25"/>
      <c r="S297" s="170"/>
      <c r="T297" s="181">
        <f t="shared" si="26"/>
        <v>20000000</v>
      </c>
      <c r="U297" s="24"/>
      <c r="V297" s="24"/>
      <c r="W297" s="24"/>
      <c r="X297" s="25"/>
      <c r="Y297" s="24"/>
      <c r="Z297" s="181">
        <f t="shared" si="27"/>
        <v>0</v>
      </c>
      <c r="AA297" s="44">
        <f t="shared" si="24"/>
        <v>0</v>
      </c>
      <c r="AB297" s="103"/>
      <c r="AC297" s="183" t="s">
        <v>388</v>
      </c>
      <c r="AD297" s="122" t="s">
        <v>676</v>
      </c>
    </row>
    <row r="298" spans="1:30" s="19" customFormat="1" ht="57" x14ac:dyDescent="0.2">
      <c r="A298" s="119">
        <v>263</v>
      </c>
      <c r="B298" s="122" t="s">
        <v>42</v>
      </c>
      <c r="C298" s="122" t="s">
        <v>429</v>
      </c>
      <c r="D298" s="122" t="s">
        <v>430</v>
      </c>
      <c r="E298" s="112" t="s">
        <v>432</v>
      </c>
      <c r="F298" s="17" t="s">
        <v>911</v>
      </c>
      <c r="G298" s="134">
        <v>2022680010089</v>
      </c>
      <c r="H298" s="111" t="s">
        <v>654</v>
      </c>
      <c r="I298" s="14"/>
      <c r="J298" s="104">
        <v>44927</v>
      </c>
      <c r="K298" s="104">
        <v>45291</v>
      </c>
      <c r="L298" s="144">
        <v>1</v>
      </c>
      <c r="M298" s="155"/>
      <c r="N298" s="179">
        <f t="shared" si="25"/>
        <v>0</v>
      </c>
      <c r="O298" s="170">
        <v>66000000</v>
      </c>
      <c r="P298" s="22"/>
      <c r="Q298" s="22"/>
      <c r="R298" s="23"/>
      <c r="S298" s="170"/>
      <c r="T298" s="181">
        <f t="shared" si="26"/>
        <v>66000000</v>
      </c>
      <c r="U298" s="22"/>
      <c r="V298" s="22"/>
      <c r="W298" s="22"/>
      <c r="X298" s="23"/>
      <c r="Y298" s="22"/>
      <c r="Z298" s="181">
        <f t="shared" si="27"/>
        <v>0</v>
      </c>
      <c r="AA298" s="44">
        <f t="shared" si="24"/>
        <v>0</v>
      </c>
      <c r="AB298" s="103"/>
      <c r="AC298" s="183" t="s">
        <v>388</v>
      </c>
      <c r="AD298" s="122" t="s">
        <v>676</v>
      </c>
    </row>
    <row r="299" spans="1:30" s="19" customFormat="1" ht="45" x14ac:dyDescent="0.2">
      <c r="A299" s="119">
        <v>264</v>
      </c>
      <c r="B299" s="122" t="s">
        <v>42</v>
      </c>
      <c r="C299" s="122" t="s">
        <v>429</v>
      </c>
      <c r="D299" s="122" t="s">
        <v>430</v>
      </c>
      <c r="E299" s="112" t="s">
        <v>433</v>
      </c>
      <c r="F299" s="17" t="s">
        <v>912</v>
      </c>
      <c r="G299" s="134">
        <v>2022680010075</v>
      </c>
      <c r="H299" s="111" t="s">
        <v>655</v>
      </c>
      <c r="I299" s="52"/>
      <c r="J299" s="104">
        <v>44927</v>
      </c>
      <c r="K299" s="104">
        <v>45291</v>
      </c>
      <c r="L299" s="143">
        <v>1</v>
      </c>
      <c r="M299" s="154"/>
      <c r="N299" s="179">
        <f t="shared" si="25"/>
        <v>0</v>
      </c>
      <c r="O299" s="170">
        <v>50000000</v>
      </c>
      <c r="P299" s="24"/>
      <c r="Q299" s="24"/>
      <c r="R299" s="25"/>
      <c r="S299" s="170"/>
      <c r="T299" s="181">
        <f t="shared" si="26"/>
        <v>50000000</v>
      </c>
      <c r="U299" s="24"/>
      <c r="V299" s="24"/>
      <c r="W299" s="24"/>
      <c r="X299" s="25"/>
      <c r="Y299" s="24"/>
      <c r="Z299" s="181">
        <f t="shared" si="27"/>
        <v>0</v>
      </c>
      <c r="AA299" s="44">
        <f t="shared" si="24"/>
        <v>0</v>
      </c>
      <c r="AB299" s="103"/>
      <c r="AC299" s="183" t="s">
        <v>388</v>
      </c>
      <c r="AD299" s="122" t="s">
        <v>676</v>
      </c>
    </row>
    <row r="300" spans="1:30" s="19" customFormat="1" ht="42.75" x14ac:dyDescent="0.2">
      <c r="A300" s="119">
        <v>265</v>
      </c>
      <c r="B300" s="118" t="s">
        <v>42</v>
      </c>
      <c r="C300" s="118" t="s">
        <v>429</v>
      </c>
      <c r="D300" s="118" t="s">
        <v>434</v>
      </c>
      <c r="E300" s="112" t="s">
        <v>435</v>
      </c>
      <c r="F300" s="17" t="s">
        <v>913</v>
      </c>
      <c r="G300" s="134">
        <v>2020680010052</v>
      </c>
      <c r="H300" s="111" t="s">
        <v>656</v>
      </c>
      <c r="I300" s="21"/>
      <c r="J300" s="104">
        <v>44927</v>
      </c>
      <c r="K300" s="104">
        <v>45291</v>
      </c>
      <c r="L300" s="143">
        <v>1</v>
      </c>
      <c r="M300" s="154"/>
      <c r="N300" s="179">
        <f t="shared" si="25"/>
        <v>0</v>
      </c>
      <c r="O300" s="170">
        <v>33000000</v>
      </c>
      <c r="P300" s="22"/>
      <c r="Q300" s="22"/>
      <c r="R300" s="23"/>
      <c r="S300" s="170"/>
      <c r="T300" s="181">
        <f t="shared" si="26"/>
        <v>33000000</v>
      </c>
      <c r="U300" s="22"/>
      <c r="V300" s="22"/>
      <c r="W300" s="22"/>
      <c r="X300" s="23"/>
      <c r="Y300" s="22"/>
      <c r="Z300" s="181">
        <f t="shared" si="27"/>
        <v>0</v>
      </c>
      <c r="AA300" s="44">
        <f t="shared" si="24"/>
        <v>0</v>
      </c>
      <c r="AB300" s="87"/>
      <c r="AC300" s="183" t="s">
        <v>388</v>
      </c>
      <c r="AD300" s="122" t="s">
        <v>676</v>
      </c>
    </row>
    <row r="301" spans="1:30" s="19" customFormat="1" ht="45" x14ac:dyDescent="0.2">
      <c r="A301" s="119">
        <v>266</v>
      </c>
      <c r="B301" s="122" t="s">
        <v>42</v>
      </c>
      <c r="C301" s="122" t="s">
        <v>429</v>
      </c>
      <c r="D301" s="122" t="s">
        <v>434</v>
      </c>
      <c r="E301" s="112" t="s">
        <v>436</v>
      </c>
      <c r="F301" s="17" t="s">
        <v>914</v>
      </c>
      <c r="G301" s="134">
        <v>2020680010052</v>
      </c>
      <c r="H301" s="111" t="s">
        <v>656</v>
      </c>
      <c r="I301" s="21"/>
      <c r="J301" s="104">
        <v>44927</v>
      </c>
      <c r="K301" s="104">
        <v>45291</v>
      </c>
      <c r="L301" s="143">
        <v>1</v>
      </c>
      <c r="M301" s="154"/>
      <c r="N301" s="179">
        <f t="shared" si="25"/>
        <v>0</v>
      </c>
      <c r="O301" s="170">
        <v>20000000</v>
      </c>
      <c r="P301" s="22"/>
      <c r="Q301" s="22"/>
      <c r="R301" s="23"/>
      <c r="S301" s="170"/>
      <c r="T301" s="181">
        <f t="shared" si="26"/>
        <v>20000000</v>
      </c>
      <c r="U301" s="22"/>
      <c r="V301" s="22"/>
      <c r="W301" s="22"/>
      <c r="X301" s="23"/>
      <c r="Y301" s="22"/>
      <c r="Z301" s="181">
        <f t="shared" si="27"/>
        <v>0</v>
      </c>
      <c r="AA301" s="44">
        <f t="shared" si="24"/>
        <v>0</v>
      </c>
      <c r="AB301" s="87"/>
      <c r="AC301" s="183" t="s">
        <v>388</v>
      </c>
      <c r="AD301" s="122" t="s">
        <v>676</v>
      </c>
    </row>
    <row r="302" spans="1:30" s="19" customFormat="1" ht="45" x14ac:dyDescent="0.2">
      <c r="A302" s="119">
        <v>267</v>
      </c>
      <c r="B302" s="122" t="s">
        <v>42</v>
      </c>
      <c r="C302" s="122" t="s">
        <v>429</v>
      </c>
      <c r="D302" s="122" t="s">
        <v>434</v>
      </c>
      <c r="E302" s="112" t="s">
        <v>437</v>
      </c>
      <c r="F302" s="17" t="s">
        <v>915</v>
      </c>
      <c r="G302" s="134">
        <v>2020680010052</v>
      </c>
      <c r="H302" s="111" t="s">
        <v>656</v>
      </c>
      <c r="I302" s="14"/>
      <c r="J302" s="104">
        <v>44927</v>
      </c>
      <c r="K302" s="104">
        <v>45291</v>
      </c>
      <c r="L302" s="144">
        <v>1</v>
      </c>
      <c r="M302" s="155"/>
      <c r="N302" s="179">
        <f t="shared" si="25"/>
        <v>0</v>
      </c>
      <c r="O302" s="170">
        <v>270000000</v>
      </c>
      <c r="P302" s="22"/>
      <c r="Q302" s="22"/>
      <c r="R302" s="23"/>
      <c r="S302" s="170"/>
      <c r="T302" s="181">
        <f t="shared" si="26"/>
        <v>270000000</v>
      </c>
      <c r="U302" s="22"/>
      <c r="V302" s="22"/>
      <c r="W302" s="22"/>
      <c r="X302" s="23"/>
      <c r="Y302" s="22"/>
      <c r="Z302" s="181">
        <f t="shared" si="27"/>
        <v>0</v>
      </c>
      <c r="AA302" s="44">
        <f t="shared" si="24"/>
        <v>0</v>
      </c>
      <c r="AB302" s="87"/>
      <c r="AC302" s="183" t="s">
        <v>388</v>
      </c>
      <c r="AD302" s="122" t="s">
        <v>676</v>
      </c>
    </row>
    <row r="303" spans="1:30" s="19" customFormat="1" ht="42.75" x14ac:dyDescent="0.2">
      <c r="A303" s="119">
        <v>268</v>
      </c>
      <c r="B303" s="122" t="s">
        <v>42</v>
      </c>
      <c r="C303" s="122" t="s">
        <v>429</v>
      </c>
      <c r="D303" s="122" t="s">
        <v>434</v>
      </c>
      <c r="E303" s="112" t="s">
        <v>438</v>
      </c>
      <c r="F303" s="17" t="s">
        <v>916</v>
      </c>
      <c r="G303" s="134">
        <v>2020680010052</v>
      </c>
      <c r="H303" s="111" t="s">
        <v>656</v>
      </c>
      <c r="I303" s="21"/>
      <c r="J303" s="104">
        <v>44927</v>
      </c>
      <c r="K303" s="104">
        <v>45291</v>
      </c>
      <c r="L303" s="144">
        <v>1</v>
      </c>
      <c r="M303" s="155"/>
      <c r="N303" s="179">
        <f t="shared" si="25"/>
        <v>0</v>
      </c>
      <c r="O303" s="170">
        <v>80000000</v>
      </c>
      <c r="P303" s="22"/>
      <c r="Q303" s="22"/>
      <c r="R303" s="23"/>
      <c r="S303" s="170"/>
      <c r="T303" s="181">
        <f t="shared" si="26"/>
        <v>80000000</v>
      </c>
      <c r="U303" s="22"/>
      <c r="V303" s="22"/>
      <c r="W303" s="22"/>
      <c r="X303" s="23"/>
      <c r="Y303" s="22"/>
      <c r="Z303" s="181">
        <f t="shared" si="27"/>
        <v>0</v>
      </c>
      <c r="AA303" s="44">
        <f t="shared" si="24"/>
        <v>0</v>
      </c>
      <c r="AB303" s="87"/>
      <c r="AC303" s="183" t="s">
        <v>388</v>
      </c>
      <c r="AD303" s="122" t="s">
        <v>676</v>
      </c>
    </row>
    <row r="304" spans="1:30" s="19" customFormat="1" ht="57" x14ac:dyDescent="0.2">
      <c r="A304" s="119">
        <v>269</v>
      </c>
      <c r="B304" s="122" t="s">
        <v>42</v>
      </c>
      <c r="C304" s="122" t="s">
        <v>429</v>
      </c>
      <c r="D304" s="122" t="s">
        <v>434</v>
      </c>
      <c r="E304" s="112" t="s">
        <v>439</v>
      </c>
      <c r="F304" s="17" t="s">
        <v>917</v>
      </c>
      <c r="G304" s="134">
        <v>2020680010052</v>
      </c>
      <c r="H304" s="111" t="s">
        <v>656</v>
      </c>
      <c r="I304" s="14"/>
      <c r="J304" s="104">
        <v>44927</v>
      </c>
      <c r="K304" s="104">
        <v>45291</v>
      </c>
      <c r="L304" s="144">
        <v>1</v>
      </c>
      <c r="M304" s="155"/>
      <c r="N304" s="179">
        <f t="shared" si="25"/>
        <v>0</v>
      </c>
      <c r="O304" s="170">
        <v>20000000</v>
      </c>
      <c r="P304" s="22"/>
      <c r="Q304" s="22"/>
      <c r="R304" s="23"/>
      <c r="S304" s="170"/>
      <c r="T304" s="181">
        <f t="shared" si="26"/>
        <v>20000000</v>
      </c>
      <c r="U304" s="22"/>
      <c r="V304" s="22"/>
      <c r="W304" s="22"/>
      <c r="X304" s="23"/>
      <c r="Y304" s="22"/>
      <c r="Z304" s="181">
        <f t="shared" si="27"/>
        <v>0</v>
      </c>
      <c r="AA304" s="44">
        <f t="shared" si="24"/>
        <v>0</v>
      </c>
      <c r="AB304" s="87"/>
      <c r="AC304" s="183" t="s">
        <v>388</v>
      </c>
      <c r="AD304" s="122" t="s">
        <v>676</v>
      </c>
    </row>
    <row r="305" spans="1:30" s="19" customFormat="1" ht="42.75" x14ac:dyDescent="0.2">
      <c r="A305" s="119">
        <v>270</v>
      </c>
      <c r="B305" s="118" t="s">
        <v>42</v>
      </c>
      <c r="C305" s="118" t="s">
        <v>429</v>
      </c>
      <c r="D305" s="118" t="s">
        <v>434</v>
      </c>
      <c r="E305" s="112" t="s">
        <v>440</v>
      </c>
      <c r="F305" s="17" t="s">
        <v>918</v>
      </c>
      <c r="G305" s="134">
        <v>2020680010052</v>
      </c>
      <c r="H305" s="111" t="s">
        <v>656</v>
      </c>
      <c r="I305" s="14"/>
      <c r="J305" s="104">
        <v>44927</v>
      </c>
      <c r="K305" s="104">
        <v>45291</v>
      </c>
      <c r="L305" s="297">
        <v>1</v>
      </c>
      <c r="M305" s="299"/>
      <c r="N305" s="294">
        <f t="shared" si="25"/>
        <v>0</v>
      </c>
      <c r="O305" s="170">
        <v>277000000</v>
      </c>
      <c r="P305" s="22"/>
      <c r="Q305" s="22"/>
      <c r="R305" s="23"/>
      <c r="S305" s="170"/>
      <c r="T305" s="273">
        <f>SUM(O305:S306)</f>
        <v>427000000</v>
      </c>
      <c r="U305" s="22"/>
      <c r="V305" s="22"/>
      <c r="W305" s="22"/>
      <c r="X305" s="23"/>
      <c r="Y305" s="22"/>
      <c r="Z305" s="273">
        <f>SUM(U305:Y306)</f>
        <v>0</v>
      </c>
      <c r="AA305" s="249">
        <f t="shared" si="24"/>
        <v>0</v>
      </c>
      <c r="AB305" s="252"/>
      <c r="AC305" s="255" t="s">
        <v>388</v>
      </c>
      <c r="AD305" s="258" t="s">
        <v>676</v>
      </c>
    </row>
    <row r="306" spans="1:30" s="19" customFormat="1" ht="57" x14ac:dyDescent="0.2">
      <c r="A306" s="119">
        <v>270</v>
      </c>
      <c r="B306" s="118" t="s">
        <v>42</v>
      </c>
      <c r="C306" s="118" t="s">
        <v>429</v>
      </c>
      <c r="D306" s="118" t="s">
        <v>434</v>
      </c>
      <c r="E306" s="112" t="s">
        <v>440</v>
      </c>
      <c r="F306" s="17" t="s">
        <v>918</v>
      </c>
      <c r="G306" s="134">
        <v>2021680010164</v>
      </c>
      <c r="H306" s="111" t="s">
        <v>657</v>
      </c>
      <c r="I306" s="14"/>
      <c r="J306" s="104">
        <v>44927</v>
      </c>
      <c r="K306" s="104">
        <v>45291</v>
      </c>
      <c r="L306" s="298"/>
      <c r="M306" s="300"/>
      <c r="N306" s="296"/>
      <c r="O306" s="170">
        <v>150000000</v>
      </c>
      <c r="P306" s="22"/>
      <c r="Q306" s="22"/>
      <c r="R306" s="23"/>
      <c r="S306" s="170"/>
      <c r="T306" s="275"/>
      <c r="U306" s="22"/>
      <c r="V306" s="22"/>
      <c r="W306" s="22"/>
      <c r="X306" s="23"/>
      <c r="Y306" s="22"/>
      <c r="Z306" s="275"/>
      <c r="AA306" s="251"/>
      <c r="AB306" s="254"/>
      <c r="AC306" s="257"/>
      <c r="AD306" s="260"/>
    </row>
    <row r="307" spans="1:30" s="19" customFormat="1" ht="45" x14ac:dyDescent="0.2">
      <c r="A307" s="119">
        <v>271</v>
      </c>
      <c r="B307" s="118" t="s">
        <v>42</v>
      </c>
      <c r="C307" s="118" t="s">
        <v>429</v>
      </c>
      <c r="D307" s="118" t="s">
        <v>434</v>
      </c>
      <c r="E307" s="112" t="s">
        <v>441</v>
      </c>
      <c r="F307" s="17" t="s">
        <v>919</v>
      </c>
      <c r="G307" s="134">
        <v>2020680010052</v>
      </c>
      <c r="H307" s="111" t="s">
        <v>656</v>
      </c>
      <c r="I307" s="14"/>
      <c r="J307" s="104">
        <v>44927</v>
      </c>
      <c r="K307" s="104">
        <v>45291</v>
      </c>
      <c r="L307" s="306">
        <v>1</v>
      </c>
      <c r="M307" s="291"/>
      <c r="N307" s="294">
        <f t="shared" si="25"/>
        <v>0</v>
      </c>
      <c r="O307" s="166">
        <v>110000000</v>
      </c>
      <c r="P307" s="22"/>
      <c r="Q307" s="22"/>
      <c r="R307" s="23"/>
      <c r="S307" s="170"/>
      <c r="T307" s="273">
        <f>SUM(O307:S308)</f>
        <v>260000000</v>
      </c>
      <c r="U307" s="22"/>
      <c r="V307" s="22"/>
      <c r="W307" s="22"/>
      <c r="X307" s="23"/>
      <c r="Y307" s="22"/>
      <c r="Z307" s="273">
        <f>SUM(U307:Y308)</f>
        <v>0</v>
      </c>
      <c r="AA307" s="249">
        <f t="shared" si="24"/>
        <v>0</v>
      </c>
      <c r="AB307" s="252"/>
      <c r="AC307" s="255" t="s">
        <v>388</v>
      </c>
      <c r="AD307" s="258" t="s">
        <v>676</v>
      </c>
    </row>
    <row r="308" spans="1:30" s="19" customFormat="1" ht="57" x14ac:dyDescent="0.2">
      <c r="A308" s="119">
        <v>271</v>
      </c>
      <c r="B308" s="118" t="s">
        <v>42</v>
      </c>
      <c r="C308" s="118" t="s">
        <v>429</v>
      </c>
      <c r="D308" s="118" t="s">
        <v>434</v>
      </c>
      <c r="E308" s="112" t="s">
        <v>441</v>
      </c>
      <c r="F308" s="17" t="s">
        <v>919</v>
      </c>
      <c r="G308" s="134">
        <v>2021680010164</v>
      </c>
      <c r="H308" s="111" t="s">
        <v>657</v>
      </c>
      <c r="I308" s="14"/>
      <c r="J308" s="104">
        <v>44927</v>
      </c>
      <c r="K308" s="104">
        <v>45291</v>
      </c>
      <c r="L308" s="307"/>
      <c r="M308" s="293"/>
      <c r="N308" s="296"/>
      <c r="O308" s="170">
        <v>150000000</v>
      </c>
      <c r="P308" s="22"/>
      <c r="Q308" s="22"/>
      <c r="R308" s="23"/>
      <c r="S308" s="170"/>
      <c r="T308" s="275"/>
      <c r="U308" s="22"/>
      <c r="V308" s="22"/>
      <c r="W308" s="22"/>
      <c r="X308" s="23"/>
      <c r="Y308" s="22"/>
      <c r="Z308" s="275"/>
      <c r="AA308" s="251"/>
      <c r="AB308" s="254"/>
      <c r="AC308" s="257"/>
      <c r="AD308" s="260"/>
    </row>
    <row r="309" spans="1:30" s="19" customFormat="1" ht="45" x14ac:dyDescent="0.2">
      <c r="A309" s="119">
        <v>272</v>
      </c>
      <c r="B309" s="118" t="s">
        <v>42</v>
      </c>
      <c r="C309" s="118" t="s">
        <v>429</v>
      </c>
      <c r="D309" s="118" t="s">
        <v>434</v>
      </c>
      <c r="E309" s="112" t="s">
        <v>442</v>
      </c>
      <c r="F309" s="17" t="s">
        <v>920</v>
      </c>
      <c r="G309" s="134">
        <v>2020680010052</v>
      </c>
      <c r="H309" s="111" t="s">
        <v>656</v>
      </c>
      <c r="I309" s="14"/>
      <c r="J309" s="104">
        <v>44927</v>
      </c>
      <c r="K309" s="104">
        <v>45291</v>
      </c>
      <c r="L309" s="143">
        <v>1</v>
      </c>
      <c r="M309" s="154"/>
      <c r="N309" s="179">
        <f t="shared" si="25"/>
        <v>0</v>
      </c>
      <c r="O309" s="166">
        <v>90000000</v>
      </c>
      <c r="P309" s="22"/>
      <c r="Q309" s="22"/>
      <c r="R309" s="23"/>
      <c r="S309" s="170"/>
      <c r="T309" s="181">
        <f>SUM(O309:S309)</f>
        <v>90000000</v>
      </c>
      <c r="U309" s="22"/>
      <c r="V309" s="22"/>
      <c r="W309" s="22"/>
      <c r="X309" s="23"/>
      <c r="Y309" s="22"/>
      <c r="Z309" s="181">
        <f>SUM(U309:Y309)</f>
        <v>0</v>
      </c>
      <c r="AA309" s="44">
        <f t="shared" si="24"/>
        <v>0</v>
      </c>
      <c r="AB309" s="103"/>
      <c r="AC309" s="183" t="s">
        <v>388</v>
      </c>
      <c r="AD309" s="122" t="s">
        <v>676</v>
      </c>
    </row>
    <row r="310" spans="1:30" s="19" customFormat="1" ht="57" x14ac:dyDescent="0.2">
      <c r="A310" s="119">
        <v>273</v>
      </c>
      <c r="B310" s="122" t="s">
        <v>42</v>
      </c>
      <c r="C310" s="122" t="s">
        <v>429</v>
      </c>
      <c r="D310" s="122" t="s">
        <v>443</v>
      </c>
      <c r="E310" s="112" t="s">
        <v>444</v>
      </c>
      <c r="F310" s="17" t="s">
        <v>921</v>
      </c>
      <c r="G310" s="134">
        <v>2021680010152</v>
      </c>
      <c r="H310" s="111" t="s">
        <v>445</v>
      </c>
      <c r="I310" s="96"/>
      <c r="J310" s="104">
        <v>44927</v>
      </c>
      <c r="K310" s="104">
        <v>45291</v>
      </c>
      <c r="L310" s="143">
        <v>1</v>
      </c>
      <c r="M310" s="154"/>
      <c r="N310" s="179">
        <f t="shared" si="25"/>
        <v>0</v>
      </c>
      <c r="O310" s="170"/>
      <c r="P310" s="24"/>
      <c r="Q310" s="24"/>
      <c r="R310" s="25"/>
      <c r="S310" s="170">
        <v>150000000</v>
      </c>
      <c r="T310" s="181">
        <f>SUM(O310:S310)</f>
        <v>150000000</v>
      </c>
      <c r="U310" s="24"/>
      <c r="V310" s="24"/>
      <c r="W310" s="24"/>
      <c r="X310" s="25"/>
      <c r="Y310" s="24"/>
      <c r="Z310" s="181">
        <f>SUM(U310:Y310)</f>
        <v>0</v>
      </c>
      <c r="AA310" s="44">
        <f t="shared" si="24"/>
        <v>0</v>
      </c>
      <c r="AB310" s="103"/>
      <c r="AC310" s="183" t="s">
        <v>388</v>
      </c>
      <c r="AD310" s="122" t="s">
        <v>676</v>
      </c>
    </row>
    <row r="311" spans="1:30" s="19" customFormat="1" ht="57" x14ac:dyDescent="0.2">
      <c r="A311" s="119">
        <v>274</v>
      </c>
      <c r="B311" s="122" t="s">
        <v>42</v>
      </c>
      <c r="C311" s="122" t="s">
        <v>429</v>
      </c>
      <c r="D311" s="122" t="s">
        <v>443</v>
      </c>
      <c r="E311" s="112" t="s">
        <v>446</v>
      </c>
      <c r="F311" s="17" t="s">
        <v>922</v>
      </c>
      <c r="G311" s="134">
        <v>2020680010164</v>
      </c>
      <c r="H311" s="111" t="s">
        <v>447</v>
      </c>
      <c r="I311" s="14"/>
      <c r="J311" s="104">
        <v>44927</v>
      </c>
      <c r="K311" s="104">
        <v>45291</v>
      </c>
      <c r="L311" s="143">
        <v>1</v>
      </c>
      <c r="M311" s="154"/>
      <c r="N311" s="179">
        <f t="shared" si="25"/>
        <v>0</v>
      </c>
      <c r="O311" s="170">
        <v>310000000</v>
      </c>
      <c r="P311" s="22"/>
      <c r="Q311" s="22"/>
      <c r="R311" s="23"/>
      <c r="S311" s="170"/>
      <c r="T311" s="181">
        <f>SUM(O311:S311)</f>
        <v>310000000</v>
      </c>
      <c r="U311" s="22"/>
      <c r="V311" s="22"/>
      <c r="W311" s="22"/>
      <c r="X311" s="23"/>
      <c r="Y311" s="22"/>
      <c r="Z311" s="181">
        <f>SUM(U311:Y311)</f>
        <v>0</v>
      </c>
      <c r="AA311" s="44">
        <f t="shared" si="24"/>
        <v>0</v>
      </c>
      <c r="AB311" s="87"/>
      <c r="AC311" s="183" t="s">
        <v>388</v>
      </c>
      <c r="AD311" s="122" t="s">
        <v>676</v>
      </c>
    </row>
    <row r="312" spans="1:30" s="19" customFormat="1" ht="71.25" x14ac:dyDescent="0.2">
      <c r="A312" s="119">
        <v>275</v>
      </c>
      <c r="B312" s="122" t="s">
        <v>42</v>
      </c>
      <c r="C312" s="122" t="s">
        <v>429</v>
      </c>
      <c r="D312" s="122" t="s">
        <v>448</v>
      </c>
      <c r="E312" s="112" t="s">
        <v>449</v>
      </c>
      <c r="F312" s="17" t="s">
        <v>923</v>
      </c>
      <c r="G312" s="134">
        <v>2021680010160</v>
      </c>
      <c r="H312" s="111" t="s">
        <v>404</v>
      </c>
      <c r="I312" s="14"/>
      <c r="J312" s="104">
        <v>44927</v>
      </c>
      <c r="K312" s="104">
        <v>45291</v>
      </c>
      <c r="L312" s="143">
        <v>1</v>
      </c>
      <c r="M312" s="154"/>
      <c r="N312" s="179">
        <f t="shared" si="25"/>
        <v>0</v>
      </c>
      <c r="O312" s="170"/>
      <c r="P312" s="22"/>
      <c r="Q312" s="22"/>
      <c r="R312" s="23"/>
      <c r="S312" s="170">
        <v>16200000</v>
      </c>
      <c r="T312" s="181">
        <f>SUM(O312:S312)</f>
        <v>16200000</v>
      </c>
      <c r="U312" s="22"/>
      <c r="V312" s="22"/>
      <c r="W312" s="22"/>
      <c r="X312" s="23"/>
      <c r="Y312" s="22"/>
      <c r="Z312" s="181">
        <f>SUM(U312:Y312)</f>
        <v>0</v>
      </c>
      <c r="AA312" s="44">
        <f t="shared" si="24"/>
        <v>0</v>
      </c>
      <c r="AB312" s="87"/>
      <c r="AC312" s="183" t="s">
        <v>388</v>
      </c>
      <c r="AD312" s="122" t="s">
        <v>676</v>
      </c>
    </row>
    <row r="313" spans="1:30" s="19" customFormat="1" ht="71.25" x14ac:dyDescent="0.2">
      <c r="A313" s="119">
        <v>300</v>
      </c>
      <c r="B313" s="122" t="s">
        <v>84</v>
      </c>
      <c r="C313" s="122" t="s">
        <v>85</v>
      </c>
      <c r="D313" s="122" t="s">
        <v>86</v>
      </c>
      <c r="E313" s="112" t="s">
        <v>294</v>
      </c>
      <c r="F313" s="17" t="s">
        <v>830</v>
      </c>
      <c r="G313" s="134">
        <v>2020680010035</v>
      </c>
      <c r="H313" s="111" t="s">
        <v>658</v>
      </c>
      <c r="I313" s="14"/>
      <c r="J313" s="104">
        <v>44927</v>
      </c>
      <c r="K313" s="104">
        <v>45291</v>
      </c>
      <c r="L313" s="306">
        <v>1</v>
      </c>
      <c r="M313" s="291"/>
      <c r="N313" s="294">
        <f>IFERROR(IF(M313/L313&gt;100%,100%,M313/L313),"-")</f>
        <v>0</v>
      </c>
      <c r="O313" s="170">
        <v>739800000</v>
      </c>
      <c r="P313" s="22"/>
      <c r="Q313" s="22"/>
      <c r="R313" s="23"/>
      <c r="S313" s="170"/>
      <c r="T313" s="273">
        <f>SUM(O313:S314)</f>
        <v>757300000</v>
      </c>
      <c r="U313" s="22"/>
      <c r="V313" s="22"/>
      <c r="W313" s="22"/>
      <c r="X313" s="23"/>
      <c r="Y313" s="22"/>
      <c r="Z313" s="273">
        <f>SUM(U313:Y314)</f>
        <v>0</v>
      </c>
      <c r="AA313" s="249">
        <f t="shared" si="24"/>
        <v>0</v>
      </c>
      <c r="AB313" s="252"/>
      <c r="AC313" s="255" t="s">
        <v>388</v>
      </c>
      <c r="AD313" s="258" t="s">
        <v>676</v>
      </c>
    </row>
    <row r="314" spans="1:30" s="19" customFormat="1" ht="71.25" x14ac:dyDescent="0.2">
      <c r="A314" s="119">
        <v>300</v>
      </c>
      <c r="B314" s="122" t="s">
        <v>84</v>
      </c>
      <c r="C314" s="122" t="s">
        <v>85</v>
      </c>
      <c r="D314" s="122" t="s">
        <v>86</v>
      </c>
      <c r="E314" s="112" t="s">
        <v>294</v>
      </c>
      <c r="F314" s="17" t="s">
        <v>830</v>
      </c>
      <c r="G314" s="134">
        <v>2021680010153</v>
      </c>
      <c r="H314" s="111" t="s">
        <v>650</v>
      </c>
      <c r="I314" s="14"/>
      <c r="J314" s="104">
        <v>44927</v>
      </c>
      <c r="K314" s="104">
        <v>45291</v>
      </c>
      <c r="L314" s="307"/>
      <c r="M314" s="293"/>
      <c r="N314" s="296"/>
      <c r="O314" s="170">
        <v>17500000</v>
      </c>
      <c r="P314" s="22"/>
      <c r="Q314" s="22"/>
      <c r="R314" s="23"/>
      <c r="S314" s="170"/>
      <c r="T314" s="275"/>
      <c r="U314" s="22"/>
      <c r="V314" s="22"/>
      <c r="W314" s="22"/>
      <c r="X314" s="23"/>
      <c r="Y314" s="22"/>
      <c r="Z314" s="275"/>
      <c r="AA314" s="251"/>
      <c r="AB314" s="254"/>
      <c r="AC314" s="257"/>
      <c r="AD314" s="260"/>
    </row>
    <row r="315" spans="1:30" s="19" customFormat="1" ht="71.25" x14ac:dyDescent="0.2">
      <c r="A315" s="119">
        <v>280</v>
      </c>
      <c r="B315" s="118" t="s">
        <v>84</v>
      </c>
      <c r="C315" s="118" t="s">
        <v>207</v>
      </c>
      <c r="D315" s="118" t="s">
        <v>450</v>
      </c>
      <c r="E315" s="112" t="s">
        <v>451</v>
      </c>
      <c r="F315" s="17" t="s">
        <v>924</v>
      </c>
      <c r="G315" s="132">
        <v>2020680010087</v>
      </c>
      <c r="H315" s="111" t="s">
        <v>452</v>
      </c>
      <c r="I315" s="14"/>
      <c r="J315" s="104">
        <v>44927</v>
      </c>
      <c r="K315" s="104">
        <v>45291</v>
      </c>
      <c r="L315" s="143">
        <v>1</v>
      </c>
      <c r="M315" s="154"/>
      <c r="N315" s="179">
        <f t="shared" si="25"/>
        <v>0</v>
      </c>
      <c r="O315" s="170">
        <v>10320000</v>
      </c>
      <c r="P315" s="22"/>
      <c r="Q315" s="22"/>
      <c r="R315" s="23"/>
      <c r="S315" s="176"/>
      <c r="T315" s="181">
        <f t="shared" ref="T315:T344" si="28">SUM(O315:S315)</f>
        <v>10320000</v>
      </c>
      <c r="U315" s="22"/>
      <c r="V315" s="22"/>
      <c r="W315" s="22"/>
      <c r="X315" s="23"/>
      <c r="Y315" s="22"/>
      <c r="Z315" s="181">
        <f t="shared" ref="Z315:Z344" si="29">SUM(U315:Y315)</f>
        <v>0</v>
      </c>
      <c r="AA315" s="44">
        <f t="shared" si="24"/>
        <v>0</v>
      </c>
      <c r="AB315" s="87"/>
      <c r="AC315" s="151" t="s">
        <v>453</v>
      </c>
      <c r="AD315" s="122" t="s">
        <v>674</v>
      </c>
    </row>
    <row r="316" spans="1:30" s="19" customFormat="1" ht="71.25" x14ac:dyDescent="0.2">
      <c r="A316" s="119">
        <v>281</v>
      </c>
      <c r="B316" s="118" t="s">
        <v>84</v>
      </c>
      <c r="C316" s="118" t="s">
        <v>207</v>
      </c>
      <c r="D316" s="118" t="s">
        <v>450</v>
      </c>
      <c r="E316" s="112" t="s">
        <v>454</v>
      </c>
      <c r="F316" s="17" t="s">
        <v>925</v>
      </c>
      <c r="G316" s="132">
        <v>2020680010087</v>
      </c>
      <c r="H316" s="111" t="s">
        <v>452</v>
      </c>
      <c r="I316" s="14"/>
      <c r="J316" s="104">
        <v>44927</v>
      </c>
      <c r="K316" s="104">
        <v>45291</v>
      </c>
      <c r="L316" s="143">
        <v>1</v>
      </c>
      <c r="M316" s="154"/>
      <c r="N316" s="179">
        <f t="shared" si="25"/>
        <v>0</v>
      </c>
      <c r="O316" s="170">
        <v>10320000</v>
      </c>
      <c r="P316" s="22"/>
      <c r="Q316" s="22"/>
      <c r="R316" s="23"/>
      <c r="S316" s="176"/>
      <c r="T316" s="181">
        <f t="shared" si="28"/>
        <v>10320000</v>
      </c>
      <c r="U316" s="22"/>
      <c r="V316" s="22"/>
      <c r="W316" s="22"/>
      <c r="X316" s="23"/>
      <c r="Y316" s="22"/>
      <c r="Z316" s="181">
        <f t="shared" si="29"/>
        <v>0</v>
      </c>
      <c r="AA316" s="44">
        <f t="shared" si="24"/>
        <v>0</v>
      </c>
      <c r="AB316" s="103"/>
      <c r="AC316" s="151" t="s">
        <v>453</v>
      </c>
      <c r="AD316" s="122" t="s">
        <v>674</v>
      </c>
    </row>
    <row r="317" spans="1:30" s="19" customFormat="1" ht="71.25" x14ac:dyDescent="0.2">
      <c r="A317" s="119">
        <v>282</v>
      </c>
      <c r="B317" s="118" t="s">
        <v>84</v>
      </c>
      <c r="C317" s="118" t="s">
        <v>207</v>
      </c>
      <c r="D317" s="118" t="s">
        <v>450</v>
      </c>
      <c r="E317" s="112" t="s">
        <v>455</v>
      </c>
      <c r="F317" s="17" t="s">
        <v>926</v>
      </c>
      <c r="G317" s="132">
        <v>2020680010087</v>
      </c>
      <c r="H317" s="111" t="s">
        <v>452</v>
      </c>
      <c r="I317" s="96"/>
      <c r="J317" s="104">
        <v>44927</v>
      </c>
      <c r="K317" s="104">
        <v>45291</v>
      </c>
      <c r="L317" s="143">
        <v>1</v>
      </c>
      <c r="M317" s="154"/>
      <c r="N317" s="179">
        <f t="shared" si="25"/>
        <v>0</v>
      </c>
      <c r="O317" s="170">
        <v>30960000</v>
      </c>
      <c r="P317" s="24"/>
      <c r="Q317" s="24"/>
      <c r="R317" s="25"/>
      <c r="S317" s="176"/>
      <c r="T317" s="181">
        <f t="shared" si="28"/>
        <v>30960000</v>
      </c>
      <c r="U317" s="24"/>
      <c r="V317" s="24"/>
      <c r="W317" s="24"/>
      <c r="X317" s="25"/>
      <c r="Y317" s="24"/>
      <c r="Z317" s="181">
        <f t="shared" si="29"/>
        <v>0</v>
      </c>
      <c r="AA317" s="44">
        <f t="shared" si="24"/>
        <v>0</v>
      </c>
      <c r="AB317" s="103"/>
      <c r="AC317" s="151" t="s">
        <v>453</v>
      </c>
      <c r="AD317" s="122" t="s">
        <v>674</v>
      </c>
    </row>
    <row r="318" spans="1:30" s="19" customFormat="1" ht="71.25" x14ac:dyDescent="0.2">
      <c r="A318" s="119">
        <v>313</v>
      </c>
      <c r="B318" s="118" t="s">
        <v>84</v>
      </c>
      <c r="C318" s="118" t="s">
        <v>456</v>
      </c>
      <c r="D318" s="118" t="s">
        <v>457</v>
      </c>
      <c r="E318" s="112" t="s">
        <v>458</v>
      </c>
      <c r="F318" s="17" t="s">
        <v>927</v>
      </c>
      <c r="G318" s="132">
        <v>2020680010071</v>
      </c>
      <c r="H318" s="111" t="s">
        <v>459</v>
      </c>
      <c r="I318" s="15"/>
      <c r="J318" s="104">
        <v>44927</v>
      </c>
      <c r="K318" s="104">
        <v>45291</v>
      </c>
      <c r="L318" s="143">
        <v>1</v>
      </c>
      <c r="M318" s="154"/>
      <c r="N318" s="179">
        <f t="shared" si="25"/>
        <v>0</v>
      </c>
      <c r="O318" s="170">
        <v>79425000</v>
      </c>
      <c r="P318" s="48"/>
      <c r="Q318" s="56"/>
      <c r="R318" s="56"/>
      <c r="S318" s="176"/>
      <c r="T318" s="181">
        <f t="shared" si="28"/>
        <v>79425000</v>
      </c>
      <c r="U318" s="43"/>
      <c r="V318" s="56"/>
      <c r="W318" s="56"/>
      <c r="X318" s="18"/>
      <c r="Y318" s="56"/>
      <c r="Z318" s="181">
        <f t="shared" si="29"/>
        <v>0</v>
      </c>
      <c r="AA318" s="44">
        <f t="shared" si="24"/>
        <v>0</v>
      </c>
      <c r="AB318" s="87"/>
      <c r="AC318" s="151" t="s">
        <v>453</v>
      </c>
      <c r="AD318" s="122" t="s">
        <v>674</v>
      </c>
    </row>
    <row r="319" spans="1:30" s="19" customFormat="1" ht="71.25" x14ac:dyDescent="0.2">
      <c r="A319" s="119">
        <v>313</v>
      </c>
      <c r="B319" s="118" t="s">
        <v>84</v>
      </c>
      <c r="C319" s="118" t="s">
        <v>456</v>
      </c>
      <c r="D319" s="118" t="s">
        <v>457</v>
      </c>
      <c r="E319" s="112" t="s">
        <v>458</v>
      </c>
      <c r="F319" s="17" t="s">
        <v>927</v>
      </c>
      <c r="G319" s="132">
        <v>2021680010039</v>
      </c>
      <c r="H319" s="111" t="s">
        <v>460</v>
      </c>
      <c r="I319" s="15"/>
      <c r="J319" s="104">
        <v>44927</v>
      </c>
      <c r="K319" s="104">
        <v>45291</v>
      </c>
      <c r="L319" s="143">
        <v>1</v>
      </c>
      <c r="M319" s="154"/>
      <c r="N319" s="179">
        <f t="shared" si="25"/>
        <v>0</v>
      </c>
      <c r="O319" s="170">
        <v>80692500.000000015</v>
      </c>
      <c r="P319" s="48"/>
      <c r="Q319" s="56"/>
      <c r="R319" s="56"/>
      <c r="S319" s="176"/>
      <c r="T319" s="181">
        <f t="shared" si="28"/>
        <v>80692500.000000015</v>
      </c>
      <c r="U319" s="43"/>
      <c r="V319" s="56"/>
      <c r="W319" s="56"/>
      <c r="X319" s="18"/>
      <c r="Y319" s="56"/>
      <c r="Z319" s="181">
        <f t="shared" si="29"/>
        <v>0</v>
      </c>
      <c r="AA319" s="44">
        <f t="shared" si="24"/>
        <v>0</v>
      </c>
      <c r="AB319" s="87"/>
      <c r="AC319" s="151" t="s">
        <v>453</v>
      </c>
      <c r="AD319" s="122" t="s">
        <v>674</v>
      </c>
    </row>
    <row r="320" spans="1:30" s="19" customFormat="1" ht="71.25" x14ac:dyDescent="0.2">
      <c r="A320" s="119">
        <v>314</v>
      </c>
      <c r="B320" s="118" t="s">
        <v>84</v>
      </c>
      <c r="C320" s="118" t="s">
        <v>456</v>
      </c>
      <c r="D320" s="118" t="s">
        <v>457</v>
      </c>
      <c r="E320" s="112" t="s">
        <v>461</v>
      </c>
      <c r="F320" s="17" t="s">
        <v>928</v>
      </c>
      <c r="G320" s="132">
        <v>2021680010039</v>
      </c>
      <c r="H320" s="111" t="s">
        <v>460</v>
      </c>
      <c r="I320" s="15"/>
      <c r="J320" s="104">
        <v>44927</v>
      </c>
      <c r="K320" s="104">
        <v>45291</v>
      </c>
      <c r="L320" s="143">
        <v>1</v>
      </c>
      <c r="M320" s="154"/>
      <c r="N320" s="179">
        <f t="shared" si="25"/>
        <v>0</v>
      </c>
      <c r="O320" s="170">
        <v>188282500.00000003</v>
      </c>
      <c r="P320" s="48"/>
      <c r="Q320" s="56"/>
      <c r="R320" s="56"/>
      <c r="S320" s="176"/>
      <c r="T320" s="181">
        <f t="shared" si="28"/>
        <v>188282500.00000003</v>
      </c>
      <c r="U320" s="43"/>
      <c r="V320" s="56"/>
      <c r="W320" s="56"/>
      <c r="X320" s="18"/>
      <c r="Y320" s="56"/>
      <c r="Z320" s="181">
        <f t="shared" si="29"/>
        <v>0</v>
      </c>
      <c r="AA320" s="44">
        <f t="shared" si="24"/>
        <v>0</v>
      </c>
      <c r="AB320" s="87"/>
      <c r="AC320" s="151" t="s">
        <v>453</v>
      </c>
      <c r="AD320" s="122" t="s">
        <v>674</v>
      </c>
    </row>
    <row r="321" spans="1:30" s="19" customFormat="1" ht="30" x14ac:dyDescent="0.2">
      <c r="A321" s="119">
        <v>257</v>
      </c>
      <c r="B321" s="118" t="s">
        <v>42</v>
      </c>
      <c r="C321" s="118" t="s">
        <v>43</v>
      </c>
      <c r="D321" s="118" t="s">
        <v>462</v>
      </c>
      <c r="E321" s="125" t="s">
        <v>463</v>
      </c>
      <c r="F321" s="17" t="s">
        <v>929</v>
      </c>
      <c r="G321" s="132"/>
      <c r="H321" s="111" t="s">
        <v>582</v>
      </c>
      <c r="I321" s="15"/>
      <c r="J321" s="104">
        <v>44927</v>
      </c>
      <c r="K321" s="104">
        <v>45291</v>
      </c>
      <c r="L321" s="150">
        <v>0</v>
      </c>
      <c r="M321" s="160"/>
      <c r="N321" s="180" t="str">
        <f t="shared" si="25"/>
        <v>-</v>
      </c>
      <c r="O321" s="170"/>
      <c r="P321" s="48"/>
      <c r="Q321" s="56"/>
      <c r="R321" s="56"/>
      <c r="S321" s="176"/>
      <c r="T321" s="181">
        <f t="shared" si="28"/>
        <v>0</v>
      </c>
      <c r="U321" s="43"/>
      <c r="V321" s="56"/>
      <c r="W321" s="56"/>
      <c r="X321" s="18"/>
      <c r="Y321" s="56"/>
      <c r="Z321" s="181">
        <f t="shared" si="29"/>
        <v>0</v>
      </c>
      <c r="AA321" s="44" t="str">
        <f t="shared" si="24"/>
        <v>-</v>
      </c>
      <c r="AB321" s="103"/>
      <c r="AC321" s="151" t="s">
        <v>464</v>
      </c>
      <c r="AD321" s="122" t="s">
        <v>677</v>
      </c>
    </row>
    <row r="322" spans="1:30" s="19" customFormat="1" ht="42.75" x14ac:dyDescent="0.2">
      <c r="A322" s="119">
        <v>258</v>
      </c>
      <c r="B322" s="111" t="s">
        <v>42</v>
      </c>
      <c r="C322" s="111" t="s">
        <v>43</v>
      </c>
      <c r="D322" s="118" t="s">
        <v>462</v>
      </c>
      <c r="E322" s="112" t="s">
        <v>465</v>
      </c>
      <c r="F322" s="17" t="s">
        <v>930</v>
      </c>
      <c r="G322" s="205">
        <v>2020680010055</v>
      </c>
      <c r="H322" s="135" t="s">
        <v>659</v>
      </c>
      <c r="I322" s="15"/>
      <c r="J322" s="104">
        <v>44927</v>
      </c>
      <c r="K322" s="104">
        <v>45291</v>
      </c>
      <c r="L322" s="151">
        <v>2</v>
      </c>
      <c r="M322" s="161"/>
      <c r="N322" s="180">
        <f t="shared" si="25"/>
        <v>0</v>
      </c>
      <c r="O322" s="170">
        <v>21700000</v>
      </c>
      <c r="P322" s="48"/>
      <c r="Q322" s="56"/>
      <c r="R322" s="56"/>
      <c r="S322" s="176"/>
      <c r="T322" s="181">
        <f t="shared" si="28"/>
        <v>21700000</v>
      </c>
      <c r="U322" s="43"/>
      <c r="V322" s="56"/>
      <c r="W322" s="56"/>
      <c r="X322" s="18"/>
      <c r="Y322" s="56"/>
      <c r="Z322" s="181">
        <f t="shared" si="29"/>
        <v>0</v>
      </c>
      <c r="AA322" s="44">
        <f t="shared" si="24"/>
        <v>0</v>
      </c>
      <c r="AB322" s="103"/>
      <c r="AC322" s="151" t="s">
        <v>464</v>
      </c>
      <c r="AD322" s="122" t="s">
        <v>677</v>
      </c>
    </row>
    <row r="323" spans="1:30" s="19" customFormat="1" ht="42.75" x14ac:dyDescent="0.2">
      <c r="A323" s="119">
        <v>259</v>
      </c>
      <c r="B323" s="111" t="s">
        <v>42</v>
      </c>
      <c r="C323" s="111" t="s">
        <v>43</v>
      </c>
      <c r="D323" s="118" t="s">
        <v>462</v>
      </c>
      <c r="E323" s="112" t="s">
        <v>466</v>
      </c>
      <c r="F323" s="17" t="s">
        <v>931</v>
      </c>
      <c r="G323" s="205">
        <v>2020680010055</v>
      </c>
      <c r="H323" s="135" t="s">
        <v>659</v>
      </c>
      <c r="I323" s="15"/>
      <c r="J323" s="104">
        <v>44927</v>
      </c>
      <c r="K323" s="104">
        <v>45291</v>
      </c>
      <c r="L323" s="150">
        <v>1</v>
      </c>
      <c r="M323" s="160"/>
      <c r="N323" s="180">
        <f t="shared" si="25"/>
        <v>0</v>
      </c>
      <c r="O323" s="170">
        <v>464400000</v>
      </c>
      <c r="P323" s="48"/>
      <c r="Q323" s="56"/>
      <c r="R323" s="56"/>
      <c r="S323" s="176"/>
      <c r="T323" s="181">
        <f t="shared" si="28"/>
        <v>464400000</v>
      </c>
      <c r="U323" s="43"/>
      <c r="V323" s="56"/>
      <c r="W323" s="56"/>
      <c r="X323" s="18"/>
      <c r="Y323" s="56"/>
      <c r="Z323" s="181">
        <f t="shared" si="29"/>
        <v>0</v>
      </c>
      <c r="AA323" s="44">
        <f t="shared" si="24"/>
        <v>0</v>
      </c>
      <c r="AB323" s="103"/>
      <c r="AC323" s="151" t="s">
        <v>464</v>
      </c>
      <c r="AD323" s="122" t="s">
        <v>677</v>
      </c>
    </row>
    <row r="324" spans="1:30" s="19" customFormat="1" ht="42.75" x14ac:dyDescent="0.2">
      <c r="A324" s="119">
        <v>260</v>
      </c>
      <c r="B324" s="118" t="s">
        <v>42</v>
      </c>
      <c r="C324" s="118" t="s">
        <v>43</v>
      </c>
      <c r="D324" s="118" t="s">
        <v>462</v>
      </c>
      <c r="E324" s="125" t="s">
        <v>467</v>
      </c>
      <c r="F324" s="17" t="s">
        <v>932</v>
      </c>
      <c r="G324" s="206">
        <v>2020680010129</v>
      </c>
      <c r="H324" s="111" t="s">
        <v>468</v>
      </c>
      <c r="I324" s="15"/>
      <c r="J324" s="104">
        <v>44927</v>
      </c>
      <c r="K324" s="104">
        <v>45291</v>
      </c>
      <c r="L324" s="152">
        <v>14</v>
      </c>
      <c r="M324" s="162"/>
      <c r="N324" s="180">
        <f t="shared" si="25"/>
        <v>0</v>
      </c>
      <c r="O324" s="170">
        <v>879600000</v>
      </c>
      <c r="P324" s="175"/>
      <c r="Q324" s="88"/>
      <c r="R324" s="88"/>
      <c r="S324" s="176"/>
      <c r="T324" s="181">
        <f t="shared" si="28"/>
        <v>879600000</v>
      </c>
      <c r="U324" s="92"/>
      <c r="V324" s="88"/>
      <c r="W324" s="88"/>
      <c r="X324" s="40"/>
      <c r="Y324" s="88"/>
      <c r="Z324" s="181">
        <f t="shared" si="29"/>
        <v>0</v>
      </c>
      <c r="AA324" s="44">
        <f t="shared" si="24"/>
        <v>0</v>
      </c>
      <c r="AB324" s="103"/>
      <c r="AC324" s="151" t="s">
        <v>464</v>
      </c>
      <c r="AD324" s="122" t="s">
        <v>677</v>
      </c>
    </row>
    <row r="325" spans="1:30" s="19" customFormat="1" ht="71.25" x14ac:dyDescent="0.2">
      <c r="A325" s="119">
        <v>290</v>
      </c>
      <c r="B325" s="111" t="s">
        <v>84</v>
      </c>
      <c r="C325" s="111" t="s">
        <v>207</v>
      </c>
      <c r="D325" s="111" t="s">
        <v>208</v>
      </c>
      <c r="E325" s="112" t="s">
        <v>469</v>
      </c>
      <c r="F325" s="17" t="s">
        <v>933</v>
      </c>
      <c r="G325" s="205">
        <v>2020680010055</v>
      </c>
      <c r="H325" s="135" t="s">
        <v>659</v>
      </c>
      <c r="I325" s="16"/>
      <c r="J325" s="104">
        <v>44927</v>
      </c>
      <c r="K325" s="104">
        <v>45291</v>
      </c>
      <c r="L325" s="152">
        <v>1</v>
      </c>
      <c r="M325" s="162"/>
      <c r="N325" s="180">
        <f t="shared" si="25"/>
        <v>0</v>
      </c>
      <c r="O325" s="170">
        <v>112500000</v>
      </c>
      <c r="P325" s="22"/>
      <c r="Q325" s="86"/>
      <c r="R325" s="86"/>
      <c r="S325" s="176"/>
      <c r="T325" s="181">
        <f t="shared" si="28"/>
        <v>112500000</v>
      </c>
      <c r="U325" s="24"/>
      <c r="V325" s="24"/>
      <c r="W325" s="89"/>
      <c r="X325" s="89"/>
      <c r="Y325" s="25"/>
      <c r="Z325" s="181">
        <f t="shared" si="29"/>
        <v>0</v>
      </c>
      <c r="AA325" s="44">
        <f t="shared" si="24"/>
        <v>0</v>
      </c>
      <c r="AB325" s="110"/>
      <c r="AC325" s="151" t="s">
        <v>464</v>
      </c>
      <c r="AD325" s="122" t="s">
        <v>677</v>
      </c>
    </row>
    <row r="326" spans="1:30" s="19" customFormat="1" ht="71.25" x14ac:dyDescent="0.2">
      <c r="A326" s="119">
        <v>291</v>
      </c>
      <c r="B326" s="111" t="s">
        <v>84</v>
      </c>
      <c r="C326" s="111" t="s">
        <v>207</v>
      </c>
      <c r="D326" s="111" t="s">
        <v>208</v>
      </c>
      <c r="E326" s="125" t="s">
        <v>470</v>
      </c>
      <c r="F326" s="17" t="s">
        <v>934</v>
      </c>
      <c r="G326" s="206">
        <v>2021680010097</v>
      </c>
      <c r="H326" s="111" t="s">
        <v>471</v>
      </c>
      <c r="I326" s="16"/>
      <c r="J326" s="104">
        <v>44927</v>
      </c>
      <c r="K326" s="104">
        <v>45291</v>
      </c>
      <c r="L326" s="152">
        <v>1</v>
      </c>
      <c r="M326" s="162"/>
      <c r="N326" s="180">
        <f t="shared" si="25"/>
        <v>0</v>
      </c>
      <c r="O326" s="170">
        <v>20000000</v>
      </c>
      <c r="P326" s="22"/>
      <c r="Q326" s="86"/>
      <c r="R326" s="86"/>
      <c r="S326" s="176"/>
      <c r="T326" s="181">
        <f t="shared" si="28"/>
        <v>20000000</v>
      </c>
      <c r="U326" s="22"/>
      <c r="V326" s="22"/>
      <c r="W326" s="22"/>
      <c r="X326" s="86"/>
      <c r="Y326" s="23"/>
      <c r="Z326" s="181">
        <f t="shared" si="29"/>
        <v>0</v>
      </c>
      <c r="AA326" s="44">
        <f t="shared" si="24"/>
        <v>0</v>
      </c>
      <c r="AB326" s="110"/>
      <c r="AC326" s="151" t="s">
        <v>464</v>
      </c>
      <c r="AD326" s="122" t="s">
        <v>677</v>
      </c>
    </row>
    <row r="327" spans="1:30" s="19" customFormat="1" ht="71.25" x14ac:dyDescent="0.2">
      <c r="A327" s="119">
        <v>297</v>
      </c>
      <c r="B327" s="111" t="s">
        <v>84</v>
      </c>
      <c r="C327" s="111" t="s">
        <v>85</v>
      </c>
      <c r="D327" s="118" t="s">
        <v>86</v>
      </c>
      <c r="E327" s="112" t="s">
        <v>472</v>
      </c>
      <c r="F327" s="17" t="s">
        <v>935</v>
      </c>
      <c r="G327" s="205">
        <v>2021680010096</v>
      </c>
      <c r="H327" s="135" t="s">
        <v>473</v>
      </c>
      <c r="I327" s="16"/>
      <c r="J327" s="104">
        <v>44927</v>
      </c>
      <c r="K327" s="104">
        <v>45291</v>
      </c>
      <c r="L327" s="152">
        <v>1</v>
      </c>
      <c r="M327" s="162"/>
      <c r="N327" s="180">
        <f t="shared" si="25"/>
        <v>0</v>
      </c>
      <c r="O327" s="170">
        <v>95000000</v>
      </c>
      <c r="P327" s="22"/>
      <c r="Q327" s="86"/>
      <c r="R327" s="86"/>
      <c r="S327" s="176"/>
      <c r="T327" s="181">
        <f t="shared" si="28"/>
        <v>95000000</v>
      </c>
      <c r="U327" s="22"/>
      <c r="V327" s="86"/>
      <c r="W327" s="86"/>
      <c r="X327" s="86"/>
      <c r="Y327" s="23"/>
      <c r="Z327" s="181">
        <f t="shared" si="29"/>
        <v>0</v>
      </c>
      <c r="AA327" s="44">
        <f t="shared" si="24"/>
        <v>0</v>
      </c>
      <c r="AB327" s="98"/>
      <c r="AC327" s="151" t="s">
        <v>464</v>
      </c>
      <c r="AD327" s="122" t="s">
        <v>677</v>
      </c>
    </row>
    <row r="328" spans="1:30" s="19" customFormat="1" ht="71.25" x14ac:dyDescent="0.2">
      <c r="A328" s="119">
        <v>298</v>
      </c>
      <c r="B328" s="118" t="s">
        <v>84</v>
      </c>
      <c r="C328" s="111" t="s">
        <v>85</v>
      </c>
      <c r="D328" s="111" t="s">
        <v>86</v>
      </c>
      <c r="E328" s="112" t="s">
        <v>474</v>
      </c>
      <c r="F328" s="17" t="s">
        <v>936</v>
      </c>
      <c r="G328" s="205">
        <v>2020680010085</v>
      </c>
      <c r="H328" s="135" t="s">
        <v>475</v>
      </c>
      <c r="I328" s="16"/>
      <c r="J328" s="104">
        <v>44927</v>
      </c>
      <c r="K328" s="104">
        <v>45291</v>
      </c>
      <c r="L328" s="152">
        <v>1</v>
      </c>
      <c r="M328" s="162"/>
      <c r="N328" s="180">
        <f t="shared" si="25"/>
        <v>0</v>
      </c>
      <c r="O328" s="170">
        <v>677600000</v>
      </c>
      <c r="P328" s="41"/>
      <c r="Q328" s="41"/>
      <c r="R328" s="41"/>
      <c r="S328" s="176"/>
      <c r="T328" s="181">
        <f t="shared" si="28"/>
        <v>677600000</v>
      </c>
      <c r="U328" s="22"/>
      <c r="V328" s="41"/>
      <c r="W328" s="41"/>
      <c r="X328" s="41"/>
      <c r="Y328" s="23"/>
      <c r="Z328" s="181">
        <f t="shared" si="29"/>
        <v>0</v>
      </c>
      <c r="AA328" s="44">
        <f t="shared" si="24"/>
        <v>0</v>
      </c>
      <c r="AB328" s="98"/>
      <c r="AC328" s="151" t="s">
        <v>464</v>
      </c>
      <c r="AD328" s="122" t="s">
        <v>677</v>
      </c>
    </row>
    <row r="329" spans="1:30" s="19" customFormat="1" ht="71.25" x14ac:dyDescent="0.2">
      <c r="A329" s="119">
        <v>299</v>
      </c>
      <c r="B329" s="118" t="s">
        <v>84</v>
      </c>
      <c r="C329" s="111" t="s">
        <v>85</v>
      </c>
      <c r="D329" s="118" t="s">
        <v>86</v>
      </c>
      <c r="E329" s="112" t="s">
        <v>476</v>
      </c>
      <c r="F329" s="17" t="s">
        <v>937</v>
      </c>
      <c r="G329" s="205">
        <v>2020680010055</v>
      </c>
      <c r="H329" s="135" t="s">
        <v>659</v>
      </c>
      <c r="I329" s="16"/>
      <c r="J329" s="104">
        <v>44927</v>
      </c>
      <c r="K329" s="104">
        <v>45291</v>
      </c>
      <c r="L329" s="152">
        <v>1</v>
      </c>
      <c r="M329" s="162"/>
      <c r="N329" s="180">
        <f t="shared" si="25"/>
        <v>0</v>
      </c>
      <c r="O329" s="170">
        <v>20000000</v>
      </c>
      <c r="P329" s="41"/>
      <c r="Q329" s="41"/>
      <c r="R329" s="41"/>
      <c r="S329" s="171">
        <v>126114607</v>
      </c>
      <c r="T329" s="181">
        <f t="shared" si="28"/>
        <v>146114607</v>
      </c>
      <c r="U329" s="22"/>
      <c r="V329" s="41"/>
      <c r="W329" s="41"/>
      <c r="X329" s="41"/>
      <c r="Y329" s="23"/>
      <c r="Z329" s="181">
        <f t="shared" si="29"/>
        <v>0</v>
      </c>
      <c r="AA329" s="44">
        <f t="shared" si="24"/>
        <v>0</v>
      </c>
      <c r="AB329" s="105"/>
      <c r="AC329" s="151" t="s">
        <v>464</v>
      </c>
      <c r="AD329" s="122" t="s">
        <v>677</v>
      </c>
    </row>
    <row r="330" spans="1:30" s="19" customFormat="1" ht="71.25" x14ac:dyDescent="0.2">
      <c r="A330" s="119">
        <v>300</v>
      </c>
      <c r="B330" s="118" t="s">
        <v>84</v>
      </c>
      <c r="C330" s="111" t="s">
        <v>85</v>
      </c>
      <c r="D330" s="118" t="s">
        <v>86</v>
      </c>
      <c r="E330" s="126" t="s">
        <v>294</v>
      </c>
      <c r="F330" s="17" t="s">
        <v>830</v>
      </c>
      <c r="G330" s="205">
        <v>2020680010055</v>
      </c>
      <c r="H330" s="135" t="s">
        <v>659</v>
      </c>
      <c r="I330" s="16"/>
      <c r="J330" s="104">
        <v>44927</v>
      </c>
      <c r="K330" s="104">
        <v>45291</v>
      </c>
      <c r="L330" s="150">
        <v>1</v>
      </c>
      <c r="M330" s="160"/>
      <c r="N330" s="180">
        <f t="shared" si="25"/>
        <v>0</v>
      </c>
      <c r="O330" s="170">
        <v>1662400000</v>
      </c>
      <c r="P330" s="22"/>
      <c r="Q330" s="41"/>
      <c r="R330" s="41"/>
      <c r="S330" s="170"/>
      <c r="T330" s="181">
        <f t="shared" si="28"/>
        <v>1662400000</v>
      </c>
      <c r="U330" s="22"/>
      <c r="V330" s="41"/>
      <c r="W330" s="41"/>
      <c r="X330" s="41"/>
      <c r="Y330" s="23"/>
      <c r="Z330" s="181">
        <f t="shared" si="29"/>
        <v>0</v>
      </c>
      <c r="AA330" s="44">
        <f t="shared" si="24"/>
        <v>0</v>
      </c>
      <c r="AB330" s="105"/>
      <c r="AC330" s="151" t="s">
        <v>464</v>
      </c>
      <c r="AD330" s="122" t="s">
        <v>677</v>
      </c>
    </row>
    <row r="331" spans="1:30" s="19" customFormat="1" ht="71.25" x14ac:dyDescent="0.2">
      <c r="A331" s="119">
        <v>310</v>
      </c>
      <c r="B331" s="111" t="s">
        <v>84</v>
      </c>
      <c r="C331" s="111" t="s">
        <v>201</v>
      </c>
      <c r="D331" s="111" t="s">
        <v>477</v>
      </c>
      <c r="E331" s="126" t="s">
        <v>478</v>
      </c>
      <c r="F331" s="17" t="s">
        <v>938</v>
      </c>
      <c r="G331" s="205">
        <v>2020680010055</v>
      </c>
      <c r="H331" s="135" t="s">
        <v>659</v>
      </c>
      <c r="I331" s="16"/>
      <c r="J331" s="104">
        <v>44927</v>
      </c>
      <c r="K331" s="104">
        <v>45291</v>
      </c>
      <c r="L331" s="152">
        <v>1</v>
      </c>
      <c r="M331" s="162"/>
      <c r="N331" s="180">
        <f t="shared" si="25"/>
        <v>0</v>
      </c>
      <c r="O331" s="170">
        <v>46800000</v>
      </c>
      <c r="P331" s="22"/>
      <c r="Q331" s="41"/>
      <c r="R331" s="41"/>
      <c r="S331" s="176"/>
      <c r="T331" s="181">
        <f t="shared" si="28"/>
        <v>46800000</v>
      </c>
      <c r="U331" s="22"/>
      <c r="V331" s="41"/>
      <c r="W331" s="41"/>
      <c r="X331" s="41"/>
      <c r="Y331" s="23"/>
      <c r="Z331" s="181">
        <f t="shared" si="29"/>
        <v>0</v>
      </c>
      <c r="AA331" s="44">
        <f t="shared" si="24"/>
        <v>0</v>
      </c>
      <c r="AB331" s="105"/>
      <c r="AC331" s="151" t="s">
        <v>464</v>
      </c>
      <c r="AD331" s="122" t="s">
        <v>677</v>
      </c>
    </row>
    <row r="332" spans="1:30" s="19" customFormat="1" ht="57" x14ac:dyDescent="0.2">
      <c r="A332" s="119">
        <v>27</v>
      </c>
      <c r="B332" s="111" t="s">
        <v>31</v>
      </c>
      <c r="C332" s="111" t="s">
        <v>479</v>
      </c>
      <c r="D332" s="111" t="s">
        <v>480</v>
      </c>
      <c r="E332" s="112" t="s">
        <v>481</v>
      </c>
      <c r="F332" s="17" t="s">
        <v>939</v>
      </c>
      <c r="G332" s="134">
        <v>2020680010036</v>
      </c>
      <c r="H332" s="111" t="s">
        <v>482</v>
      </c>
      <c r="I332" s="16"/>
      <c r="J332" s="104">
        <v>44927</v>
      </c>
      <c r="K332" s="104">
        <v>45291</v>
      </c>
      <c r="L332" s="144">
        <v>1</v>
      </c>
      <c r="M332" s="155"/>
      <c r="N332" s="179">
        <f t="shared" si="25"/>
        <v>0</v>
      </c>
      <c r="O332" s="164"/>
      <c r="P332" s="170">
        <v>91329988124</v>
      </c>
      <c r="Q332" s="41"/>
      <c r="R332" s="41"/>
      <c r="S332" s="164">
        <v>191285013164</v>
      </c>
      <c r="T332" s="181">
        <f t="shared" si="28"/>
        <v>282615001288</v>
      </c>
      <c r="U332" s="22"/>
      <c r="V332" s="41"/>
      <c r="W332" s="41"/>
      <c r="X332" s="41"/>
      <c r="Y332" s="23"/>
      <c r="Z332" s="181">
        <f t="shared" si="29"/>
        <v>0</v>
      </c>
      <c r="AA332" s="44">
        <f t="shared" si="24"/>
        <v>0</v>
      </c>
      <c r="AB332" s="105"/>
      <c r="AC332" s="183" t="s">
        <v>483</v>
      </c>
      <c r="AD332" s="122" t="s">
        <v>680</v>
      </c>
    </row>
    <row r="333" spans="1:30" s="19" customFormat="1" ht="60" x14ac:dyDescent="0.2">
      <c r="A333" s="119">
        <v>28</v>
      </c>
      <c r="B333" s="111" t="s">
        <v>31</v>
      </c>
      <c r="C333" s="111" t="s">
        <v>479</v>
      </c>
      <c r="D333" s="111" t="s">
        <v>480</v>
      </c>
      <c r="E333" s="112" t="s">
        <v>484</v>
      </c>
      <c r="F333" s="17" t="s">
        <v>940</v>
      </c>
      <c r="G333" s="134">
        <v>2020680010032</v>
      </c>
      <c r="H333" s="111" t="s">
        <v>485</v>
      </c>
      <c r="I333" s="16"/>
      <c r="J333" s="104">
        <v>44927</v>
      </c>
      <c r="K333" s="104">
        <v>45291</v>
      </c>
      <c r="L333" s="144">
        <v>1</v>
      </c>
      <c r="M333" s="155"/>
      <c r="N333" s="179">
        <f t="shared" si="25"/>
        <v>0</v>
      </c>
      <c r="O333" s="164"/>
      <c r="P333" s="170"/>
      <c r="Q333" s="41"/>
      <c r="R333" s="41"/>
      <c r="S333" s="164">
        <v>136809750</v>
      </c>
      <c r="T333" s="181">
        <f t="shared" si="28"/>
        <v>136809750</v>
      </c>
      <c r="U333" s="22"/>
      <c r="V333" s="41"/>
      <c r="W333" s="41"/>
      <c r="X333" s="41"/>
      <c r="Y333" s="23"/>
      <c r="Z333" s="181">
        <f t="shared" si="29"/>
        <v>0</v>
      </c>
      <c r="AA333" s="44">
        <f t="shared" si="24"/>
        <v>0</v>
      </c>
      <c r="AB333" s="98"/>
      <c r="AC333" s="183" t="s">
        <v>483</v>
      </c>
      <c r="AD333" s="122" t="s">
        <v>680</v>
      </c>
    </row>
    <row r="334" spans="1:30" s="19" customFormat="1" ht="71.25" x14ac:dyDescent="0.2">
      <c r="A334" s="119">
        <v>29</v>
      </c>
      <c r="B334" s="111" t="s">
        <v>31</v>
      </c>
      <c r="C334" s="111" t="s">
        <v>479</v>
      </c>
      <c r="D334" s="111" t="s">
        <v>480</v>
      </c>
      <c r="E334" s="112" t="s">
        <v>486</v>
      </c>
      <c r="F334" s="17" t="s">
        <v>941</v>
      </c>
      <c r="G334" s="134">
        <v>2021680010144</v>
      </c>
      <c r="H334" s="111" t="s">
        <v>487</v>
      </c>
      <c r="I334" s="16"/>
      <c r="J334" s="104">
        <v>44927</v>
      </c>
      <c r="K334" s="104">
        <v>45291</v>
      </c>
      <c r="L334" s="144">
        <v>1</v>
      </c>
      <c r="M334" s="155"/>
      <c r="N334" s="179">
        <f t="shared" si="25"/>
        <v>0</v>
      </c>
      <c r="O334" s="164"/>
      <c r="P334" s="170"/>
      <c r="Q334" s="41"/>
      <c r="R334" s="41"/>
      <c r="S334" s="164">
        <v>2700341691</v>
      </c>
      <c r="T334" s="181">
        <f t="shared" si="28"/>
        <v>2700341691</v>
      </c>
      <c r="U334" s="22"/>
      <c r="V334" s="41"/>
      <c r="W334" s="41"/>
      <c r="X334" s="41"/>
      <c r="Y334" s="23"/>
      <c r="Z334" s="181">
        <f t="shared" si="29"/>
        <v>0</v>
      </c>
      <c r="AA334" s="44">
        <f t="shared" si="24"/>
        <v>0</v>
      </c>
      <c r="AB334" s="98"/>
      <c r="AC334" s="183" t="s">
        <v>483</v>
      </c>
      <c r="AD334" s="122" t="s">
        <v>680</v>
      </c>
    </row>
    <row r="335" spans="1:30" s="19" customFormat="1" ht="42.75" x14ac:dyDescent="0.2">
      <c r="A335" s="119">
        <v>30</v>
      </c>
      <c r="B335" s="111" t="s">
        <v>31</v>
      </c>
      <c r="C335" s="111" t="s">
        <v>479</v>
      </c>
      <c r="D335" s="111" t="s">
        <v>480</v>
      </c>
      <c r="E335" s="112" t="s">
        <v>488</v>
      </c>
      <c r="F335" s="17" t="s">
        <v>942</v>
      </c>
      <c r="G335" s="134">
        <v>2020680010032</v>
      </c>
      <c r="H335" s="111" t="s">
        <v>485</v>
      </c>
      <c r="I335" s="16"/>
      <c r="J335" s="104">
        <v>44927</v>
      </c>
      <c r="K335" s="104">
        <v>45291</v>
      </c>
      <c r="L335" s="144">
        <v>1</v>
      </c>
      <c r="M335" s="155"/>
      <c r="N335" s="179">
        <f t="shared" si="25"/>
        <v>0</v>
      </c>
      <c r="O335" s="164"/>
      <c r="P335" s="170"/>
      <c r="Q335" s="41"/>
      <c r="R335" s="41"/>
      <c r="S335" s="164">
        <v>1089570300</v>
      </c>
      <c r="T335" s="181">
        <f t="shared" si="28"/>
        <v>1089570300</v>
      </c>
      <c r="U335" s="22"/>
      <c r="V335" s="41"/>
      <c r="W335" s="41"/>
      <c r="X335" s="41"/>
      <c r="Y335" s="23"/>
      <c r="Z335" s="181">
        <f t="shared" si="29"/>
        <v>0</v>
      </c>
      <c r="AA335" s="44">
        <f t="shared" ref="AA335:AA389" si="30">IFERROR(Z335/T335,"-")</f>
        <v>0</v>
      </c>
      <c r="AB335" s="98"/>
      <c r="AC335" s="183" t="s">
        <v>483</v>
      </c>
      <c r="AD335" s="122" t="s">
        <v>680</v>
      </c>
    </row>
    <row r="336" spans="1:30" s="19" customFormat="1" ht="42.75" x14ac:dyDescent="0.2">
      <c r="A336" s="119">
        <v>31</v>
      </c>
      <c r="B336" s="111" t="s">
        <v>31</v>
      </c>
      <c r="C336" s="111" t="s">
        <v>479</v>
      </c>
      <c r="D336" s="111" t="s">
        <v>480</v>
      </c>
      <c r="E336" s="112" t="s">
        <v>489</v>
      </c>
      <c r="F336" s="17" t="s">
        <v>943</v>
      </c>
      <c r="G336" s="134">
        <v>2020680010032</v>
      </c>
      <c r="H336" s="111" t="s">
        <v>485</v>
      </c>
      <c r="I336" s="16"/>
      <c r="J336" s="104">
        <v>44927</v>
      </c>
      <c r="K336" s="104">
        <v>45291</v>
      </c>
      <c r="L336" s="143">
        <v>1</v>
      </c>
      <c r="M336" s="154"/>
      <c r="N336" s="179">
        <f t="shared" ref="N336:N389" si="31">IFERROR(IF(M336/L336&gt;100%,100%,M336/L336),"-")</f>
        <v>0</v>
      </c>
      <c r="O336" s="164"/>
      <c r="P336" s="170">
        <v>57750000</v>
      </c>
      <c r="Q336" s="41"/>
      <c r="R336" s="42"/>
      <c r="S336" s="164"/>
      <c r="T336" s="181">
        <f t="shared" si="28"/>
        <v>57750000</v>
      </c>
      <c r="U336" s="22"/>
      <c r="V336" s="41"/>
      <c r="W336" s="41"/>
      <c r="X336" s="22"/>
      <c r="Y336" s="22"/>
      <c r="Z336" s="181">
        <f t="shared" si="29"/>
        <v>0</v>
      </c>
      <c r="AA336" s="44">
        <f t="shared" si="30"/>
        <v>0</v>
      </c>
      <c r="AB336" s="98"/>
      <c r="AC336" s="183" t="s">
        <v>483</v>
      </c>
      <c r="AD336" s="122" t="s">
        <v>680</v>
      </c>
    </row>
    <row r="337" spans="1:30" s="19" customFormat="1" ht="42.75" x14ac:dyDescent="0.2">
      <c r="A337" s="119">
        <v>32</v>
      </c>
      <c r="B337" s="111" t="s">
        <v>31</v>
      </c>
      <c r="C337" s="111" t="s">
        <v>479</v>
      </c>
      <c r="D337" s="111" t="s">
        <v>480</v>
      </c>
      <c r="E337" s="112" t="s">
        <v>490</v>
      </c>
      <c r="F337" s="17" t="s">
        <v>944</v>
      </c>
      <c r="G337" s="134">
        <v>2020680010032</v>
      </c>
      <c r="H337" s="111" t="s">
        <v>485</v>
      </c>
      <c r="I337" s="16"/>
      <c r="J337" s="104">
        <v>44927</v>
      </c>
      <c r="K337" s="104">
        <v>45291</v>
      </c>
      <c r="L337" s="144">
        <v>1</v>
      </c>
      <c r="M337" s="155"/>
      <c r="N337" s="179">
        <f t="shared" si="31"/>
        <v>0</v>
      </c>
      <c r="O337" s="164">
        <v>354450000</v>
      </c>
      <c r="P337" s="170">
        <v>571680900</v>
      </c>
      <c r="Q337" s="41"/>
      <c r="R337" s="41"/>
      <c r="S337" s="164"/>
      <c r="T337" s="181">
        <f t="shared" si="28"/>
        <v>926130900</v>
      </c>
      <c r="U337" s="22"/>
      <c r="V337" s="22"/>
      <c r="W337" s="41"/>
      <c r="X337" s="41"/>
      <c r="Y337" s="23"/>
      <c r="Z337" s="181">
        <f t="shared" si="29"/>
        <v>0</v>
      </c>
      <c r="AA337" s="44">
        <f t="shared" si="30"/>
        <v>0</v>
      </c>
      <c r="AB337" s="98"/>
      <c r="AC337" s="183" t="s">
        <v>483</v>
      </c>
      <c r="AD337" s="122" t="s">
        <v>680</v>
      </c>
    </row>
    <row r="338" spans="1:30" s="19" customFormat="1" ht="42.75" x14ac:dyDescent="0.2">
      <c r="A338" s="119">
        <v>33</v>
      </c>
      <c r="B338" s="111" t="s">
        <v>31</v>
      </c>
      <c r="C338" s="111" t="s">
        <v>479</v>
      </c>
      <c r="D338" s="111" t="s">
        <v>480</v>
      </c>
      <c r="E338" s="112" t="s">
        <v>491</v>
      </c>
      <c r="F338" s="17" t="s">
        <v>945</v>
      </c>
      <c r="G338" s="134">
        <v>2021080010145</v>
      </c>
      <c r="H338" s="111" t="s">
        <v>492</v>
      </c>
      <c r="I338" s="16"/>
      <c r="J338" s="104">
        <v>44927</v>
      </c>
      <c r="K338" s="104">
        <v>45291</v>
      </c>
      <c r="L338" s="144">
        <v>0.5</v>
      </c>
      <c r="M338" s="155"/>
      <c r="N338" s="179">
        <f t="shared" si="31"/>
        <v>0</v>
      </c>
      <c r="O338" s="164"/>
      <c r="P338" s="170"/>
      <c r="Q338" s="41"/>
      <c r="R338" s="41"/>
      <c r="S338" s="164">
        <v>25200000000</v>
      </c>
      <c r="T338" s="181">
        <f t="shared" si="28"/>
        <v>25200000000</v>
      </c>
      <c r="U338" s="22"/>
      <c r="V338" s="41"/>
      <c r="W338" s="41"/>
      <c r="X338" s="41"/>
      <c r="Y338" s="23"/>
      <c r="Z338" s="181">
        <f t="shared" si="29"/>
        <v>0</v>
      </c>
      <c r="AA338" s="44">
        <f t="shared" si="30"/>
        <v>0</v>
      </c>
      <c r="AB338" s="98"/>
      <c r="AC338" s="183" t="s">
        <v>483</v>
      </c>
      <c r="AD338" s="122" t="s">
        <v>680</v>
      </c>
    </row>
    <row r="339" spans="1:30" s="19" customFormat="1" ht="42.75" x14ac:dyDescent="0.2">
      <c r="A339" s="119">
        <v>34</v>
      </c>
      <c r="B339" s="111" t="s">
        <v>31</v>
      </c>
      <c r="C339" s="111" t="s">
        <v>479</v>
      </c>
      <c r="D339" s="111" t="s">
        <v>480</v>
      </c>
      <c r="E339" s="112" t="s">
        <v>493</v>
      </c>
      <c r="F339" s="17" t="s">
        <v>946</v>
      </c>
      <c r="G339" s="134"/>
      <c r="H339" s="111" t="s">
        <v>582</v>
      </c>
      <c r="I339" s="26"/>
      <c r="J339" s="104">
        <v>44927</v>
      </c>
      <c r="K339" s="104">
        <v>45291</v>
      </c>
      <c r="L339" s="143">
        <v>0</v>
      </c>
      <c r="M339" s="154"/>
      <c r="N339" s="179" t="str">
        <f t="shared" si="31"/>
        <v>-</v>
      </c>
      <c r="O339" s="164"/>
      <c r="P339" s="170"/>
      <c r="Q339" s="84"/>
      <c r="R339" s="84"/>
      <c r="S339" s="164"/>
      <c r="T339" s="181">
        <f t="shared" si="28"/>
        <v>0</v>
      </c>
      <c r="U339" s="22"/>
      <c r="V339" s="22"/>
      <c r="W339" s="22"/>
      <c r="X339" s="22"/>
      <c r="Y339" s="22"/>
      <c r="Z339" s="181">
        <f t="shared" si="29"/>
        <v>0</v>
      </c>
      <c r="AA339" s="44" t="str">
        <f t="shared" si="30"/>
        <v>-</v>
      </c>
      <c r="AB339" s="87"/>
      <c r="AC339" s="183" t="s">
        <v>483</v>
      </c>
      <c r="AD339" s="122" t="s">
        <v>680</v>
      </c>
    </row>
    <row r="340" spans="1:30" s="19" customFormat="1" ht="42.75" x14ac:dyDescent="0.2">
      <c r="A340" s="119">
        <v>35</v>
      </c>
      <c r="B340" s="111" t="s">
        <v>31</v>
      </c>
      <c r="C340" s="111" t="s">
        <v>479</v>
      </c>
      <c r="D340" s="111" t="s">
        <v>480</v>
      </c>
      <c r="E340" s="112" t="s">
        <v>494</v>
      </c>
      <c r="F340" s="17" t="s">
        <v>947</v>
      </c>
      <c r="G340" s="134">
        <v>2020680010130</v>
      </c>
      <c r="H340" s="111" t="s">
        <v>495</v>
      </c>
      <c r="I340" s="26"/>
      <c r="J340" s="104">
        <v>44927</v>
      </c>
      <c r="K340" s="104">
        <v>45291</v>
      </c>
      <c r="L340" s="143">
        <v>1</v>
      </c>
      <c r="M340" s="154"/>
      <c r="N340" s="179">
        <f t="shared" si="31"/>
        <v>0</v>
      </c>
      <c r="O340" s="164">
        <v>644835190.16999996</v>
      </c>
      <c r="P340" s="84"/>
      <c r="Q340" s="84"/>
      <c r="R340" s="84"/>
      <c r="S340" s="164">
        <v>92664809.829999998</v>
      </c>
      <c r="T340" s="181">
        <f t="shared" si="28"/>
        <v>737500000</v>
      </c>
      <c r="U340" s="22"/>
      <c r="V340" s="22"/>
      <c r="W340" s="86"/>
      <c r="X340" s="22"/>
      <c r="Y340" s="22"/>
      <c r="Z340" s="181">
        <f t="shared" si="29"/>
        <v>0</v>
      </c>
      <c r="AA340" s="44">
        <f t="shared" si="30"/>
        <v>0</v>
      </c>
      <c r="AB340" s="87"/>
      <c r="AC340" s="183" t="s">
        <v>483</v>
      </c>
      <c r="AD340" s="122" t="s">
        <v>680</v>
      </c>
    </row>
    <row r="341" spans="1:30" s="19" customFormat="1" ht="45" x14ac:dyDescent="0.2">
      <c r="A341" s="119">
        <v>38</v>
      </c>
      <c r="B341" s="111" t="s">
        <v>31</v>
      </c>
      <c r="C341" s="111" t="s">
        <v>496</v>
      </c>
      <c r="D341" s="111" t="s">
        <v>497</v>
      </c>
      <c r="E341" s="112" t="s">
        <v>498</v>
      </c>
      <c r="F341" s="17" t="s">
        <v>948</v>
      </c>
      <c r="G341" s="134">
        <v>2020680010101</v>
      </c>
      <c r="H341" s="111" t="s">
        <v>499</v>
      </c>
      <c r="I341" s="26"/>
      <c r="J341" s="104">
        <v>44927</v>
      </c>
      <c r="K341" s="104">
        <v>45291</v>
      </c>
      <c r="L341" s="143">
        <v>4</v>
      </c>
      <c r="M341" s="154"/>
      <c r="N341" s="179">
        <f t="shared" si="31"/>
        <v>0</v>
      </c>
      <c r="O341" s="164"/>
      <c r="P341" s="84">
        <v>144668291</v>
      </c>
      <c r="Q341" s="84"/>
      <c r="R341" s="84"/>
      <c r="S341" s="164"/>
      <c r="T341" s="181">
        <f t="shared" si="28"/>
        <v>144668291</v>
      </c>
      <c r="U341" s="22"/>
      <c r="V341" s="86"/>
      <c r="W341" s="86"/>
      <c r="X341" s="22"/>
      <c r="Y341" s="22"/>
      <c r="Z341" s="181">
        <f t="shared" si="29"/>
        <v>0</v>
      </c>
      <c r="AA341" s="44">
        <f t="shared" si="30"/>
        <v>0</v>
      </c>
      <c r="AB341" s="87"/>
      <c r="AC341" s="183" t="s">
        <v>483</v>
      </c>
      <c r="AD341" s="122" t="s">
        <v>680</v>
      </c>
    </row>
    <row r="342" spans="1:30" s="19" customFormat="1" ht="42.75" x14ac:dyDescent="0.2">
      <c r="A342" s="119">
        <v>39</v>
      </c>
      <c r="B342" s="111" t="s">
        <v>31</v>
      </c>
      <c r="C342" s="111" t="s">
        <v>496</v>
      </c>
      <c r="D342" s="111" t="s">
        <v>497</v>
      </c>
      <c r="E342" s="112" t="s">
        <v>500</v>
      </c>
      <c r="F342" s="17" t="s">
        <v>949</v>
      </c>
      <c r="G342" s="134">
        <v>2020680010101</v>
      </c>
      <c r="H342" s="111" t="s">
        <v>499</v>
      </c>
      <c r="I342" s="26"/>
      <c r="J342" s="104">
        <v>44927</v>
      </c>
      <c r="K342" s="104">
        <v>45291</v>
      </c>
      <c r="L342" s="143">
        <v>4</v>
      </c>
      <c r="M342" s="154"/>
      <c r="N342" s="179">
        <f t="shared" si="31"/>
        <v>0</v>
      </c>
      <c r="O342" s="164"/>
      <c r="P342" s="84">
        <v>349106000</v>
      </c>
      <c r="Q342" s="84"/>
      <c r="R342" s="84"/>
      <c r="S342" s="164"/>
      <c r="T342" s="181">
        <f t="shared" si="28"/>
        <v>349106000</v>
      </c>
      <c r="U342" s="22"/>
      <c r="V342" s="86"/>
      <c r="W342" s="86"/>
      <c r="X342" s="22"/>
      <c r="Y342" s="22"/>
      <c r="Z342" s="181">
        <f t="shared" si="29"/>
        <v>0</v>
      </c>
      <c r="AA342" s="44">
        <f t="shared" si="30"/>
        <v>0</v>
      </c>
      <c r="AB342" s="103"/>
      <c r="AC342" s="183" t="s">
        <v>483</v>
      </c>
      <c r="AD342" s="122" t="s">
        <v>680</v>
      </c>
    </row>
    <row r="343" spans="1:30" s="19" customFormat="1" ht="57" x14ac:dyDescent="0.2">
      <c r="A343" s="119">
        <v>40</v>
      </c>
      <c r="B343" s="111" t="s">
        <v>31</v>
      </c>
      <c r="C343" s="111" t="s">
        <v>496</v>
      </c>
      <c r="D343" s="111" t="s">
        <v>501</v>
      </c>
      <c r="E343" s="112" t="s">
        <v>502</v>
      </c>
      <c r="F343" s="17" t="s">
        <v>950</v>
      </c>
      <c r="G343" s="134">
        <v>2020680010047</v>
      </c>
      <c r="H343" s="111" t="s">
        <v>503</v>
      </c>
      <c r="I343" s="26"/>
      <c r="J343" s="104">
        <v>44927</v>
      </c>
      <c r="K343" s="104">
        <v>45291</v>
      </c>
      <c r="L343" s="143">
        <v>2</v>
      </c>
      <c r="M343" s="154"/>
      <c r="N343" s="179">
        <f t="shared" si="31"/>
        <v>0</v>
      </c>
      <c r="O343" s="164"/>
      <c r="P343" s="84">
        <v>461129791</v>
      </c>
      <c r="Q343" s="84"/>
      <c r="R343" s="84"/>
      <c r="S343" s="164">
        <v>248745000</v>
      </c>
      <c r="T343" s="181">
        <f t="shared" si="28"/>
        <v>709874791</v>
      </c>
      <c r="U343" s="22"/>
      <c r="V343" s="22"/>
      <c r="W343" s="86"/>
      <c r="X343" s="86"/>
      <c r="Y343" s="86"/>
      <c r="Z343" s="181">
        <f t="shared" si="29"/>
        <v>0</v>
      </c>
      <c r="AA343" s="44">
        <f t="shared" si="30"/>
        <v>0</v>
      </c>
      <c r="AB343" s="87"/>
      <c r="AC343" s="183" t="s">
        <v>483</v>
      </c>
      <c r="AD343" s="122" t="s">
        <v>680</v>
      </c>
    </row>
    <row r="344" spans="1:30" s="19" customFormat="1" ht="57" x14ac:dyDescent="0.2">
      <c r="A344" s="119">
        <v>41</v>
      </c>
      <c r="B344" s="111" t="s">
        <v>31</v>
      </c>
      <c r="C344" s="111" t="s">
        <v>496</v>
      </c>
      <c r="D344" s="111" t="s">
        <v>501</v>
      </c>
      <c r="E344" s="112" t="s">
        <v>504</v>
      </c>
      <c r="F344" s="17" t="s">
        <v>951</v>
      </c>
      <c r="G344" s="134">
        <v>2020680010047</v>
      </c>
      <c r="H344" s="111" t="s">
        <v>503</v>
      </c>
      <c r="I344" s="26"/>
      <c r="J344" s="104">
        <v>44927</v>
      </c>
      <c r="K344" s="104">
        <v>45291</v>
      </c>
      <c r="L344" s="144">
        <v>0.95</v>
      </c>
      <c r="M344" s="155"/>
      <c r="N344" s="179">
        <f t="shared" si="31"/>
        <v>0</v>
      </c>
      <c r="O344" s="164"/>
      <c r="P344" s="84">
        <v>329290350</v>
      </c>
      <c r="Q344" s="84"/>
      <c r="R344" s="84"/>
      <c r="S344" s="164"/>
      <c r="T344" s="181">
        <f t="shared" si="28"/>
        <v>329290350</v>
      </c>
      <c r="U344" s="22"/>
      <c r="V344" s="22"/>
      <c r="W344" s="86"/>
      <c r="X344" s="86"/>
      <c r="Y344" s="86"/>
      <c r="Z344" s="181">
        <f t="shared" si="29"/>
        <v>0</v>
      </c>
      <c r="AA344" s="44">
        <f t="shared" si="30"/>
        <v>0</v>
      </c>
      <c r="AB344" s="87"/>
      <c r="AC344" s="183" t="s">
        <v>483</v>
      </c>
      <c r="AD344" s="122" t="s">
        <v>680</v>
      </c>
    </row>
    <row r="345" spans="1:30" s="19" customFormat="1" ht="42.75" x14ac:dyDescent="0.2">
      <c r="A345" s="119">
        <v>42</v>
      </c>
      <c r="B345" s="111" t="s">
        <v>31</v>
      </c>
      <c r="C345" s="111" t="s">
        <v>496</v>
      </c>
      <c r="D345" s="111" t="s">
        <v>505</v>
      </c>
      <c r="E345" s="112" t="s">
        <v>506</v>
      </c>
      <c r="F345" s="17" t="s">
        <v>952</v>
      </c>
      <c r="G345" s="134">
        <v>2020680010111</v>
      </c>
      <c r="H345" s="111" t="s">
        <v>507</v>
      </c>
      <c r="I345" s="26"/>
      <c r="J345" s="104">
        <v>44927</v>
      </c>
      <c r="K345" s="104">
        <v>45291</v>
      </c>
      <c r="L345" s="297">
        <v>1</v>
      </c>
      <c r="M345" s="299"/>
      <c r="N345" s="294">
        <f t="shared" si="31"/>
        <v>0</v>
      </c>
      <c r="O345" s="164">
        <v>252440810</v>
      </c>
      <c r="P345" s="84">
        <v>129780000</v>
      </c>
      <c r="Q345" s="84"/>
      <c r="R345" s="84"/>
      <c r="S345" s="164">
        <v>203838300</v>
      </c>
      <c r="T345" s="273">
        <f>SUM(O345:S346)</f>
        <v>1666202001</v>
      </c>
      <c r="U345" s="22"/>
      <c r="V345" s="86"/>
      <c r="W345" s="86"/>
      <c r="X345" s="86"/>
      <c r="Y345" s="86"/>
      <c r="Z345" s="273">
        <f>SUM(U345:Y346)</f>
        <v>0</v>
      </c>
      <c r="AA345" s="249">
        <f t="shared" si="30"/>
        <v>0</v>
      </c>
      <c r="AB345" s="263"/>
      <c r="AC345" s="255" t="s">
        <v>483</v>
      </c>
      <c r="AD345" s="258" t="s">
        <v>680</v>
      </c>
    </row>
    <row r="346" spans="1:30" s="19" customFormat="1" ht="57" x14ac:dyDescent="0.2">
      <c r="A346" s="119">
        <v>42</v>
      </c>
      <c r="B346" s="111" t="s">
        <v>31</v>
      </c>
      <c r="C346" s="111" t="s">
        <v>496</v>
      </c>
      <c r="D346" s="111" t="s">
        <v>505</v>
      </c>
      <c r="E346" s="112" t="s">
        <v>506</v>
      </c>
      <c r="F346" s="17" t="s">
        <v>952</v>
      </c>
      <c r="G346" s="134">
        <v>2022680010028</v>
      </c>
      <c r="H346" s="111" t="s">
        <v>660</v>
      </c>
      <c r="I346" s="26"/>
      <c r="J346" s="104">
        <v>44927</v>
      </c>
      <c r="K346" s="104">
        <v>45291</v>
      </c>
      <c r="L346" s="298"/>
      <c r="M346" s="300"/>
      <c r="N346" s="296"/>
      <c r="O346" s="164"/>
      <c r="P346" s="84">
        <v>1001527628</v>
      </c>
      <c r="Q346" s="84"/>
      <c r="R346" s="84"/>
      <c r="S346" s="164">
        <v>78615263</v>
      </c>
      <c r="T346" s="275"/>
      <c r="U346" s="22"/>
      <c r="V346" s="86"/>
      <c r="W346" s="86"/>
      <c r="X346" s="86"/>
      <c r="Y346" s="86"/>
      <c r="Z346" s="275"/>
      <c r="AA346" s="251"/>
      <c r="AB346" s="264"/>
      <c r="AC346" s="257"/>
      <c r="AD346" s="260"/>
    </row>
    <row r="347" spans="1:30" s="19" customFormat="1" ht="42.75" x14ac:dyDescent="0.2">
      <c r="A347" s="119">
        <v>43</v>
      </c>
      <c r="B347" s="111" t="s">
        <v>31</v>
      </c>
      <c r="C347" s="111" t="s">
        <v>496</v>
      </c>
      <c r="D347" s="111" t="s">
        <v>508</v>
      </c>
      <c r="E347" s="112" t="s">
        <v>509</v>
      </c>
      <c r="F347" s="17" t="s">
        <v>953</v>
      </c>
      <c r="G347" s="134">
        <v>2020680010109</v>
      </c>
      <c r="H347" s="111" t="s">
        <v>510</v>
      </c>
      <c r="I347" s="26"/>
      <c r="J347" s="104">
        <v>44927</v>
      </c>
      <c r="K347" s="104">
        <v>45291</v>
      </c>
      <c r="L347" s="143">
        <v>1</v>
      </c>
      <c r="M347" s="154"/>
      <c r="N347" s="179">
        <f t="shared" si="31"/>
        <v>0</v>
      </c>
      <c r="O347" s="164">
        <v>100000000</v>
      </c>
      <c r="P347" s="84">
        <v>120142200</v>
      </c>
      <c r="Q347" s="84"/>
      <c r="R347" s="84"/>
      <c r="S347" s="176"/>
      <c r="T347" s="181">
        <f t="shared" ref="T347:T358" si="32">SUM(O347:S347)</f>
        <v>220142200</v>
      </c>
      <c r="U347" s="22"/>
      <c r="V347" s="86"/>
      <c r="W347" s="86"/>
      <c r="X347" s="86"/>
      <c r="Y347" s="86"/>
      <c r="Z347" s="181">
        <f t="shared" ref="Z347:Z358" si="33">SUM(U347:Y347)</f>
        <v>0</v>
      </c>
      <c r="AA347" s="44">
        <f t="shared" si="30"/>
        <v>0</v>
      </c>
      <c r="AB347" s="87"/>
      <c r="AC347" s="183" t="s">
        <v>483</v>
      </c>
      <c r="AD347" s="122" t="s">
        <v>680</v>
      </c>
    </row>
    <row r="348" spans="1:30" s="19" customFormat="1" ht="42.75" x14ac:dyDescent="0.2">
      <c r="A348" s="119">
        <v>44</v>
      </c>
      <c r="B348" s="111" t="s">
        <v>31</v>
      </c>
      <c r="C348" s="111" t="s">
        <v>496</v>
      </c>
      <c r="D348" s="111" t="s">
        <v>508</v>
      </c>
      <c r="E348" s="112" t="s">
        <v>511</v>
      </c>
      <c r="F348" s="17" t="s">
        <v>954</v>
      </c>
      <c r="G348" s="134">
        <v>2020680010109</v>
      </c>
      <c r="H348" s="111" t="s">
        <v>510</v>
      </c>
      <c r="I348" s="26"/>
      <c r="J348" s="104">
        <v>44927</v>
      </c>
      <c r="K348" s="104">
        <v>45291</v>
      </c>
      <c r="L348" s="143">
        <v>1</v>
      </c>
      <c r="M348" s="154"/>
      <c r="N348" s="179">
        <f t="shared" si="31"/>
        <v>0</v>
      </c>
      <c r="O348" s="164"/>
      <c r="P348" s="84">
        <v>61800000</v>
      </c>
      <c r="Q348" s="84"/>
      <c r="R348" s="84"/>
      <c r="S348" s="164"/>
      <c r="T348" s="181">
        <f t="shared" si="32"/>
        <v>61800000</v>
      </c>
      <c r="U348" s="22"/>
      <c r="V348" s="22"/>
      <c r="W348" s="86"/>
      <c r="X348" s="86"/>
      <c r="Y348" s="86"/>
      <c r="Z348" s="181">
        <f t="shared" si="33"/>
        <v>0</v>
      </c>
      <c r="AA348" s="44">
        <f t="shared" si="30"/>
        <v>0</v>
      </c>
      <c r="AB348" s="87"/>
      <c r="AC348" s="183" t="s">
        <v>483</v>
      </c>
      <c r="AD348" s="122" t="s">
        <v>680</v>
      </c>
    </row>
    <row r="349" spans="1:30" s="19" customFormat="1" ht="71.25" x14ac:dyDescent="0.2">
      <c r="A349" s="119">
        <v>45</v>
      </c>
      <c r="B349" s="111" t="s">
        <v>31</v>
      </c>
      <c r="C349" s="111" t="s">
        <v>496</v>
      </c>
      <c r="D349" s="111" t="s">
        <v>512</v>
      </c>
      <c r="E349" s="112" t="s">
        <v>513</v>
      </c>
      <c r="F349" s="17" t="s">
        <v>955</v>
      </c>
      <c r="G349" s="134">
        <v>2020680010102</v>
      </c>
      <c r="H349" s="111" t="s">
        <v>514</v>
      </c>
      <c r="I349" s="26"/>
      <c r="J349" s="104">
        <v>44927</v>
      </c>
      <c r="K349" s="104">
        <v>45291</v>
      </c>
      <c r="L349" s="143">
        <v>1</v>
      </c>
      <c r="M349" s="154"/>
      <c r="N349" s="179">
        <f t="shared" si="31"/>
        <v>0</v>
      </c>
      <c r="O349" s="164"/>
      <c r="P349" s="84">
        <v>140681750</v>
      </c>
      <c r="Q349" s="84"/>
      <c r="R349" s="84"/>
      <c r="S349" s="164"/>
      <c r="T349" s="181">
        <f t="shared" si="32"/>
        <v>140681750</v>
      </c>
      <c r="U349" s="22"/>
      <c r="V349" s="22"/>
      <c r="W349" s="22"/>
      <c r="X349" s="86"/>
      <c r="Y349" s="86"/>
      <c r="Z349" s="181">
        <f t="shared" si="33"/>
        <v>0</v>
      </c>
      <c r="AA349" s="44">
        <f t="shared" si="30"/>
        <v>0</v>
      </c>
      <c r="AB349" s="87"/>
      <c r="AC349" s="183" t="s">
        <v>483</v>
      </c>
      <c r="AD349" s="122" t="s">
        <v>680</v>
      </c>
    </row>
    <row r="350" spans="1:30" s="19" customFormat="1" ht="42.75" x14ac:dyDescent="0.2">
      <c r="A350" s="119">
        <v>46</v>
      </c>
      <c r="B350" s="111" t="s">
        <v>31</v>
      </c>
      <c r="C350" s="111" t="s">
        <v>496</v>
      </c>
      <c r="D350" s="111" t="s">
        <v>512</v>
      </c>
      <c r="E350" s="112" t="s">
        <v>515</v>
      </c>
      <c r="F350" s="17" t="s">
        <v>956</v>
      </c>
      <c r="G350" s="134">
        <v>2020680010102</v>
      </c>
      <c r="H350" s="111" t="s">
        <v>514</v>
      </c>
      <c r="I350" s="26"/>
      <c r="J350" s="104">
        <v>44927</v>
      </c>
      <c r="K350" s="104">
        <v>45291</v>
      </c>
      <c r="L350" s="143">
        <v>1</v>
      </c>
      <c r="M350" s="154"/>
      <c r="N350" s="179">
        <f t="shared" si="31"/>
        <v>0</v>
      </c>
      <c r="O350" s="164"/>
      <c r="P350" s="84">
        <v>5000000</v>
      </c>
      <c r="Q350" s="84"/>
      <c r="R350" s="84"/>
      <c r="S350" s="164"/>
      <c r="T350" s="181">
        <f t="shared" si="32"/>
        <v>5000000</v>
      </c>
      <c r="U350" s="22"/>
      <c r="V350" s="22"/>
      <c r="W350" s="22"/>
      <c r="X350" s="22"/>
      <c r="Y350" s="22"/>
      <c r="Z350" s="181">
        <f t="shared" si="33"/>
        <v>0</v>
      </c>
      <c r="AA350" s="44">
        <f t="shared" si="30"/>
        <v>0</v>
      </c>
      <c r="AB350" s="103"/>
      <c r="AC350" s="183" t="s">
        <v>483</v>
      </c>
      <c r="AD350" s="122" t="s">
        <v>680</v>
      </c>
    </row>
    <row r="351" spans="1:30" s="19" customFormat="1" ht="45" x14ac:dyDescent="0.2">
      <c r="A351" s="119">
        <v>47</v>
      </c>
      <c r="B351" s="111" t="s">
        <v>31</v>
      </c>
      <c r="C351" s="111" t="s">
        <v>496</v>
      </c>
      <c r="D351" s="111" t="s">
        <v>512</v>
      </c>
      <c r="E351" s="112" t="s">
        <v>516</v>
      </c>
      <c r="F351" s="17" t="s">
        <v>957</v>
      </c>
      <c r="G351" s="134">
        <v>2020680010102</v>
      </c>
      <c r="H351" s="111" t="s">
        <v>514</v>
      </c>
      <c r="I351" s="16"/>
      <c r="J351" s="104">
        <v>44927</v>
      </c>
      <c r="K351" s="104">
        <v>45291</v>
      </c>
      <c r="L351" s="143">
        <v>1</v>
      </c>
      <c r="M351" s="154"/>
      <c r="N351" s="179">
        <f t="shared" si="31"/>
        <v>0</v>
      </c>
      <c r="O351" s="164"/>
      <c r="P351" s="84">
        <v>225709171</v>
      </c>
      <c r="Q351" s="84"/>
      <c r="R351" s="84"/>
      <c r="S351" s="164"/>
      <c r="T351" s="181">
        <f t="shared" si="32"/>
        <v>225709171</v>
      </c>
      <c r="U351" s="22"/>
      <c r="V351" s="22"/>
      <c r="W351" s="22"/>
      <c r="X351" s="22"/>
      <c r="Y351" s="22"/>
      <c r="Z351" s="181">
        <f t="shared" si="33"/>
        <v>0</v>
      </c>
      <c r="AA351" s="44">
        <f t="shared" si="30"/>
        <v>0</v>
      </c>
      <c r="AB351" s="103"/>
      <c r="AC351" s="183" t="s">
        <v>483</v>
      </c>
      <c r="AD351" s="122" t="s">
        <v>680</v>
      </c>
    </row>
    <row r="352" spans="1:30" s="19" customFormat="1" ht="42.75" x14ac:dyDescent="0.2">
      <c r="A352" s="119">
        <v>48</v>
      </c>
      <c r="B352" s="111" t="s">
        <v>31</v>
      </c>
      <c r="C352" s="111" t="s">
        <v>496</v>
      </c>
      <c r="D352" s="111" t="s">
        <v>512</v>
      </c>
      <c r="E352" s="112" t="s">
        <v>517</v>
      </c>
      <c r="F352" s="17" t="s">
        <v>958</v>
      </c>
      <c r="G352" s="134">
        <v>2020680010102</v>
      </c>
      <c r="H352" s="111" t="s">
        <v>514</v>
      </c>
      <c r="I352" s="16"/>
      <c r="J352" s="104">
        <v>44927</v>
      </c>
      <c r="K352" s="104">
        <v>45291</v>
      </c>
      <c r="L352" s="143">
        <v>1</v>
      </c>
      <c r="M352" s="154"/>
      <c r="N352" s="179">
        <f t="shared" si="31"/>
        <v>0</v>
      </c>
      <c r="O352" s="164"/>
      <c r="P352" s="84">
        <v>15681750</v>
      </c>
      <c r="Q352" s="84"/>
      <c r="R352" s="84"/>
      <c r="S352" s="164"/>
      <c r="T352" s="181">
        <f t="shared" si="32"/>
        <v>15681750</v>
      </c>
      <c r="U352" s="22"/>
      <c r="V352" s="22"/>
      <c r="W352" s="22"/>
      <c r="X352" s="22"/>
      <c r="Y352" s="22"/>
      <c r="Z352" s="181">
        <f t="shared" si="33"/>
        <v>0</v>
      </c>
      <c r="AA352" s="44">
        <f t="shared" si="30"/>
        <v>0</v>
      </c>
      <c r="AB352" s="103"/>
      <c r="AC352" s="183" t="s">
        <v>483</v>
      </c>
      <c r="AD352" s="122" t="s">
        <v>680</v>
      </c>
    </row>
    <row r="353" spans="1:30" s="19" customFormat="1" ht="42.75" x14ac:dyDescent="0.2">
      <c r="A353" s="119">
        <v>49</v>
      </c>
      <c r="B353" s="111" t="s">
        <v>31</v>
      </c>
      <c r="C353" s="111" t="s">
        <v>496</v>
      </c>
      <c r="D353" s="111" t="s">
        <v>512</v>
      </c>
      <c r="E353" s="112" t="s">
        <v>518</v>
      </c>
      <c r="F353" s="17" t="s">
        <v>959</v>
      </c>
      <c r="G353" s="134">
        <v>2020680010102</v>
      </c>
      <c r="H353" s="111" t="s">
        <v>514</v>
      </c>
      <c r="I353" s="26"/>
      <c r="J353" s="104">
        <v>44927</v>
      </c>
      <c r="K353" s="104">
        <v>45291</v>
      </c>
      <c r="L353" s="144">
        <v>1</v>
      </c>
      <c r="M353" s="155"/>
      <c r="N353" s="179">
        <f t="shared" si="31"/>
        <v>0</v>
      </c>
      <c r="O353" s="164"/>
      <c r="P353" s="84">
        <v>115681750</v>
      </c>
      <c r="Q353" s="84"/>
      <c r="R353" s="84"/>
      <c r="S353" s="164"/>
      <c r="T353" s="181">
        <f t="shared" si="32"/>
        <v>115681750</v>
      </c>
      <c r="U353" s="22"/>
      <c r="V353" s="22"/>
      <c r="W353" s="86"/>
      <c r="X353" s="86"/>
      <c r="Y353" s="86"/>
      <c r="Z353" s="181">
        <f t="shared" si="33"/>
        <v>0</v>
      </c>
      <c r="AA353" s="44">
        <f t="shared" si="30"/>
        <v>0</v>
      </c>
      <c r="AB353" s="87"/>
      <c r="AC353" s="183" t="s">
        <v>483</v>
      </c>
      <c r="AD353" s="122" t="s">
        <v>680</v>
      </c>
    </row>
    <row r="354" spans="1:30" s="19" customFormat="1" ht="57" x14ac:dyDescent="0.2">
      <c r="A354" s="119">
        <v>50</v>
      </c>
      <c r="B354" s="111" t="s">
        <v>31</v>
      </c>
      <c r="C354" s="111" t="s">
        <v>496</v>
      </c>
      <c r="D354" s="111" t="s">
        <v>519</v>
      </c>
      <c r="E354" s="112" t="s">
        <v>520</v>
      </c>
      <c r="F354" s="17" t="s">
        <v>960</v>
      </c>
      <c r="G354" s="132">
        <v>2021680010044</v>
      </c>
      <c r="H354" s="111" t="s">
        <v>521</v>
      </c>
      <c r="I354" s="26"/>
      <c r="J354" s="104">
        <v>44927</v>
      </c>
      <c r="K354" s="104">
        <v>45291</v>
      </c>
      <c r="L354" s="143">
        <v>1</v>
      </c>
      <c r="M354" s="154"/>
      <c r="N354" s="179">
        <f t="shared" si="31"/>
        <v>0</v>
      </c>
      <c r="O354" s="164"/>
      <c r="P354" s="84">
        <v>513712500</v>
      </c>
      <c r="Q354" s="84"/>
      <c r="R354" s="84"/>
      <c r="S354" s="164"/>
      <c r="T354" s="181">
        <f t="shared" si="32"/>
        <v>513712500</v>
      </c>
      <c r="U354" s="22"/>
      <c r="V354" s="22"/>
      <c r="W354" s="86"/>
      <c r="X354" s="86"/>
      <c r="Y354" s="86"/>
      <c r="Z354" s="181">
        <f t="shared" si="33"/>
        <v>0</v>
      </c>
      <c r="AA354" s="44">
        <f t="shared" si="30"/>
        <v>0</v>
      </c>
      <c r="AB354" s="87"/>
      <c r="AC354" s="183" t="s">
        <v>483</v>
      </c>
      <c r="AD354" s="122" t="s">
        <v>680</v>
      </c>
    </row>
    <row r="355" spans="1:30" s="19" customFormat="1" ht="45" x14ac:dyDescent="0.2">
      <c r="A355" s="119">
        <v>51</v>
      </c>
      <c r="B355" s="111" t="s">
        <v>31</v>
      </c>
      <c r="C355" s="111" t="s">
        <v>496</v>
      </c>
      <c r="D355" s="111" t="s">
        <v>519</v>
      </c>
      <c r="E355" s="112" t="s">
        <v>522</v>
      </c>
      <c r="F355" s="17" t="s">
        <v>961</v>
      </c>
      <c r="G355" s="134">
        <v>2020680010091</v>
      </c>
      <c r="H355" s="111" t="s">
        <v>523</v>
      </c>
      <c r="I355" s="16"/>
      <c r="J355" s="104">
        <v>44927</v>
      </c>
      <c r="K355" s="104">
        <v>45291</v>
      </c>
      <c r="L355" s="143">
        <v>1</v>
      </c>
      <c r="M355" s="154"/>
      <c r="N355" s="179">
        <f t="shared" si="31"/>
        <v>0</v>
      </c>
      <c r="O355" s="164"/>
      <c r="P355" s="84">
        <v>378727384</v>
      </c>
      <c r="Q355" s="84"/>
      <c r="R355" s="84"/>
      <c r="S355" s="164"/>
      <c r="T355" s="181">
        <f t="shared" si="32"/>
        <v>378727384</v>
      </c>
      <c r="U355" s="22"/>
      <c r="V355" s="22"/>
      <c r="W355" s="22"/>
      <c r="X355" s="86"/>
      <c r="Y355" s="86"/>
      <c r="Z355" s="181">
        <f t="shared" si="33"/>
        <v>0</v>
      </c>
      <c r="AA355" s="44">
        <f t="shared" si="30"/>
        <v>0</v>
      </c>
      <c r="AB355" s="87"/>
      <c r="AC355" s="183" t="s">
        <v>483</v>
      </c>
      <c r="AD355" s="122" t="s">
        <v>680</v>
      </c>
    </row>
    <row r="356" spans="1:30" s="19" customFormat="1" ht="45" x14ac:dyDescent="0.2">
      <c r="A356" s="119">
        <v>52</v>
      </c>
      <c r="B356" s="111" t="s">
        <v>31</v>
      </c>
      <c r="C356" s="111" t="s">
        <v>496</v>
      </c>
      <c r="D356" s="111" t="s">
        <v>519</v>
      </c>
      <c r="E356" s="112" t="s">
        <v>524</v>
      </c>
      <c r="F356" s="17" t="s">
        <v>962</v>
      </c>
      <c r="G356" s="134">
        <v>2020680010091</v>
      </c>
      <c r="H356" s="111" t="s">
        <v>523</v>
      </c>
      <c r="I356" s="16"/>
      <c r="J356" s="104">
        <v>44927</v>
      </c>
      <c r="K356" s="104">
        <v>45291</v>
      </c>
      <c r="L356" s="144">
        <v>1</v>
      </c>
      <c r="M356" s="155"/>
      <c r="N356" s="179">
        <f t="shared" si="31"/>
        <v>0</v>
      </c>
      <c r="O356" s="164"/>
      <c r="P356" s="84">
        <v>170808800</v>
      </c>
      <c r="Q356" s="84"/>
      <c r="R356" s="84"/>
      <c r="S356" s="164"/>
      <c r="T356" s="181">
        <f t="shared" si="32"/>
        <v>170808800</v>
      </c>
      <c r="U356" s="22"/>
      <c r="V356" s="22"/>
      <c r="W356" s="86"/>
      <c r="X356" s="86"/>
      <c r="Y356" s="86"/>
      <c r="Z356" s="181">
        <f t="shared" si="33"/>
        <v>0</v>
      </c>
      <c r="AA356" s="44">
        <f t="shared" si="30"/>
        <v>0</v>
      </c>
      <c r="AB356" s="103"/>
      <c r="AC356" s="183" t="s">
        <v>483</v>
      </c>
      <c r="AD356" s="122" t="s">
        <v>680</v>
      </c>
    </row>
    <row r="357" spans="1:30" s="19" customFormat="1" ht="42.75" x14ac:dyDescent="0.2">
      <c r="A357" s="119">
        <v>53</v>
      </c>
      <c r="B357" s="111" t="s">
        <v>31</v>
      </c>
      <c r="C357" s="111" t="s">
        <v>496</v>
      </c>
      <c r="D357" s="111" t="s">
        <v>519</v>
      </c>
      <c r="E357" s="112" t="s">
        <v>525</v>
      </c>
      <c r="F357" s="17" t="s">
        <v>963</v>
      </c>
      <c r="G357" s="134">
        <v>2020680010091</v>
      </c>
      <c r="H357" s="111" t="s">
        <v>523</v>
      </c>
      <c r="I357" s="16"/>
      <c r="J357" s="104">
        <v>44927</v>
      </c>
      <c r="K357" s="104">
        <v>45291</v>
      </c>
      <c r="L357" s="143">
        <v>1</v>
      </c>
      <c r="M357" s="154"/>
      <c r="N357" s="179">
        <f t="shared" si="31"/>
        <v>0</v>
      </c>
      <c r="O357" s="164"/>
      <c r="P357" s="84">
        <v>168801157</v>
      </c>
      <c r="Q357" s="84"/>
      <c r="R357" s="84"/>
      <c r="S357" s="164"/>
      <c r="T357" s="181">
        <f t="shared" si="32"/>
        <v>168801157</v>
      </c>
      <c r="U357" s="22"/>
      <c r="V357" s="22"/>
      <c r="W357" s="86"/>
      <c r="X357" s="86"/>
      <c r="Y357" s="86"/>
      <c r="Z357" s="181">
        <f t="shared" si="33"/>
        <v>0</v>
      </c>
      <c r="AA357" s="44">
        <f t="shared" si="30"/>
        <v>0</v>
      </c>
      <c r="AB357" s="87"/>
      <c r="AC357" s="183" t="s">
        <v>483</v>
      </c>
      <c r="AD357" s="122" t="s">
        <v>680</v>
      </c>
    </row>
    <row r="358" spans="1:30" s="19" customFormat="1" ht="42.75" x14ac:dyDescent="0.2">
      <c r="A358" s="119">
        <v>54</v>
      </c>
      <c r="B358" s="111" t="s">
        <v>31</v>
      </c>
      <c r="C358" s="111" t="s">
        <v>496</v>
      </c>
      <c r="D358" s="111" t="s">
        <v>519</v>
      </c>
      <c r="E358" s="125" t="s">
        <v>526</v>
      </c>
      <c r="F358" s="17" t="s">
        <v>964</v>
      </c>
      <c r="G358" s="134">
        <v>2020680010091</v>
      </c>
      <c r="H358" s="111" t="s">
        <v>523</v>
      </c>
      <c r="I358" s="16"/>
      <c r="J358" s="104">
        <v>44927</v>
      </c>
      <c r="K358" s="104">
        <v>45291</v>
      </c>
      <c r="L358" s="143">
        <v>5</v>
      </c>
      <c r="M358" s="154"/>
      <c r="N358" s="179">
        <f t="shared" si="31"/>
        <v>0</v>
      </c>
      <c r="O358" s="164"/>
      <c r="P358" s="84">
        <v>16853375</v>
      </c>
      <c r="Q358" s="84"/>
      <c r="R358" s="84"/>
      <c r="S358" s="164"/>
      <c r="T358" s="181">
        <f t="shared" si="32"/>
        <v>16853375</v>
      </c>
      <c r="U358" s="22"/>
      <c r="V358" s="22"/>
      <c r="W358" s="86"/>
      <c r="X358" s="86"/>
      <c r="Y358" s="86"/>
      <c r="Z358" s="181">
        <f t="shared" si="33"/>
        <v>0</v>
      </c>
      <c r="AA358" s="44">
        <f t="shared" si="30"/>
        <v>0</v>
      </c>
      <c r="AB358" s="87"/>
      <c r="AC358" s="183" t="s">
        <v>483</v>
      </c>
      <c r="AD358" s="122" t="s">
        <v>680</v>
      </c>
    </row>
    <row r="359" spans="1:30" s="19" customFormat="1" ht="42.75" x14ac:dyDescent="0.2">
      <c r="A359" s="119">
        <v>55</v>
      </c>
      <c r="B359" s="111" t="s">
        <v>31</v>
      </c>
      <c r="C359" s="111" t="s">
        <v>496</v>
      </c>
      <c r="D359" s="111" t="s">
        <v>519</v>
      </c>
      <c r="E359" s="112" t="s">
        <v>527</v>
      </c>
      <c r="F359" s="17" t="s">
        <v>965</v>
      </c>
      <c r="G359" s="134">
        <v>2020680010091</v>
      </c>
      <c r="H359" s="111" t="s">
        <v>523</v>
      </c>
      <c r="I359" s="16"/>
      <c r="J359" s="104">
        <v>44927</v>
      </c>
      <c r="K359" s="104">
        <v>45291</v>
      </c>
      <c r="L359" s="297">
        <v>1</v>
      </c>
      <c r="M359" s="299"/>
      <c r="N359" s="294">
        <f t="shared" si="31"/>
        <v>0</v>
      </c>
      <c r="O359" s="164"/>
      <c r="P359" s="84">
        <v>180042550</v>
      </c>
      <c r="Q359" s="84"/>
      <c r="R359" s="84"/>
      <c r="S359" s="172"/>
      <c r="T359" s="273">
        <f>SUM(O359:S360)</f>
        <v>380042550</v>
      </c>
      <c r="U359" s="22"/>
      <c r="V359" s="22"/>
      <c r="W359" s="86"/>
      <c r="X359" s="86"/>
      <c r="Y359" s="86"/>
      <c r="Z359" s="273">
        <f>SUM(U359:Y360)</f>
        <v>0</v>
      </c>
      <c r="AA359" s="249">
        <f t="shared" si="30"/>
        <v>0</v>
      </c>
      <c r="AB359" s="252"/>
      <c r="AC359" s="255" t="s">
        <v>483</v>
      </c>
      <c r="AD359" s="258" t="s">
        <v>680</v>
      </c>
    </row>
    <row r="360" spans="1:30" s="19" customFormat="1" ht="71.25" x14ac:dyDescent="0.2">
      <c r="A360" s="119">
        <v>55</v>
      </c>
      <c r="B360" s="111" t="s">
        <v>31</v>
      </c>
      <c r="C360" s="111" t="s">
        <v>496</v>
      </c>
      <c r="D360" s="111" t="s">
        <v>519</v>
      </c>
      <c r="E360" s="112" t="s">
        <v>527</v>
      </c>
      <c r="F360" s="17" t="s">
        <v>965</v>
      </c>
      <c r="G360" s="134">
        <v>2022680010063</v>
      </c>
      <c r="H360" s="111" t="s">
        <v>661</v>
      </c>
      <c r="I360" s="16"/>
      <c r="J360" s="104">
        <v>44927</v>
      </c>
      <c r="K360" s="104">
        <v>45291</v>
      </c>
      <c r="L360" s="298"/>
      <c r="M360" s="300"/>
      <c r="N360" s="296"/>
      <c r="O360" s="164">
        <v>100000000</v>
      </c>
      <c r="P360" s="84"/>
      <c r="Q360" s="84"/>
      <c r="R360" s="84"/>
      <c r="S360" s="164">
        <v>100000000</v>
      </c>
      <c r="T360" s="275"/>
      <c r="U360" s="22"/>
      <c r="V360" s="22"/>
      <c r="W360" s="86"/>
      <c r="X360" s="86"/>
      <c r="Y360" s="86"/>
      <c r="Z360" s="275"/>
      <c r="AA360" s="251"/>
      <c r="AB360" s="254"/>
      <c r="AC360" s="257"/>
      <c r="AD360" s="260"/>
    </row>
    <row r="361" spans="1:30" s="19" customFormat="1" ht="85.5" x14ac:dyDescent="0.2">
      <c r="A361" s="119">
        <v>56</v>
      </c>
      <c r="B361" s="111" t="s">
        <v>31</v>
      </c>
      <c r="C361" s="111" t="s">
        <v>496</v>
      </c>
      <c r="D361" s="111" t="s">
        <v>519</v>
      </c>
      <c r="E361" s="112" t="s">
        <v>528</v>
      </c>
      <c r="F361" s="17" t="s">
        <v>966</v>
      </c>
      <c r="G361" s="134">
        <v>2020680010091</v>
      </c>
      <c r="H361" s="111" t="s">
        <v>523</v>
      </c>
      <c r="I361" s="16"/>
      <c r="J361" s="104">
        <v>44927</v>
      </c>
      <c r="K361" s="104">
        <v>45291</v>
      </c>
      <c r="L361" s="143">
        <v>1</v>
      </c>
      <c r="M361" s="154"/>
      <c r="N361" s="179">
        <f t="shared" si="31"/>
        <v>0</v>
      </c>
      <c r="O361" s="164"/>
      <c r="P361" s="84">
        <v>41089430</v>
      </c>
      <c r="Q361" s="84"/>
      <c r="R361" s="84"/>
      <c r="S361" s="164"/>
      <c r="T361" s="181">
        <f t="shared" ref="T361:T376" si="34">SUM(O361:S361)</f>
        <v>41089430</v>
      </c>
      <c r="U361" s="22"/>
      <c r="V361" s="22"/>
      <c r="W361" s="86"/>
      <c r="X361" s="86"/>
      <c r="Y361" s="86"/>
      <c r="Z361" s="181">
        <f t="shared" ref="Z361:Z376" si="35">SUM(U361:Y361)</f>
        <v>0</v>
      </c>
      <c r="AA361" s="44">
        <f t="shared" si="30"/>
        <v>0</v>
      </c>
      <c r="AB361" s="87"/>
      <c r="AC361" s="183" t="s">
        <v>483</v>
      </c>
      <c r="AD361" s="122" t="s">
        <v>680</v>
      </c>
    </row>
    <row r="362" spans="1:30" s="19" customFormat="1" ht="57" x14ac:dyDescent="0.2">
      <c r="A362" s="119">
        <v>57</v>
      </c>
      <c r="B362" s="111" t="s">
        <v>31</v>
      </c>
      <c r="C362" s="111" t="s">
        <v>496</v>
      </c>
      <c r="D362" s="111" t="s">
        <v>519</v>
      </c>
      <c r="E362" s="112" t="s">
        <v>529</v>
      </c>
      <c r="F362" s="17" t="s">
        <v>967</v>
      </c>
      <c r="G362" s="134">
        <v>2020680010091</v>
      </c>
      <c r="H362" s="111" t="s">
        <v>523</v>
      </c>
      <c r="I362" s="16"/>
      <c r="J362" s="104">
        <v>44927</v>
      </c>
      <c r="K362" s="104">
        <v>45291</v>
      </c>
      <c r="L362" s="143">
        <v>1</v>
      </c>
      <c r="M362" s="154"/>
      <c r="N362" s="179">
        <f t="shared" si="31"/>
        <v>0</v>
      </c>
      <c r="O362" s="164"/>
      <c r="P362" s="84">
        <v>53752200</v>
      </c>
      <c r="Q362" s="84"/>
      <c r="R362" s="84"/>
      <c r="S362" s="164"/>
      <c r="T362" s="181">
        <f t="shared" si="34"/>
        <v>53752200</v>
      </c>
      <c r="U362" s="22"/>
      <c r="V362" s="22"/>
      <c r="W362" s="86"/>
      <c r="X362" s="86"/>
      <c r="Y362" s="86"/>
      <c r="Z362" s="181">
        <f t="shared" si="35"/>
        <v>0</v>
      </c>
      <c r="AA362" s="44">
        <f t="shared" si="30"/>
        <v>0</v>
      </c>
      <c r="AB362" s="87"/>
      <c r="AC362" s="183" t="s">
        <v>483</v>
      </c>
      <c r="AD362" s="122" t="s">
        <v>680</v>
      </c>
    </row>
    <row r="363" spans="1:30" s="19" customFormat="1" ht="42.75" x14ac:dyDescent="0.2">
      <c r="A363" s="119">
        <v>58</v>
      </c>
      <c r="B363" s="111" t="s">
        <v>31</v>
      </c>
      <c r="C363" s="111" t="s">
        <v>496</v>
      </c>
      <c r="D363" s="111" t="s">
        <v>530</v>
      </c>
      <c r="E363" s="112" t="s">
        <v>531</v>
      </c>
      <c r="F363" s="17" t="s">
        <v>968</v>
      </c>
      <c r="G363" s="134">
        <v>2020680010138</v>
      </c>
      <c r="H363" s="111" t="s">
        <v>533</v>
      </c>
      <c r="I363" s="16"/>
      <c r="J363" s="104">
        <v>44927</v>
      </c>
      <c r="K363" s="104">
        <v>45291</v>
      </c>
      <c r="L363" s="143">
        <v>1</v>
      </c>
      <c r="M363" s="154"/>
      <c r="N363" s="179">
        <f t="shared" si="31"/>
        <v>0</v>
      </c>
      <c r="O363" s="164">
        <v>10000000</v>
      </c>
      <c r="P363" s="84"/>
      <c r="Q363" s="84"/>
      <c r="R363" s="84"/>
      <c r="S363" s="164"/>
      <c r="T363" s="181">
        <f t="shared" si="34"/>
        <v>10000000</v>
      </c>
      <c r="U363" s="22"/>
      <c r="V363" s="22"/>
      <c r="W363" s="86"/>
      <c r="X363" s="86"/>
      <c r="Y363" s="86"/>
      <c r="Z363" s="181">
        <f t="shared" si="35"/>
        <v>0</v>
      </c>
      <c r="AA363" s="44">
        <f t="shared" si="30"/>
        <v>0</v>
      </c>
      <c r="AB363" s="87"/>
      <c r="AC363" s="183" t="s">
        <v>483</v>
      </c>
      <c r="AD363" s="122" t="s">
        <v>680</v>
      </c>
    </row>
    <row r="364" spans="1:30" s="19" customFormat="1" ht="42.75" x14ac:dyDescent="0.2">
      <c r="A364" s="119">
        <v>59</v>
      </c>
      <c r="B364" s="111" t="s">
        <v>31</v>
      </c>
      <c r="C364" s="111" t="s">
        <v>496</v>
      </c>
      <c r="D364" s="111" t="s">
        <v>530</v>
      </c>
      <c r="E364" s="112" t="s">
        <v>532</v>
      </c>
      <c r="F364" s="17" t="s">
        <v>969</v>
      </c>
      <c r="G364" s="134">
        <v>2020680010138</v>
      </c>
      <c r="H364" s="111" t="s">
        <v>533</v>
      </c>
      <c r="I364" s="16"/>
      <c r="J364" s="104">
        <v>44927</v>
      </c>
      <c r="K364" s="104">
        <v>45291</v>
      </c>
      <c r="L364" s="143">
        <v>32500</v>
      </c>
      <c r="M364" s="154"/>
      <c r="N364" s="179">
        <f t="shared" si="31"/>
        <v>0</v>
      </c>
      <c r="O364" s="164">
        <v>227763900</v>
      </c>
      <c r="P364" s="84">
        <v>20000000</v>
      </c>
      <c r="Q364" s="84"/>
      <c r="R364" s="84"/>
      <c r="S364" s="164">
        <v>80000000</v>
      </c>
      <c r="T364" s="181">
        <f t="shared" si="34"/>
        <v>327763900</v>
      </c>
      <c r="U364" s="22"/>
      <c r="V364" s="22"/>
      <c r="W364" s="86"/>
      <c r="X364" s="86"/>
      <c r="Y364" s="86"/>
      <c r="Z364" s="181">
        <f t="shared" si="35"/>
        <v>0</v>
      </c>
      <c r="AA364" s="44">
        <f t="shared" si="30"/>
        <v>0</v>
      </c>
      <c r="AB364" s="87"/>
      <c r="AC364" s="183" t="s">
        <v>483</v>
      </c>
      <c r="AD364" s="122" t="s">
        <v>680</v>
      </c>
    </row>
    <row r="365" spans="1:30" s="19" customFormat="1" ht="42.75" x14ac:dyDescent="0.2">
      <c r="A365" s="119">
        <v>60</v>
      </c>
      <c r="B365" s="111" t="s">
        <v>31</v>
      </c>
      <c r="C365" s="111" t="s">
        <v>496</v>
      </c>
      <c r="D365" s="111" t="s">
        <v>530</v>
      </c>
      <c r="E365" s="112" t="s">
        <v>534</v>
      </c>
      <c r="F365" s="17" t="s">
        <v>970</v>
      </c>
      <c r="G365" s="134">
        <v>2020680010138</v>
      </c>
      <c r="H365" s="111" t="s">
        <v>533</v>
      </c>
      <c r="I365" s="16"/>
      <c r="J365" s="104">
        <v>44927</v>
      </c>
      <c r="K365" s="104">
        <v>45291</v>
      </c>
      <c r="L365" s="143">
        <v>7300</v>
      </c>
      <c r="M365" s="154"/>
      <c r="N365" s="179">
        <f t="shared" si="31"/>
        <v>0</v>
      </c>
      <c r="O365" s="164">
        <v>273495850</v>
      </c>
      <c r="P365" s="84"/>
      <c r="Q365" s="84"/>
      <c r="R365" s="84"/>
      <c r="S365" s="164"/>
      <c r="T365" s="181">
        <f t="shared" si="34"/>
        <v>273495850</v>
      </c>
      <c r="U365" s="22"/>
      <c r="V365" s="80"/>
      <c r="W365" s="86"/>
      <c r="X365" s="86"/>
      <c r="Y365" s="86"/>
      <c r="Z365" s="181">
        <f t="shared" si="35"/>
        <v>0</v>
      </c>
      <c r="AA365" s="44">
        <f t="shared" si="30"/>
        <v>0</v>
      </c>
      <c r="AB365" s="87"/>
      <c r="AC365" s="183" t="s">
        <v>483</v>
      </c>
      <c r="AD365" s="122" t="s">
        <v>680</v>
      </c>
    </row>
    <row r="366" spans="1:30" s="19" customFormat="1" ht="42.75" x14ac:dyDescent="0.2">
      <c r="A366" s="119">
        <v>61</v>
      </c>
      <c r="B366" s="111" t="s">
        <v>31</v>
      </c>
      <c r="C366" s="111" t="s">
        <v>496</v>
      </c>
      <c r="D366" s="111" t="s">
        <v>530</v>
      </c>
      <c r="E366" s="112" t="s">
        <v>535</v>
      </c>
      <c r="F366" s="17" t="s">
        <v>971</v>
      </c>
      <c r="G366" s="134">
        <v>2020680010138</v>
      </c>
      <c r="H366" s="111" t="s">
        <v>533</v>
      </c>
      <c r="I366" s="16"/>
      <c r="J366" s="104">
        <v>44927</v>
      </c>
      <c r="K366" s="104">
        <v>45291</v>
      </c>
      <c r="L366" s="143">
        <v>6947</v>
      </c>
      <c r="M366" s="154"/>
      <c r="N366" s="179">
        <f t="shared" si="31"/>
        <v>0</v>
      </c>
      <c r="O366" s="164">
        <v>196292250</v>
      </c>
      <c r="P366" s="84">
        <v>90000000</v>
      </c>
      <c r="Q366" s="84"/>
      <c r="R366" s="84"/>
      <c r="S366" s="164"/>
      <c r="T366" s="181">
        <f t="shared" si="34"/>
        <v>286292250</v>
      </c>
      <c r="U366" s="22"/>
      <c r="V366" s="80"/>
      <c r="W366" s="41"/>
      <c r="X366" s="41"/>
      <c r="Y366" s="41"/>
      <c r="Z366" s="181">
        <f t="shared" si="35"/>
        <v>0</v>
      </c>
      <c r="AA366" s="44">
        <f t="shared" si="30"/>
        <v>0</v>
      </c>
      <c r="AB366" s="87"/>
      <c r="AC366" s="183" t="s">
        <v>483</v>
      </c>
      <c r="AD366" s="122" t="s">
        <v>680</v>
      </c>
    </row>
    <row r="367" spans="1:30" s="19" customFormat="1" ht="42.75" x14ac:dyDescent="0.2">
      <c r="A367" s="119">
        <v>62</v>
      </c>
      <c r="B367" s="111" t="s">
        <v>31</v>
      </c>
      <c r="C367" s="111" t="s">
        <v>496</v>
      </c>
      <c r="D367" s="111" t="s">
        <v>530</v>
      </c>
      <c r="E367" s="112" t="s">
        <v>536</v>
      </c>
      <c r="F367" s="17" t="s">
        <v>972</v>
      </c>
      <c r="G367" s="134">
        <v>2020680010138</v>
      </c>
      <c r="H367" s="111" t="s">
        <v>533</v>
      </c>
      <c r="I367" s="16"/>
      <c r="J367" s="104">
        <v>44927</v>
      </c>
      <c r="K367" s="104">
        <v>45291</v>
      </c>
      <c r="L367" s="143">
        <v>1</v>
      </c>
      <c r="M367" s="154"/>
      <c r="N367" s="179">
        <f t="shared" si="31"/>
        <v>0</v>
      </c>
      <c r="O367" s="164">
        <v>95172000</v>
      </c>
      <c r="P367" s="84"/>
      <c r="Q367" s="84"/>
      <c r="R367" s="84"/>
      <c r="S367" s="164"/>
      <c r="T367" s="181">
        <f t="shared" si="34"/>
        <v>95172000</v>
      </c>
      <c r="U367" s="22"/>
      <c r="V367" s="22"/>
      <c r="W367" s="41"/>
      <c r="X367" s="41"/>
      <c r="Y367" s="41"/>
      <c r="Z367" s="181">
        <f t="shared" si="35"/>
        <v>0</v>
      </c>
      <c r="AA367" s="44">
        <f t="shared" si="30"/>
        <v>0</v>
      </c>
      <c r="AB367" s="87"/>
      <c r="AC367" s="183" t="s">
        <v>483</v>
      </c>
      <c r="AD367" s="122" t="s">
        <v>680</v>
      </c>
    </row>
    <row r="368" spans="1:30" s="19" customFormat="1" ht="42.75" x14ac:dyDescent="0.2">
      <c r="A368" s="119">
        <v>63</v>
      </c>
      <c r="B368" s="111" t="s">
        <v>31</v>
      </c>
      <c r="C368" s="111" t="s">
        <v>496</v>
      </c>
      <c r="D368" s="111" t="s">
        <v>530</v>
      </c>
      <c r="E368" s="112" t="s">
        <v>537</v>
      </c>
      <c r="F368" s="17" t="s">
        <v>973</v>
      </c>
      <c r="G368" s="134"/>
      <c r="H368" s="111" t="s">
        <v>582</v>
      </c>
      <c r="I368" s="16"/>
      <c r="J368" s="104">
        <v>44927</v>
      </c>
      <c r="K368" s="104">
        <v>45291</v>
      </c>
      <c r="L368" s="144">
        <v>0</v>
      </c>
      <c r="M368" s="155"/>
      <c r="N368" s="179" t="str">
        <f t="shared" si="31"/>
        <v>-</v>
      </c>
      <c r="O368" s="164"/>
      <c r="P368" s="84"/>
      <c r="Q368" s="84"/>
      <c r="R368" s="84"/>
      <c r="S368" s="164"/>
      <c r="T368" s="181">
        <f t="shared" si="34"/>
        <v>0</v>
      </c>
      <c r="U368" s="22"/>
      <c r="V368" s="22"/>
      <c r="W368" s="41"/>
      <c r="X368" s="41"/>
      <c r="Y368" s="41"/>
      <c r="Z368" s="181">
        <f t="shared" si="35"/>
        <v>0</v>
      </c>
      <c r="AA368" s="44" t="str">
        <f t="shared" si="30"/>
        <v>-</v>
      </c>
      <c r="AB368" s="87"/>
      <c r="AC368" s="183" t="s">
        <v>483</v>
      </c>
      <c r="AD368" s="122" t="s">
        <v>680</v>
      </c>
    </row>
    <row r="369" spans="1:30" s="19" customFormat="1" ht="42.75" x14ac:dyDescent="0.2">
      <c r="A369" s="119">
        <v>64</v>
      </c>
      <c r="B369" s="111" t="s">
        <v>31</v>
      </c>
      <c r="C369" s="111" t="s">
        <v>496</v>
      </c>
      <c r="D369" s="111" t="s">
        <v>538</v>
      </c>
      <c r="E369" s="112" t="s">
        <v>539</v>
      </c>
      <c r="F369" s="17" t="s">
        <v>974</v>
      </c>
      <c r="G369" s="134">
        <v>2020680010103</v>
      </c>
      <c r="H369" s="111" t="s">
        <v>540</v>
      </c>
      <c r="I369" s="16"/>
      <c r="J369" s="104">
        <v>44927</v>
      </c>
      <c r="K369" s="104">
        <v>45291</v>
      </c>
      <c r="L369" s="143">
        <v>2</v>
      </c>
      <c r="M369" s="154"/>
      <c r="N369" s="179">
        <f t="shared" si="31"/>
        <v>0</v>
      </c>
      <c r="O369" s="172"/>
      <c r="P369" s="84">
        <v>112065030</v>
      </c>
      <c r="Q369" s="84"/>
      <c r="R369" s="84"/>
      <c r="S369" s="164"/>
      <c r="T369" s="181">
        <f t="shared" si="34"/>
        <v>112065030</v>
      </c>
      <c r="U369" s="22"/>
      <c r="V369" s="22"/>
      <c r="W369" s="41"/>
      <c r="X369" s="41"/>
      <c r="Y369" s="41"/>
      <c r="Z369" s="181">
        <f t="shared" si="35"/>
        <v>0</v>
      </c>
      <c r="AA369" s="44">
        <f t="shared" si="30"/>
        <v>0</v>
      </c>
      <c r="AB369" s="87"/>
      <c r="AC369" s="183" t="s">
        <v>483</v>
      </c>
      <c r="AD369" s="122" t="s">
        <v>680</v>
      </c>
    </row>
    <row r="370" spans="1:30" s="19" customFormat="1" ht="42.75" x14ac:dyDescent="0.2">
      <c r="A370" s="119">
        <v>65</v>
      </c>
      <c r="B370" s="111" t="s">
        <v>31</v>
      </c>
      <c r="C370" s="111" t="s">
        <v>496</v>
      </c>
      <c r="D370" s="111" t="s">
        <v>538</v>
      </c>
      <c r="E370" s="112" t="s">
        <v>541</v>
      </c>
      <c r="F370" s="17" t="s">
        <v>975</v>
      </c>
      <c r="G370" s="134">
        <v>2020680010103</v>
      </c>
      <c r="H370" s="111" t="s">
        <v>540</v>
      </c>
      <c r="I370" s="16"/>
      <c r="J370" s="104">
        <v>44927</v>
      </c>
      <c r="K370" s="104">
        <v>45291</v>
      </c>
      <c r="L370" s="143">
        <v>1</v>
      </c>
      <c r="M370" s="154"/>
      <c r="N370" s="179">
        <f t="shared" si="31"/>
        <v>0</v>
      </c>
      <c r="O370" s="164">
        <v>207648000</v>
      </c>
      <c r="P370" s="84"/>
      <c r="Q370" s="84"/>
      <c r="R370" s="84"/>
      <c r="S370" s="164"/>
      <c r="T370" s="181">
        <f t="shared" si="34"/>
        <v>207648000</v>
      </c>
      <c r="U370" s="22"/>
      <c r="V370" s="22"/>
      <c r="W370" s="41"/>
      <c r="X370" s="41"/>
      <c r="Y370" s="41"/>
      <c r="Z370" s="181">
        <f t="shared" si="35"/>
        <v>0</v>
      </c>
      <c r="AA370" s="44">
        <f t="shared" si="30"/>
        <v>0</v>
      </c>
      <c r="AB370" s="87"/>
      <c r="AC370" s="183" t="s">
        <v>483</v>
      </c>
      <c r="AD370" s="122" t="s">
        <v>680</v>
      </c>
    </row>
    <row r="371" spans="1:30" s="19" customFormat="1" ht="71.25" x14ac:dyDescent="0.2">
      <c r="A371" s="119">
        <v>66</v>
      </c>
      <c r="B371" s="111" t="s">
        <v>31</v>
      </c>
      <c r="C371" s="111" t="s">
        <v>496</v>
      </c>
      <c r="D371" s="111" t="s">
        <v>542</v>
      </c>
      <c r="E371" s="112" t="s">
        <v>543</v>
      </c>
      <c r="F371" s="17" t="s">
        <v>976</v>
      </c>
      <c r="G371" s="132">
        <v>2022680010065</v>
      </c>
      <c r="H371" s="111" t="s">
        <v>662</v>
      </c>
      <c r="I371" s="16"/>
      <c r="J371" s="104">
        <v>44927</v>
      </c>
      <c r="K371" s="104">
        <v>45291</v>
      </c>
      <c r="L371" s="144">
        <v>1</v>
      </c>
      <c r="M371" s="155"/>
      <c r="N371" s="179">
        <f t="shared" si="31"/>
        <v>0</v>
      </c>
      <c r="O371" s="164">
        <v>100000000</v>
      </c>
      <c r="P371" s="84">
        <v>69216000</v>
      </c>
      <c r="Q371" s="84"/>
      <c r="R371" s="84"/>
      <c r="S371" s="164"/>
      <c r="T371" s="181">
        <f t="shared" si="34"/>
        <v>169216000</v>
      </c>
      <c r="U371" s="22"/>
      <c r="V371" s="22"/>
      <c r="W371" s="41"/>
      <c r="X371" s="41"/>
      <c r="Y371" s="41"/>
      <c r="Z371" s="181">
        <f t="shared" si="35"/>
        <v>0</v>
      </c>
      <c r="AA371" s="44">
        <f t="shared" si="30"/>
        <v>0</v>
      </c>
      <c r="AB371" s="103"/>
      <c r="AC371" s="183" t="s">
        <v>483</v>
      </c>
      <c r="AD371" s="122" t="s">
        <v>680</v>
      </c>
    </row>
    <row r="372" spans="1:30" s="19" customFormat="1" ht="71.25" x14ac:dyDescent="0.2">
      <c r="A372" s="119">
        <v>151</v>
      </c>
      <c r="B372" s="111" t="s">
        <v>46</v>
      </c>
      <c r="C372" s="111" t="s">
        <v>544</v>
      </c>
      <c r="D372" s="111" t="s">
        <v>545</v>
      </c>
      <c r="E372" s="112" t="s">
        <v>546</v>
      </c>
      <c r="F372" s="17" t="s">
        <v>977</v>
      </c>
      <c r="G372" s="134">
        <v>2020680010112</v>
      </c>
      <c r="H372" s="111" t="s">
        <v>547</v>
      </c>
      <c r="I372" s="16"/>
      <c r="J372" s="104">
        <v>44927</v>
      </c>
      <c r="K372" s="104">
        <v>45291</v>
      </c>
      <c r="L372" s="143">
        <v>1</v>
      </c>
      <c r="M372" s="154"/>
      <c r="N372" s="179">
        <f t="shared" si="31"/>
        <v>0</v>
      </c>
      <c r="O372" s="164">
        <v>162750000</v>
      </c>
      <c r="P372" s="84"/>
      <c r="Q372" s="84"/>
      <c r="R372" s="84"/>
      <c r="S372" s="164"/>
      <c r="T372" s="181">
        <f t="shared" si="34"/>
        <v>162750000</v>
      </c>
      <c r="U372" s="22"/>
      <c r="V372" s="22"/>
      <c r="W372" s="41"/>
      <c r="X372" s="41"/>
      <c r="Y372" s="41"/>
      <c r="Z372" s="181">
        <f t="shared" si="35"/>
        <v>0</v>
      </c>
      <c r="AA372" s="44">
        <f t="shared" si="30"/>
        <v>0</v>
      </c>
      <c r="AB372" s="103"/>
      <c r="AC372" s="183" t="s">
        <v>483</v>
      </c>
      <c r="AD372" s="122" t="s">
        <v>680</v>
      </c>
    </row>
    <row r="373" spans="1:30" s="19" customFormat="1" ht="71.25" x14ac:dyDescent="0.2">
      <c r="A373" s="119">
        <v>152</v>
      </c>
      <c r="B373" s="111" t="s">
        <v>46</v>
      </c>
      <c r="C373" s="111" t="s">
        <v>544</v>
      </c>
      <c r="D373" s="111" t="s">
        <v>545</v>
      </c>
      <c r="E373" s="112" t="s">
        <v>548</v>
      </c>
      <c r="F373" s="17" t="s">
        <v>978</v>
      </c>
      <c r="G373" s="134">
        <v>2022680010105</v>
      </c>
      <c r="H373" s="111" t="s">
        <v>663</v>
      </c>
      <c r="I373" s="16"/>
      <c r="J373" s="104">
        <v>44927</v>
      </c>
      <c r="K373" s="104">
        <v>45291</v>
      </c>
      <c r="L373" s="143">
        <v>1</v>
      </c>
      <c r="M373" s="154"/>
      <c r="N373" s="179">
        <f t="shared" si="31"/>
        <v>0</v>
      </c>
      <c r="O373" s="164">
        <v>424470000</v>
      </c>
      <c r="P373" s="84"/>
      <c r="Q373" s="84"/>
      <c r="R373" s="84"/>
      <c r="S373" s="164"/>
      <c r="T373" s="181">
        <f t="shared" si="34"/>
        <v>424470000</v>
      </c>
      <c r="U373" s="22"/>
      <c r="V373" s="80"/>
      <c r="W373" s="41"/>
      <c r="X373" s="41"/>
      <c r="Y373" s="41"/>
      <c r="Z373" s="181">
        <f t="shared" si="35"/>
        <v>0</v>
      </c>
      <c r="AA373" s="44">
        <f t="shared" si="30"/>
        <v>0</v>
      </c>
      <c r="AB373" s="87"/>
      <c r="AC373" s="183" t="s">
        <v>483</v>
      </c>
      <c r="AD373" s="122" t="s">
        <v>680</v>
      </c>
    </row>
    <row r="374" spans="1:30" s="19" customFormat="1" ht="71.25" x14ac:dyDescent="0.2">
      <c r="A374" s="119">
        <v>153</v>
      </c>
      <c r="B374" s="111" t="s">
        <v>46</v>
      </c>
      <c r="C374" s="111" t="s">
        <v>544</v>
      </c>
      <c r="D374" s="111" t="s">
        <v>545</v>
      </c>
      <c r="E374" s="112" t="s">
        <v>549</v>
      </c>
      <c r="F374" s="17" t="s">
        <v>979</v>
      </c>
      <c r="G374" s="134">
        <v>2020680010112</v>
      </c>
      <c r="H374" s="111" t="s">
        <v>547</v>
      </c>
      <c r="I374" s="16"/>
      <c r="J374" s="104">
        <v>44927</v>
      </c>
      <c r="K374" s="104">
        <v>45291</v>
      </c>
      <c r="L374" s="143">
        <v>1</v>
      </c>
      <c r="M374" s="154"/>
      <c r="N374" s="179">
        <f t="shared" si="31"/>
        <v>0</v>
      </c>
      <c r="O374" s="170">
        <v>34650000</v>
      </c>
      <c r="P374" s="84"/>
      <c r="Q374" s="84"/>
      <c r="R374" s="84"/>
      <c r="S374" s="164"/>
      <c r="T374" s="181">
        <f t="shared" si="34"/>
        <v>34650000</v>
      </c>
      <c r="U374" s="22"/>
      <c r="V374" s="22"/>
      <c r="W374" s="41"/>
      <c r="X374" s="41"/>
      <c r="Y374" s="41"/>
      <c r="Z374" s="181">
        <f t="shared" si="35"/>
        <v>0</v>
      </c>
      <c r="AA374" s="44">
        <f t="shared" si="30"/>
        <v>0</v>
      </c>
      <c r="AB374" s="103"/>
      <c r="AC374" s="183" t="s">
        <v>483</v>
      </c>
      <c r="AD374" s="122" t="s">
        <v>680</v>
      </c>
    </row>
    <row r="375" spans="1:30" s="19" customFormat="1" ht="71.25" x14ac:dyDescent="0.2">
      <c r="A375" s="119">
        <v>154</v>
      </c>
      <c r="B375" s="111" t="s">
        <v>46</v>
      </c>
      <c r="C375" s="111" t="s">
        <v>544</v>
      </c>
      <c r="D375" s="111" t="s">
        <v>545</v>
      </c>
      <c r="E375" s="112" t="s">
        <v>550</v>
      </c>
      <c r="F375" s="17" t="s">
        <v>980</v>
      </c>
      <c r="G375" s="134">
        <v>2020680010112</v>
      </c>
      <c r="H375" s="111" t="s">
        <v>547</v>
      </c>
      <c r="I375" s="16"/>
      <c r="J375" s="104">
        <v>44927</v>
      </c>
      <c r="K375" s="104">
        <v>45291</v>
      </c>
      <c r="L375" s="143">
        <v>1</v>
      </c>
      <c r="M375" s="154"/>
      <c r="N375" s="179">
        <f t="shared" si="31"/>
        <v>0</v>
      </c>
      <c r="O375" s="164">
        <v>138600000</v>
      </c>
      <c r="P375" s="84"/>
      <c r="Q375" s="84"/>
      <c r="R375" s="84"/>
      <c r="S375" s="164"/>
      <c r="T375" s="181">
        <f t="shared" si="34"/>
        <v>138600000</v>
      </c>
      <c r="U375" s="22"/>
      <c r="V375" s="22"/>
      <c r="W375" s="41"/>
      <c r="X375" s="41"/>
      <c r="Y375" s="41"/>
      <c r="Z375" s="181">
        <f t="shared" si="35"/>
        <v>0</v>
      </c>
      <c r="AA375" s="44">
        <f t="shared" si="30"/>
        <v>0</v>
      </c>
      <c r="AB375" s="87"/>
      <c r="AC375" s="183" t="s">
        <v>483</v>
      </c>
      <c r="AD375" s="122" t="s">
        <v>680</v>
      </c>
    </row>
    <row r="376" spans="1:30" s="19" customFormat="1" ht="85.5" x14ac:dyDescent="0.2">
      <c r="A376" s="119">
        <v>155</v>
      </c>
      <c r="B376" s="111" t="s">
        <v>46</v>
      </c>
      <c r="C376" s="111" t="s">
        <v>544</v>
      </c>
      <c r="D376" s="111" t="s">
        <v>551</v>
      </c>
      <c r="E376" s="112" t="s">
        <v>552</v>
      </c>
      <c r="F376" s="17" t="s">
        <v>981</v>
      </c>
      <c r="G376" s="132">
        <v>2021680010014</v>
      </c>
      <c r="H376" s="111" t="s">
        <v>553</v>
      </c>
      <c r="I376" s="16"/>
      <c r="J376" s="104">
        <v>44927</v>
      </c>
      <c r="K376" s="104">
        <v>45291</v>
      </c>
      <c r="L376" s="143">
        <v>1</v>
      </c>
      <c r="M376" s="154"/>
      <c r="N376" s="179">
        <f t="shared" si="31"/>
        <v>0</v>
      </c>
      <c r="O376" s="170">
        <v>188475000</v>
      </c>
      <c r="P376" s="84"/>
      <c r="Q376" s="84"/>
      <c r="R376" s="84"/>
      <c r="S376" s="164"/>
      <c r="T376" s="181">
        <f t="shared" si="34"/>
        <v>188475000</v>
      </c>
      <c r="U376" s="22"/>
      <c r="V376" s="22"/>
      <c r="W376" s="41"/>
      <c r="X376" s="41"/>
      <c r="Y376" s="41"/>
      <c r="Z376" s="181">
        <f t="shared" si="35"/>
        <v>0</v>
      </c>
      <c r="AA376" s="44">
        <f t="shared" si="30"/>
        <v>0</v>
      </c>
      <c r="AB376" s="87"/>
      <c r="AC376" s="183" t="s">
        <v>483</v>
      </c>
      <c r="AD376" s="122" t="s">
        <v>680</v>
      </c>
    </row>
    <row r="377" spans="1:30" s="19" customFormat="1" ht="60" x14ac:dyDescent="0.2">
      <c r="A377" s="119">
        <v>156</v>
      </c>
      <c r="B377" s="111" t="s">
        <v>46</v>
      </c>
      <c r="C377" s="111" t="s">
        <v>88</v>
      </c>
      <c r="D377" s="111" t="s">
        <v>356</v>
      </c>
      <c r="E377" s="112" t="s">
        <v>554</v>
      </c>
      <c r="F377" s="17" t="s">
        <v>982</v>
      </c>
      <c r="G377" s="134">
        <v>2021680010007</v>
      </c>
      <c r="H377" s="135" t="s">
        <v>555</v>
      </c>
      <c r="I377" s="16"/>
      <c r="J377" s="104">
        <v>44927</v>
      </c>
      <c r="K377" s="104">
        <v>45291</v>
      </c>
      <c r="L377" s="297">
        <v>1</v>
      </c>
      <c r="M377" s="299"/>
      <c r="N377" s="294">
        <f>IFERROR(IF(M377/L377&gt;100%,100%,M377/L377),"-")</f>
        <v>0</v>
      </c>
      <c r="O377" s="164">
        <v>89610000</v>
      </c>
      <c r="P377" s="84"/>
      <c r="Q377" s="84"/>
      <c r="R377" s="84"/>
      <c r="S377" s="164"/>
      <c r="T377" s="273">
        <f>SUM(O377:S378)</f>
        <v>4507557876</v>
      </c>
      <c r="U377" s="22"/>
      <c r="V377" s="22"/>
      <c r="W377" s="41"/>
      <c r="X377" s="41"/>
      <c r="Y377" s="41"/>
      <c r="Z377" s="273">
        <f>SUM(U377:Y378)</f>
        <v>0</v>
      </c>
      <c r="AA377" s="249">
        <f t="shared" si="30"/>
        <v>0</v>
      </c>
      <c r="AB377" s="252"/>
      <c r="AC377" s="255" t="s">
        <v>483</v>
      </c>
      <c r="AD377" s="258" t="s">
        <v>680</v>
      </c>
    </row>
    <row r="378" spans="1:30" s="19" customFormat="1" ht="85.5" x14ac:dyDescent="0.2">
      <c r="A378" s="119">
        <v>156</v>
      </c>
      <c r="B378" s="111" t="s">
        <v>46</v>
      </c>
      <c r="C378" s="111" t="s">
        <v>88</v>
      </c>
      <c r="D378" s="111" t="s">
        <v>356</v>
      </c>
      <c r="E378" s="112" t="s">
        <v>554</v>
      </c>
      <c r="F378" s="17" t="s">
        <v>982</v>
      </c>
      <c r="G378" s="134">
        <v>2022680010107</v>
      </c>
      <c r="H378" s="135" t="s">
        <v>664</v>
      </c>
      <c r="I378" s="16"/>
      <c r="J378" s="104">
        <v>44927</v>
      </c>
      <c r="K378" s="104">
        <v>45291</v>
      </c>
      <c r="L378" s="298"/>
      <c r="M378" s="300"/>
      <c r="N378" s="296"/>
      <c r="O378" s="170">
        <v>4417947876</v>
      </c>
      <c r="P378" s="84"/>
      <c r="Q378" s="84"/>
      <c r="R378" s="84"/>
      <c r="S378" s="164"/>
      <c r="T378" s="275"/>
      <c r="U378" s="22"/>
      <c r="V378" s="22"/>
      <c r="W378" s="41"/>
      <c r="X378" s="41"/>
      <c r="Y378" s="41"/>
      <c r="Z378" s="275"/>
      <c r="AA378" s="251"/>
      <c r="AB378" s="254"/>
      <c r="AC378" s="257"/>
      <c r="AD378" s="260"/>
    </row>
    <row r="379" spans="1:30" s="19" customFormat="1" ht="142.5" x14ac:dyDescent="0.2">
      <c r="A379" s="119">
        <v>157</v>
      </c>
      <c r="B379" s="111" t="s">
        <v>46</v>
      </c>
      <c r="C379" s="111" t="s">
        <v>88</v>
      </c>
      <c r="D379" s="111" t="s">
        <v>356</v>
      </c>
      <c r="E379" s="112" t="s">
        <v>556</v>
      </c>
      <c r="F379" s="17" t="s">
        <v>983</v>
      </c>
      <c r="G379" s="134">
        <v>2021680010007</v>
      </c>
      <c r="H379" s="135" t="s">
        <v>555</v>
      </c>
      <c r="I379" s="16"/>
      <c r="J379" s="104">
        <v>44927</v>
      </c>
      <c r="K379" s="104">
        <v>45291</v>
      </c>
      <c r="L379" s="143">
        <v>1</v>
      </c>
      <c r="M379" s="154"/>
      <c r="N379" s="179">
        <f t="shared" si="31"/>
        <v>0</v>
      </c>
      <c r="O379" s="164">
        <v>125745000</v>
      </c>
      <c r="P379" s="84"/>
      <c r="Q379" s="84"/>
      <c r="R379" s="84"/>
      <c r="S379" s="164"/>
      <c r="T379" s="181">
        <f>SUM(O379:S379)</f>
        <v>125745000</v>
      </c>
      <c r="U379" s="22"/>
      <c r="V379" s="22"/>
      <c r="W379" s="41"/>
      <c r="X379" s="41"/>
      <c r="Y379" s="41"/>
      <c r="Z379" s="181">
        <f>SUM(U379:Y379)</f>
        <v>0</v>
      </c>
      <c r="AA379" s="44">
        <f t="shared" si="30"/>
        <v>0</v>
      </c>
      <c r="AB379" s="87"/>
      <c r="AC379" s="183" t="s">
        <v>483</v>
      </c>
      <c r="AD379" s="122" t="s">
        <v>680</v>
      </c>
    </row>
    <row r="380" spans="1:30" s="19" customFormat="1" ht="71.25" x14ac:dyDescent="0.2">
      <c r="A380" s="119">
        <v>158</v>
      </c>
      <c r="B380" s="111" t="s">
        <v>46</v>
      </c>
      <c r="C380" s="111" t="s">
        <v>88</v>
      </c>
      <c r="D380" s="111" t="s">
        <v>356</v>
      </c>
      <c r="E380" s="112" t="s">
        <v>557</v>
      </c>
      <c r="F380" s="17" t="s">
        <v>984</v>
      </c>
      <c r="G380" s="134">
        <v>2021680010007</v>
      </c>
      <c r="H380" s="135" t="s">
        <v>555</v>
      </c>
      <c r="I380" s="16"/>
      <c r="J380" s="104">
        <v>44927</v>
      </c>
      <c r="K380" s="104">
        <v>45291</v>
      </c>
      <c r="L380" s="297">
        <v>1</v>
      </c>
      <c r="M380" s="299"/>
      <c r="N380" s="294">
        <f t="shared" si="31"/>
        <v>0</v>
      </c>
      <c r="O380" s="164">
        <v>97845000</v>
      </c>
      <c r="P380" s="84"/>
      <c r="Q380" s="84"/>
      <c r="R380" s="84"/>
      <c r="S380" s="164"/>
      <c r="T380" s="273">
        <f>SUM(O380:S381)</f>
        <v>197845000</v>
      </c>
      <c r="U380" s="22"/>
      <c r="V380" s="22"/>
      <c r="W380" s="41"/>
      <c r="X380" s="41"/>
      <c r="Y380" s="41"/>
      <c r="Z380" s="273">
        <f>SUM(U380:Y381)</f>
        <v>0</v>
      </c>
      <c r="AA380" s="249">
        <f t="shared" si="30"/>
        <v>0</v>
      </c>
      <c r="AB380" s="261"/>
      <c r="AC380" s="255" t="s">
        <v>483</v>
      </c>
      <c r="AD380" s="258" t="s">
        <v>680</v>
      </c>
    </row>
    <row r="381" spans="1:30" s="19" customFormat="1" ht="85.5" x14ac:dyDescent="0.2">
      <c r="A381" s="119">
        <v>158</v>
      </c>
      <c r="B381" s="111" t="s">
        <v>46</v>
      </c>
      <c r="C381" s="111" t="s">
        <v>88</v>
      </c>
      <c r="D381" s="111" t="s">
        <v>356</v>
      </c>
      <c r="E381" s="112" t="s">
        <v>557</v>
      </c>
      <c r="F381" s="17" t="s">
        <v>984</v>
      </c>
      <c r="G381" s="134">
        <v>2022680010107</v>
      </c>
      <c r="H381" s="135" t="s">
        <v>664</v>
      </c>
      <c r="I381" s="16"/>
      <c r="J381" s="104">
        <v>44927</v>
      </c>
      <c r="K381" s="104">
        <v>45291</v>
      </c>
      <c r="L381" s="298"/>
      <c r="M381" s="300"/>
      <c r="N381" s="296"/>
      <c r="O381" s="170">
        <v>100000000</v>
      </c>
      <c r="P381" s="84"/>
      <c r="Q381" s="84"/>
      <c r="R381" s="84"/>
      <c r="S381" s="164"/>
      <c r="T381" s="275"/>
      <c r="U381" s="22"/>
      <c r="V381" s="22"/>
      <c r="W381" s="41"/>
      <c r="X381" s="41"/>
      <c r="Y381" s="41"/>
      <c r="Z381" s="275"/>
      <c r="AA381" s="251"/>
      <c r="AB381" s="262"/>
      <c r="AC381" s="257"/>
      <c r="AD381" s="260"/>
    </row>
    <row r="382" spans="1:30" s="19" customFormat="1" ht="60" x14ac:dyDescent="0.2">
      <c r="A382" s="119">
        <v>159</v>
      </c>
      <c r="B382" s="111" t="s">
        <v>46</v>
      </c>
      <c r="C382" s="111" t="s">
        <v>88</v>
      </c>
      <c r="D382" s="111" t="s">
        <v>356</v>
      </c>
      <c r="E382" s="112" t="s">
        <v>558</v>
      </c>
      <c r="F382" s="17" t="s">
        <v>985</v>
      </c>
      <c r="G382" s="134">
        <v>2021680010007</v>
      </c>
      <c r="H382" s="135" t="s">
        <v>555</v>
      </c>
      <c r="I382" s="16"/>
      <c r="J382" s="104">
        <v>44927</v>
      </c>
      <c r="K382" s="104">
        <v>45291</v>
      </c>
      <c r="L382" s="143">
        <v>1</v>
      </c>
      <c r="M382" s="154"/>
      <c r="N382" s="179">
        <f t="shared" si="31"/>
        <v>0</v>
      </c>
      <c r="O382" s="164">
        <v>88537500</v>
      </c>
      <c r="P382" s="84"/>
      <c r="Q382" s="84"/>
      <c r="R382" s="84"/>
      <c r="S382" s="164"/>
      <c r="T382" s="181">
        <f>SUM(O382:S382)</f>
        <v>88537500</v>
      </c>
      <c r="U382" s="22"/>
      <c r="V382" s="22"/>
      <c r="W382" s="41"/>
      <c r="X382" s="41"/>
      <c r="Y382" s="41"/>
      <c r="Z382" s="181">
        <f>SUM(U382:Y382)</f>
        <v>0</v>
      </c>
      <c r="AA382" s="44">
        <f t="shared" si="30"/>
        <v>0</v>
      </c>
      <c r="AB382" s="87"/>
      <c r="AC382" s="183" t="s">
        <v>483</v>
      </c>
      <c r="AD382" s="122" t="s">
        <v>680</v>
      </c>
    </row>
    <row r="383" spans="1:30" s="19" customFormat="1" ht="75" x14ac:dyDescent="0.2">
      <c r="A383" s="119">
        <v>162</v>
      </c>
      <c r="B383" s="111" t="s">
        <v>46</v>
      </c>
      <c r="C383" s="111" t="s">
        <v>88</v>
      </c>
      <c r="D383" s="111" t="s">
        <v>559</v>
      </c>
      <c r="E383" s="112" t="s">
        <v>560</v>
      </c>
      <c r="F383" s="17" t="s">
        <v>986</v>
      </c>
      <c r="G383" s="132">
        <v>2021680010019</v>
      </c>
      <c r="H383" s="111" t="s">
        <v>561</v>
      </c>
      <c r="I383" s="16"/>
      <c r="J383" s="104">
        <v>44927</v>
      </c>
      <c r="K383" s="104">
        <v>45291</v>
      </c>
      <c r="L383" s="297">
        <v>1</v>
      </c>
      <c r="M383" s="299"/>
      <c r="N383" s="294">
        <f t="shared" si="31"/>
        <v>0</v>
      </c>
      <c r="O383" s="164">
        <v>159075000</v>
      </c>
      <c r="P383" s="84"/>
      <c r="Q383" s="84"/>
      <c r="R383" s="84"/>
      <c r="S383" s="164"/>
      <c r="T383" s="273">
        <f>SUM(O383:S384)</f>
        <v>562200000</v>
      </c>
      <c r="U383" s="22"/>
      <c r="V383" s="22"/>
      <c r="W383" s="41"/>
      <c r="X383" s="41"/>
      <c r="Y383" s="41"/>
      <c r="Z383" s="273">
        <f>SUM(U383:Y384)</f>
        <v>0</v>
      </c>
      <c r="AA383" s="249">
        <f t="shared" si="30"/>
        <v>0</v>
      </c>
      <c r="AB383" s="252"/>
      <c r="AC383" s="255" t="s">
        <v>483</v>
      </c>
      <c r="AD383" s="258" t="s">
        <v>680</v>
      </c>
    </row>
    <row r="384" spans="1:30" s="19" customFormat="1" ht="75" x14ac:dyDescent="0.2">
      <c r="A384" s="119">
        <v>162</v>
      </c>
      <c r="B384" s="111" t="s">
        <v>46</v>
      </c>
      <c r="C384" s="111" t="s">
        <v>88</v>
      </c>
      <c r="D384" s="111" t="s">
        <v>559</v>
      </c>
      <c r="E384" s="112" t="s">
        <v>560</v>
      </c>
      <c r="F384" s="17" t="s">
        <v>986</v>
      </c>
      <c r="G384" s="134">
        <v>2022680010106</v>
      </c>
      <c r="H384" s="111" t="s">
        <v>665</v>
      </c>
      <c r="I384" s="15"/>
      <c r="J384" s="104">
        <v>44927</v>
      </c>
      <c r="K384" s="104">
        <v>45291</v>
      </c>
      <c r="L384" s="298"/>
      <c r="M384" s="300"/>
      <c r="N384" s="296"/>
      <c r="O384" s="164">
        <v>403125000</v>
      </c>
      <c r="P384" s="84"/>
      <c r="Q384" s="84"/>
      <c r="R384" s="84"/>
      <c r="S384" s="164"/>
      <c r="T384" s="275"/>
      <c r="U384" s="22"/>
      <c r="V384" s="22"/>
      <c r="W384" s="41"/>
      <c r="X384" s="41"/>
      <c r="Y384" s="41"/>
      <c r="Z384" s="275"/>
      <c r="AA384" s="251"/>
      <c r="AB384" s="254"/>
      <c r="AC384" s="257"/>
      <c r="AD384" s="260"/>
    </row>
    <row r="385" spans="1:73" s="19" customFormat="1" ht="42.75" x14ac:dyDescent="0.2">
      <c r="A385" s="119">
        <v>163</v>
      </c>
      <c r="B385" s="111" t="s">
        <v>46</v>
      </c>
      <c r="C385" s="111" t="s">
        <v>88</v>
      </c>
      <c r="D385" s="111" t="s">
        <v>559</v>
      </c>
      <c r="E385" s="112" t="s">
        <v>562</v>
      </c>
      <c r="F385" s="17" t="s">
        <v>987</v>
      </c>
      <c r="G385" s="132">
        <v>2021680010019</v>
      </c>
      <c r="H385" s="111" t="s">
        <v>561</v>
      </c>
      <c r="I385" s="16"/>
      <c r="J385" s="104">
        <v>44927</v>
      </c>
      <c r="K385" s="104">
        <v>45291</v>
      </c>
      <c r="L385" s="143">
        <v>1</v>
      </c>
      <c r="M385" s="154"/>
      <c r="N385" s="179">
        <f t="shared" si="31"/>
        <v>0</v>
      </c>
      <c r="O385" s="164">
        <v>166550000</v>
      </c>
      <c r="P385" s="84"/>
      <c r="Q385" s="84"/>
      <c r="R385" s="84"/>
      <c r="S385" s="164"/>
      <c r="T385" s="181">
        <f>SUM(O385:S385)</f>
        <v>166550000</v>
      </c>
      <c r="U385" s="22"/>
      <c r="V385" s="41"/>
      <c r="W385" s="41"/>
      <c r="X385" s="41"/>
      <c r="Y385" s="41"/>
      <c r="Z385" s="181">
        <f>SUM(U385:Y385)</f>
        <v>0</v>
      </c>
      <c r="AA385" s="44">
        <f t="shared" si="30"/>
        <v>0</v>
      </c>
      <c r="AB385" s="87"/>
      <c r="AC385" s="183" t="s">
        <v>483</v>
      </c>
      <c r="AD385" s="122" t="s">
        <v>680</v>
      </c>
    </row>
    <row r="386" spans="1:73" s="19" customFormat="1" ht="57" x14ac:dyDescent="0.2">
      <c r="A386" s="119">
        <v>168</v>
      </c>
      <c r="B386" s="111" t="s">
        <v>46</v>
      </c>
      <c r="C386" s="111" t="s">
        <v>88</v>
      </c>
      <c r="D386" s="111" t="s">
        <v>89</v>
      </c>
      <c r="E386" s="126" t="s">
        <v>563</v>
      </c>
      <c r="F386" s="17" t="s">
        <v>988</v>
      </c>
      <c r="G386" s="134">
        <v>2021680010002</v>
      </c>
      <c r="H386" s="111" t="s">
        <v>564</v>
      </c>
      <c r="I386" s="16"/>
      <c r="J386" s="104">
        <v>44927</v>
      </c>
      <c r="K386" s="104">
        <v>45291</v>
      </c>
      <c r="L386" s="297">
        <v>1</v>
      </c>
      <c r="M386" s="299"/>
      <c r="N386" s="294">
        <f t="shared" si="31"/>
        <v>0</v>
      </c>
      <c r="O386" s="164">
        <v>827625000</v>
      </c>
      <c r="P386" s="84"/>
      <c r="Q386" s="84"/>
      <c r="R386" s="84"/>
      <c r="S386" s="164">
        <v>9450000</v>
      </c>
      <c r="T386" s="273">
        <f>SUM(O386:S388)</f>
        <v>2910104151</v>
      </c>
      <c r="U386" s="22"/>
      <c r="V386" s="41"/>
      <c r="W386" s="41"/>
      <c r="X386" s="41"/>
      <c r="Y386" s="41"/>
      <c r="Z386" s="273">
        <f>SUM(U386:Y388)</f>
        <v>0</v>
      </c>
      <c r="AA386" s="249">
        <f t="shared" si="30"/>
        <v>0</v>
      </c>
      <c r="AB386" s="252"/>
      <c r="AC386" s="255" t="s">
        <v>483</v>
      </c>
      <c r="AD386" s="258" t="s">
        <v>680</v>
      </c>
    </row>
    <row r="387" spans="1:73" s="19" customFormat="1" ht="57" x14ac:dyDescent="0.2">
      <c r="A387" s="119">
        <v>168</v>
      </c>
      <c r="B387" s="111" t="s">
        <v>46</v>
      </c>
      <c r="C387" s="111" t="s">
        <v>88</v>
      </c>
      <c r="D387" s="111" t="s">
        <v>89</v>
      </c>
      <c r="E387" s="126" t="s">
        <v>563</v>
      </c>
      <c r="F387" s="17" t="s">
        <v>988</v>
      </c>
      <c r="G387" s="134">
        <v>2021680010215</v>
      </c>
      <c r="H387" s="111" t="s">
        <v>565</v>
      </c>
      <c r="I387" s="16"/>
      <c r="J387" s="104">
        <v>44927</v>
      </c>
      <c r="K387" s="104">
        <v>45291</v>
      </c>
      <c r="L387" s="301"/>
      <c r="M387" s="302"/>
      <c r="N387" s="295"/>
      <c r="O387" s="164">
        <v>741035357</v>
      </c>
      <c r="P387" s="84"/>
      <c r="Q387" s="84"/>
      <c r="R387" s="84"/>
      <c r="S387" s="164"/>
      <c r="T387" s="274"/>
      <c r="U387" s="22"/>
      <c r="V387" s="41"/>
      <c r="W387" s="41"/>
      <c r="X387" s="41"/>
      <c r="Y387" s="41"/>
      <c r="Z387" s="274"/>
      <c r="AA387" s="250"/>
      <c r="AB387" s="253"/>
      <c r="AC387" s="256"/>
      <c r="AD387" s="259"/>
    </row>
    <row r="388" spans="1:73" s="19" customFormat="1" ht="85.5" x14ac:dyDescent="0.2">
      <c r="A388" s="119">
        <v>168</v>
      </c>
      <c r="B388" s="111" t="s">
        <v>46</v>
      </c>
      <c r="C388" s="111" t="s">
        <v>88</v>
      </c>
      <c r="D388" s="111" t="s">
        <v>89</v>
      </c>
      <c r="E388" s="126" t="s">
        <v>563</v>
      </c>
      <c r="F388" s="17" t="s">
        <v>988</v>
      </c>
      <c r="G388" s="134">
        <v>2022680010058</v>
      </c>
      <c r="H388" s="111" t="s">
        <v>666</v>
      </c>
      <c r="I388" s="16"/>
      <c r="J388" s="104">
        <v>44927</v>
      </c>
      <c r="K388" s="104">
        <v>45291</v>
      </c>
      <c r="L388" s="298"/>
      <c r="M388" s="300"/>
      <c r="N388" s="296"/>
      <c r="O388" s="164">
        <v>1331993794</v>
      </c>
      <c r="P388" s="84"/>
      <c r="Q388" s="84"/>
      <c r="R388" s="84"/>
      <c r="S388" s="164"/>
      <c r="T388" s="275"/>
      <c r="U388" s="22"/>
      <c r="V388" s="41"/>
      <c r="W388" s="41"/>
      <c r="X388" s="41"/>
      <c r="Y388" s="41"/>
      <c r="Z388" s="275"/>
      <c r="AA388" s="251"/>
      <c r="AB388" s="254"/>
      <c r="AC388" s="257"/>
      <c r="AD388" s="260"/>
    </row>
    <row r="389" spans="1:73" s="19" customFormat="1" ht="48" customHeight="1" x14ac:dyDescent="0.2">
      <c r="A389" s="119">
        <v>218</v>
      </c>
      <c r="B389" s="111" t="s">
        <v>42</v>
      </c>
      <c r="C389" s="111" t="s">
        <v>58</v>
      </c>
      <c r="D389" s="111" t="s">
        <v>368</v>
      </c>
      <c r="E389" s="126" t="s">
        <v>566</v>
      </c>
      <c r="F389" s="17" t="s">
        <v>989</v>
      </c>
      <c r="G389" s="134">
        <v>2022680010011</v>
      </c>
      <c r="H389" s="111" t="s">
        <v>667</v>
      </c>
      <c r="I389" s="16"/>
      <c r="J389" s="104">
        <v>44927</v>
      </c>
      <c r="K389" s="104">
        <v>45291</v>
      </c>
      <c r="L389" s="144">
        <v>0</v>
      </c>
      <c r="M389" s="155"/>
      <c r="N389" s="179" t="str">
        <f t="shared" si="31"/>
        <v>-</v>
      </c>
      <c r="O389" s="164">
        <v>1267583435</v>
      </c>
      <c r="P389" s="84"/>
      <c r="Q389" s="84"/>
      <c r="R389" s="84"/>
      <c r="S389" s="164"/>
      <c r="T389" s="181">
        <f>SUM(O389:S389)</f>
        <v>1267583435</v>
      </c>
      <c r="U389" s="22"/>
      <c r="V389" s="41"/>
      <c r="W389" s="41"/>
      <c r="X389" s="41"/>
      <c r="Y389" s="41"/>
      <c r="Z389" s="181">
        <f>SUM(U389:Y389)</f>
        <v>0</v>
      </c>
      <c r="AA389" s="44">
        <f t="shared" si="30"/>
        <v>0</v>
      </c>
      <c r="AB389" s="87"/>
      <c r="AC389" s="183" t="s">
        <v>483</v>
      </c>
      <c r="AD389" s="122" t="s">
        <v>680</v>
      </c>
    </row>
    <row r="390" spans="1:73" s="217" customFormat="1" ht="19.5" customHeight="1" x14ac:dyDescent="0.2">
      <c r="A390" s="207" cm="1">
        <f t="array" ref="A390">SUM(--(FREQUENCY(A9:A389,A9:A389)&gt;0))</f>
        <v>314</v>
      </c>
      <c r="B390" s="208" t="s">
        <v>567</v>
      </c>
      <c r="C390" s="209"/>
      <c r="D390" s="209"/>
      <c r="E390" s="209"/>
      <c r="F390" s="209"/>
      <c r="G390" s="209"/>
      <c r="H390" s="209"/>
      <c r="I390" s="209"/>
      <c r="J390" s="209"/>
      <c r="K390" s="210"/>
      <c r="L390" s="97"/>
      <c r="M390" s="211"/>
      <c r="N390" s="212">
        <f>AVERAGE(N9:N389)</f>
        <v>0</v>
      </c>
      <c r="O390" s="213">
        <f>SUBTOTAL(9,O9:O389)</f>
        <v>274155754785.17001</v>
      </c>
      <c r="P390" s="213">
        <f t="shared" ref="P390:S390" si="36">SUBTOTAL(9,P9:P389)</f>
        <v>391628119365</v>
      </c>
      <c r="Q390" s="213">
        <f t="shared" si="36"/>
        <v>0</v>
      </c>
      <c r="R390" s="213">
        <f t="shared" si="36"/>
        <v>12429405501.086</v>
      </c>
      <c r="S390" s="213">
        <f t="shared" si="36"/>
        <v>295146179174.83002</v>
      </c>
      <c r="T390" s="214">
        <f>SUBTOTAL(9,T9:T389)</f>
        <v>973359458826.08582</v>
      </c>
      <c r="U390" s="213">
        <f t="shared" ref="U390:Z390" si="37">SUBTOTAL(9,U9:U389)</f>
        <v>0</v>
      </c>
      <c r="V390" s="213">
        <f t="shared" si="37"/>
        <v>0</v>
      </c>
      <c r="W390" s="213">
        <f t="shared" si="37"/>
        <v>0</v>
      </c>
      <c r="X390" s="213">
        <f t="shared" si="37"/>
        <v>0</v>
      </c>
      <c r="Y390" s="213">
        <f t="shared" si="37"/>
        <v>0</v>
      </c>
      <c r="Z390" s="214">
        <f t="shared" si="37"/>
        <v>0</v>
      </c>
      <c r="AA390" s="215">
        <f>IFERROR(Z390/T390,"-")</f>
        <v>0</v>
      </c>
      <c r="AB390" s="309"/>
      <c r="AC390" s="309"/>
      <c r="AD390" s="309"/>
      <c r="AE390" s="216"/>
      <c r="AF390" s="216"/>
      <c r="AG390" s="216"/>
      <c r="AH390" s="216"/>
      <c r="AI390" s="216"/>
      <c r="AJ390" s="216"/>
      <c r="AK390" s="216"/>
      <c r="AL390" s="216"/>
      <c r="AM390" s="216"/>
      <c r="AN390" s="216"/>
      <c r="AO390" s="216"/>
      <c r="AP390" s="216"/>
      <c r="AQ390" s="216"/>
      <c r="AR390" s="216"/>
      <c r="AS390" s="216"/>
      <c r="AT390" s="216"/>
      <c r="AU390" s="216"/>
      <c r="AV390" s="216"/>
      <c r="AW390" s="216"/>
      <c r="AX390" s="216"/>
      <c r="AY390" s="216"/>
      <c r="AZ390" s="216"/>
      <c r="BA390" s="216"/>
      <c r="BB390" s="216"/>
      <c r="BC390" s="216"/>
      <c r="BD390" s="216"/>
      <c r="BE390" s="216"/>
      <c r="BF390" s="216"/>
      <c r="BG390" s="216"/>
      <c r="BH390" s="216"/>
      <c r="BI390" s="216"/>
      <c r="BJ390" s="216"/>
      <c r="BK390" s="216"/>
      <c r="BL390" s="216"/>
      <c r="BM390" s="216"/>
      <c r="BN390" s="216"/>
      <c r="BO390" s="216"/>
      <c r="BP390" s="216"/>
      <c r="BQ390" s="216"/>
      <c r="BR390" s="216"/>
      <c r="BS390" s="216"/>
      <c r="BT390" s="216"/>
      <c r="BU390" s="216"/>
    </row>
    <row r="391" spans="1:73" x14ac:dyDescent="0.2">
      <c r="T391" s="189"/>
      <c r="Z391" s="189"/>
    </row>
    <row r="392" spans="1:73" x14ac:dyDescent="0.2">
      <c r="B392" s="331" t="s">
        <v>1010</v>
      </c>
      <c r="O392" s="8"/>
      <c r="T392" s="6"/>
      <c r="Z392" s="6"/>
    </row>
    <row r="393" spans="1:73" x14ac:dyDescent="0.2">
      <c r="O393" s="6"/>
      <c r="S393" s="6"/>
      <c r="T393" s="190"/>
      <c r="Z393" s="189"/>
    </row>
    <row r="394" spans="1:73" ht="15" x14ac:dyDescent="0.25">
      <c r="M394" s="197"/>
      <c r="N394" s="197"/>
      <c r="O394" s="31"/>
      <c r="T394" s="191"/>
      <c r="Z394" s="189"/>
    </row>
    <row r="395" spans="1:73" ht="15" x14ac:dyDescent="0.25">
      <c r="M395" s="197"/>
      <c r="N395" s="197"/>
      <c r="T395" s="190"/>
      <c r="Z395" s="189"/>
    </row>
    <row r="396" spans="1:73" ht="15" x14ac:dyDescent="0.25">
      <c r="M396" s="197"/>
      <c r="N396" s="197"/>
      <c r="T396" s="31"/>
    </row>
    <row r="397" spans="1:73" ht="15" hidden="1" x14ac:dyDescent="0.25">
      <c r="M397" s="197"/>
      <c r="N397" s="197"/>
    </row>
    <row r="398" spans="1:73" ht="15" hidden="1" x14ac:dyDescent="0.25">
      <c r="M398" s="197"/>
      <c r="N398" s="197"/>
      <c r="O398" s="7"/>
      <c r="P398" s="93"/>
    </row>
    <row r="399" spans="1:73" ht="15" hidden="1" x14ac:dyDescent="0.25">
      <c r="M399" s="197"/>
      <c r="N399" s="197"/>
      <c r="P399" s="93"/>
    </row>
    <row r="400" spans="1:73" hidden="1" x14ac:dyDescent="0.2">
      <c r="P400" s="93"/>
    </row>
    <row r="402" spans="15:15" hidden="1" x14ac:dyDescent="0.2">
      <c r="O402" s="7"/>
    </row>
  </sheetData>
  <mergeCells count="349">
    <mergeCell ref="AC7:AD7"/>
    <mergeCell ref="AB7:AB8"/>
    <mergeCell ref="AB1:AD1"/>
    <mergeCell ref="AB2:AD2"/>
    <mergeCell ref="AB3:AD3"/>
    <mergeCell ref="AB4:AD4"/>
    <mergeCell ref="AA7:AA8"/>
    <mergeCell ref="Z10:Z14"/>
    <mergeCell ref="B1:Q1"/>
    <mergeCell ref="D5:G5"/>
    <mergeCell ref="D6:G6"/>
    <mergeCell ref="A7:F7"/>
    <mergeCell ref="G7:K7"/>
    <mergeCell ref="L7:N7"/>
    <mergeCell ref="A5:C5"/>
    <mergeCell ref="A6:C6"/>
    <mergeCell ref="AB390:AD390"/>
    <mergeCell ref="T10:T14"/>
    <mergeCell ref="T39:T41"/>
    <mergeCell ref="T54:T55"/>
    <mergeCell ref="L54:L55"/>
    <mergeCell ref="N54:N55"/>
    <mergeCell ref="L56:L57"/>
    <mergeCell ref="N56:N57"/>
    <mergeCell ref="T56:T57"/>
    <mergeCell ref="T65:T66"/>
    <mergeCell ref="L65:L66"/>
    <mergeCell ref="N65:N66"/>
    <mergeCell ref="M65:M66"/>
    <mergeCell ref="T112:T113"/>
    <mergeCell ref="T116:T117"/>
    <mergeCell ref="T124:T125"/>
    <mergeCell ref="L10:L14"/>
    <mergeCell ref="N10:N14"/>
    <mergeCell ref="T171:T172"/>
    <mergeCell ref="L181:L183"/>
    <mergeCell ref="N181:N183"/>
    <mergeCell ref="M181:M183"/>
    <mergeCell ref="T181:T183"/>
    <mergeCell ref="L124:L125"/>
    <mergeCell ref="N124:N125"/>
    <mergeCell ref="L171:L172"/>
    <mergeCell ref="M171:M172"/>
    <mergeCell ref="N171:N172"/>
    <mergeCell ref="L199:L200"/>
    <mergeCell ref="M199:M200"/>
    <mergeCell ref="N199:N200"/>
    <mergeCell ref="T199:T200"/>
    <mergeCell ref="T213:T214"/>
    <mergeCell ref="L213:L214"/>
    <mergeCell ref="M213:M214"/>
    <mergeCell ref="N213:N214"/>
    <mergeCell ref="L189:L190"/>
    <mergeCell ref="M189:M190"/>
    <mergeCell ref="N189:N190"/>
    <mergeCell ref="T189:T190"/>
    <mergeCell ref="L193:L195"/>
    <mergeCell ref="M193:M195"/>
    <mergeCell ref="N193:N195"/>
    <mergeCell ref="T193:T195"/>
    <mergeCell ref="T237:T238"/>
    <mergeCell ref="T241:T245"/>
    <mergeCell ref="L241:L245"/>
    <mergeCell ref="M241:M245"/>
    <mergeCell ref="N241:N245"/>
    <mergeCell ref="L237:L238"/>
    <mergeCell ref="M237:M238"/>
    <mergeCell ref="N237:N238"/>
    <mergeCell ref="T223:T224"/>
    <mergeCell ref="L223:L224"/>
    <mergeCell ref="M223:M224"/>
    <mergeCell ref="N223:N224"/>
    <mergeCell ref="T225:T234"/>
    <mergeCell ref="M225:M234"/>
    <mergeCell ref="N225:N234"/>
    <mergeCell ref="T273:T274"/>
    <mergeCell ref="L273:L274"/>
    <mergeCell ref="M273:M274"/>
    <mergeCell ref="N273:N274"/>
    <mergeCell ref="L275:L281"/>
    <mergeCell ref="M275:M281"/>
    <mergeCell ref="N275:N281"/>
    <mergeCell ref="T275:T281"/>
    <mergeCell ref="L246:L248"/>
    <mergeCell ref="M246:M248"/>
    <mergeCell ref="N246:N248"/>
    <mergeCell ref="T246:T248"/>
    <mergeCell ref="L253:L254"/>
    <mergeCell ref="M253:M254"/>
    <mergeCell ref="N253:N254"/>
    <mergeCell ref="T253:T254"/>
    <mergeCell ref="N288:N289"/>
    <mergeCell ref="T288:T289"/>
    <mergeCell ref="L293:L294"/>
    <mergeCell ref="M293:M294"/>
    <mergeCell ref="N293:N294"/>
    <mergeCell ref="T293:T294"/>
    <mergeCell ref="L282:L283"/>
    <mergeCell ref="M282:M283"/>
    <mergeCell ref="N282:N283"/>
    <mergeCell ref="T282:T283"/>
    <mergeCell ref="L286:L287"/>
    <mergeCell ref="M286:M287"/>
    <mergeCell ref="N286:N287"/>
    <mergeCell ref="T286:T287"/>
    <mergeCell ref="M124:M125"/>
    <mergeCell ref="L225:L234"/>
    <mergeCell ref="T380:T381"/>
    <mergeCell ref="N380:N381"/>
    <mergeCell ref="M380:M381"/>
    <mergeCell ref="L380:L381"/>
    <mergeCell ref="L383:L384"/>
    <mergeCell ref="N383:N384"/>
    <mergeCell ref="M383:M384"/>
    <mergeCell ref="T383:T384"/>
    <mergeCell ref="T359:T360"/>
    <mergeCell ref="L359:L360"/>
    <mergeCell ref="M359:M360"/>
    <mergeCell ref="N359:N360"/>
    <mergeCell ref="T377:T378"/>
    <mergeCell ref="L377:L378"/>
    <mergeCell ref="M377:M378"/>
    <mergeCell ref="N377:N378"/>
    <mergeCell ref="L313:L314"/>
    <mergeCell ref="M313:M314"/>
    <mergeCell ref="N313:N314"/>
    <mergeCell ref="T313:T314"/>
    <mergeCell ref="L345:L346"/>
    <mergeCell ref="M345:M346"/>
    <mergeCell ref="M10:M14"/>
    <mergeCell ref="L39:L41"/>
    <mergeCell ref="M39:M41"/>
    <mergeCell ref="N39:N41"/>
    <mergeCell ref="L112:L113"/>
    <mergeCell ref="M112:M113"/>
    <mergeCell ref="N112:N113"/>
    <mergeCell ref="L116:L117"/>
    <mergeCell ref="M116:M117"/>
    <mergeCell ref="N116:N117"/>
    <mergeCell ref="L264:L266"/>
    <mergeCell ref="M264:M266"/>
    <mergeCell ref="N264:N266"/>
    <mergeCell ref="T264:T266"/>
    <mergeCell ref="L269:L270"/>
    <mergeCell ref="M269:M270"/>
    <mergeCell ref="N269:N270"/>
    <mergeCell ref="T269:T270"/>
    <mergeCell ref="T386:T388"/>
    <mergeCell ref="L386:L388"/>
    <mergeCell ref="M386:M388"/>
    <mergeCell ref="N386:N388"/>
    <mergeCell ref="N345:N346"/>
    <mergeCell ref="T345:T346"/>
    <mergeCell ref="L305:L306"/>
    <mergeCell ref="M305:M306"/>
    <mergeCell ref="N305:N306"/>
    <mergeCell ref="T305:T306"/>
    <mergeCell ref="L307:L308"/>
    <mergeCell ref="M307:M308"/>
    <mergeCell ref="N307:N308"/>
    <mergeCell ref="T307:T308"/>
    <mergeCell ref="L288:L289"/>
    <mergeCell ref="M288:M289"/>
    <mergeCell ref="Z116:Z117"/>
    <mergeCell ref="Z124:Z125"/>
    <mergeCell ref="Z171:Z172"/>
    <mergeCell ref="Z181:Z183"/>
    <mergeCell ref="Z189:Z190"/>
    <mergeCell ref="Z39:Z41"/>
    <mergeCell ref="Z54:Z55"/>
    <mergeCell ref="Z56:Z57"/>
    <mergeCell ref="Z65:Z66"/>
    <mergeCell ref="Z112:Z113"/>
    <mergeCell ref="Z237:Z238"/>
    <mergeCell ref="Z241:Z245"/>
    <mergeCell ref="Z246:Z248"/>
    <mergeCell ref="Z253:Z254"/>
    <mergeCell ref="Z264:Z266"/>
    <mergeCell ref="Z193:Z195"/>
    <mergeCell ref="Z199:Z200"/>
    <mergeCell ref="Z213:Z214"/>
    <mergeCell ref="Z223:Z224"/>
    <mergeCell ref="Z225:Z234"/>
    <mergeCell ref="Z380:Z381"/>
    <mergeCell ref="Z383:Z384"/>
    <mergeCell ref="Z288:Z289"/>
    <mergeCell ref="Z293:Z294"/>
    <mergeCell ref="Z305:Z306"/>
    <mergeCell ref="Z307:Z308"/>
    <mergeCell ref="Z313:Z314"/>
    <mergeCell ref="Z269:Z270"/>
    <mergeCell ref="Z273:Z274"/>
    <mergeCell ref="Z275:Z281"/>
    <mergeCell ref="Z282:Z283"/>
    <mergeCell ref="Z286:Z287"/>
    <mergeCell ref="AD56:AD57"/>
    <mergeCell ref="AA65:AA66"/>
    <mergeCell ref="AB65:AB66"/>
    <mergeCell ref="AC65:AC66"/>
    <mergeCell ref="AD65:AD66"/>
    <mergeCell ref="Z386:Z388"/>
    <mergeCell ref="AA10:AA14"/>
    <mergeCell ref="AB10:AB14"/>
    <mergeCell ref="AC10:AC14"/>
    <mergeCell ref="AD10:AD14"/>
    <mergeCell ref="AA39:AA41"/>
    <mergeCell ref="AB39:AB41"/>
    <mergeCell ref="AC39:AC41"/>
    <mergeCell ref="AD39:AD41"/>
    <mergeCell ref="AC54:AC55"/>
    <mergeCell ref="AD54:AD55"/>
    <mergeCell ref="AB54:AB55"/>
    <mergeCell ref="AA54:AA55"/>
    <mergeCell ref="AA56:AA57"/>
    <mergeCell ref="AB56:AB57"/>
    <mergeCell ref="AC56:AC57"/>
    <mergeCell ref="Z345:Z346"/>
    <mergeCell ref="Z359:Z360"/>
    <mergeCell ref="Z377:Z378"/>
    <mergeCell ref="AA124:AA125"/>
    <mergeCell ref="AB124:AB125"/>
    <mergeCell ref="AC124:AC125"/>
    <mergeCell ref="AD124:AD125"/>
    <mergeCell ref="AA181:AA183"/>
    <mergeCell ref="AB181:AB183"/>
    <mergeCell ref="AC181:AC183"/>
    <mergeCell ref="AD181:AD183"/>
    <mergeCell ref="AA112:AA113"/>
    <mergeCell ref="AB112:AB113"/>
    <mergeCell ref="AC112:AC113"/>
    <mergeCell ref="AD112:AD113"/>
    <mergeCell ref="AA116:AA117"/>
    <mergeCell ref="AB116:AB117"/>
    <mergeCell ref="AC116:AC117"/>
    <mergeCell ref="AD116:AD117"/>
    <mergeCell ref="AA199:AA200"/>
    <mergeCell ref="AB199:AB200"/>
    <mergeCell ref="AC199:AC200"/>
    <mergeCell ref="AD199:AD200"/>
    <mergeCell ref="AA213:AA214"/>
    <mergeCell ref="AB213:AB214"/>
    <mergeCell ref="AC213:AC214"/>
    <mergeCell ref="AD213:AD214"/>
    <mergeCell ref="AA189:AA190"/>
    <mergeCell ref="AB189:AB190"/>
    <mergeCell ref="AC189:AC190"/>
    <mergeCell ref="AD189:AD190"/>
    <mergeCell ref="AA193:AA195"/>
    <mergeCell ref="AB193:AB195"/>
    <mergeCell ref="AC193:AC195"/>
    <mergeCell ref="AD193:AD195"/>
    <mergeCell ref="AA237:AA238"/>
    <mergeCell ref="AB237:AB238"/>
    <mergeCell ref="AC237:AC238"/>
    <mergeCell ref="AD237:AD238"/>
    <mergeCell ref="AA241:AA245"/>
    <mergeCell ref="AB241:AB245"/>
    <mergeCell ref="AC241:AC245"/>
    <mergeCell ref="AD241:AD245"/>
    <mergeCell ref="AA223:AA224"/>
    <mergeCell ref="AB223:AB224"/>
    <mergeCell ref="AC223:AC224"/>
    <mergeCell ref="AD223:AD224"/>
    <mergeCell ref="AA225:AA234"/>
    <mergeCell ref="AB225:AB234"/>
    <mergeCell ref="AC225:AC234"/>
    <mergeCell ref="AD225:AD234"/>
    <mergeCell ref="AA264:AA266"/>
    <mergeCell ref="AB264:AB266"/>
    <mergeCell ref="AC264:AC266"/>
    <mergeCell ref="AD264:AD266"/>
    <mergeCell ref="AA269:AA270"/>
    <mergeCell ref="AB269:AB270"/>
    <mergeCell ref="AC269:AC270"/>
    <mergeCell ref="AD269:AD270"/>
    <mergeCell ref="AA246:AA248"/>
    <mergeCell ref="AB246:AB248"/>
    <mergeCell ref="AC246:AC248"/>
    <mergeCell ref="AD246:AD248"/>
    <mergeCell ref="AA253:AA254"/>
    <mergeCell ref="AB253:AB254"/>
    <mergeCell ref="AC253:AC254"/>
    <mergeCell ref="AD253:AD254"/>
    <mergeCell ref="AA282:AA283"/>
    <mergeCell ref="AB282:AB283"/>
    <mergeCell ref="AC282:AC283"/>
    <mergeCell ref="AD282:AD283"/>
    <mergeCell ref="AA286:AA287"/>
    <mergeCell ref="AB286:AB287"/>
    <mergeCell ref="AC286:AC287"/>
    <mergeCell ref="AD286:AD287"/>
    <mergeCell ref="AA273:AA274"/>
    <mergeCell ref="AB273:AB274"/>
    <mergeCell ref="AC273:AC274"/>
    <mergeCell ref="AD273:AD274"/>
    <mergeCell ref="AA275:AA281"/>
    <mergeCell ref="AB275:AB281"/>
    <mergeCell ref="AC275:AC281"/>
    <mergeCell ref="AD275:AD281"/>
    <mergeCell ref="AA305:AA306"/>
    <mergeCell ref="AB305:AB306"/>
    <mergeCell ref="AC305:AC306"/>
    <mergeCell ref="AD305:AD306"/>
    <mergeCell ref="AC307:AC308"/>
    <mergeCell ref="AA307:AA308"/>
    <mergeCell ref="AB307:AB308"/>
    <mergeCell ref="AD307:AD308"/>
    <mergeCell ref="AA288:AA289"/>
    <mergeCell ref="AB288:AB289"/>
    <mergeCell ref="AC288:AC289"/>
    <mergeCell ref="AD288:AD289"/>
    <mergeCell ref="AA293:AA294"/>
    <mergeCell ref="AB293:AB294"/>
    <mergeCell ref="AC293:AC294"/>
    <mergeCell ref="AD293:AD294"/>
    <mergeCell ref="AC377:AC378"/>
    <mergeCell ref="AD377:AD378"/>
    <mergeCell ref="AB313:AB314"/>
    <mergeCell ref="AA313:AA314"/>
    <mergeCell ref="AC313:AC314"/>
    <mergeCell ref="AD313:AD314"/>
    <mergeCell ref="AA345:AA346"/>
    <mergeCell ref="AB345:AB346"/>
    <mergeCell ref="AC345:AC346"/>
    <mergeCell ref="AD345:AD346"/>
    <mergeCell ref="U7:Z7"/>
    <mergeCell ref="O7:T7"/>
    <mergeCell ref="AA386:AA388"/>
    <mergeCell ref="AB386:AB388"/>
    <mergeCell ref="AC386:AC388"/>
    <mergeCell ref="AD386:AD388"/>
    <mergeCell ref="AA171:AA172"/>
    <mergeCell ref="AB171:AB172"/>
    <mergeCell ref="AC171:AC172"/>
    <mergeCell ref="AD171:AD172"/>
    <mergeCell ref="AA380:AA381"/>
    <mergeCell ref="AB380:AB381"/>
    <mergeCell ref="AC380:AC381"/>
    <mergeCell ref="AD380:AD381"/>
    <mergeCell ref="AA383:AA384"/>
    <mergeCell ref="AB383:AB384"/>
    <mergeCell ref="AC383:AC384"/>
    <mergeCell ref="AD383:AD384"/>
    <mergeCell ref="AA359:AA360"/>
    <mergeCell ref="AB359:AB360"/>
    <mergeCell ref="AC359:AC360"/>
    <mergeCell ref="AD359:AD360"/>
    <mergeCell ref="AA377:AA378"/>
    <mergeCell ref="AB377:AB378"/>
  </mergeCells>
  <pageMargins left="0.7" right="0.7" top="0.75" bottom="0.75" header="0.3" footer="0.3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SUBDIRECCION ADMINISTRATIVA</dc:creator>
  <cp:keywords/>
  <dc:description/>
  <cp:lastModifiedBy>PC</cp:lastModifiedBy>
  <cp:revision/>
  <dcterms:created xsi:type="dcterms:W3CDTF">2021-08-06T21:04:50Z</dcterms:created>
  <dcterms:modified xsi:type="dcterms:W3CDTF">2023-01-31T15:12:06Z</dcterms:modified>
  <cp:category/>
  <cp:contentStatus/>
</cp:coreProperties>
</file>