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defaultThemeVersion="166925"/>
  <mc:AlternateContent xmlns:mc="http://schemas.openxmlformats.org/markup-compatibility/2006">
    <mc:Choice Requires="x15">
      <x15ac:absPath xmlns:x15ac="http://schemas.microsoft.com/office/spreadsheetml/2010/11/ac" url="d:\Documents\Alcaldía 2021-2022\Contrato 2022\Actividades\RECIBIDOS MIPG SEPT 2022\BASE TABLERO\"/>
    </mc:Choice>
  </mc:AlternateContent>
  <xr:revisionPtr revIDLastSave="0" documentId="13_ncr:1_{9137770E-A19D-471F-9368-020CB2BF6932}" xr6:coauthVersionLast="45" xr6:coauthVersionMax="47" xr10:uidLastSave="{00000000-0000-0000-0000-000000000000}"/>
  <bookViews>
    <workbookView xWindow="-120" yWindow="-120" windowWidth="20730" windowHeight="11160" xr2:uid="{00000000-000D-0000-FFFF-FFFF00000000}"/>
  </bookViews>
  <sheets>
    <sheet name="MIPG INSTITUCIONAL" sheetId="11" r:id="rId1"/>
    <sheet name="TABLA DINÁMICA" sheetId="14" state="hidden" r:id="rId2"/>
    <sheet name="Hoja3" sheetId="17" state="hidden" r:id="rId3"/>
    <sheet name="Hoja2" sheetId="16" state="hidden" r:id="rId4"/>
    <sheet name="Hoja1" sheetId="15" state="hidden" r:id="rId5"/>
    <sheet name="TABLAS" sheetId="4" state="hidden" r:id="rId6"/>
  </sheets>
  <externalReferences>
    <externalReference r:id="rId7"/>
  </externalReferences>
  <definedNames>
    <definedName name="_xlnm._FilterDatabase" localSheetId="0" hidden="1">'MIPG INSTITUCIONAL'!$B$10:$AV$128</definedName>
    <definedName name="equipos">[1]ParaPriorizar!$C$65521:$C$65529</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 i="11" l="1"/>
  <c r="O11" i="11" s="1"/>
  <c r="N12" i="11"/>
  <c r="O12" i="11" s="1"/>
  <c r="V128" i="11"/>
  <c r="V127" i="11"/>
  <c r="V126" i="11"/>
  <c r="V125" i="11"/>
  <c r="V124" i="11"/>
  <c r="V123" i="11"/>
  <c r="V122" i="11"/>
  <c r="V121" i="11"/>
  <c r="V120" i="11"/>
  <c r="V119" i="11"/>
  <c r="V118" i="11"/>
  <c r="V117" i="11"/>
  <c r="V116" i="11"/>
  <c r="V115" i="11"/>
  <c r="V114" i="11"/>
  <c r="V113" i="11"/>
  <c r="V112" i="11"/>
  <c r="V111" i="11"/>
  <c r="V110" i="11"/>
  <c r="V108" i="11"/>
  <c r="V107" i="11"/>
  <c r="V106" i="11"/>
  <c r="V105" i="11"/>
  <c r="V104" i="11"/>
  <c r="V103" i="11"/>
  <c r="V102" i="11"/>
  <c r="V101" i="11"/>
  <c r="V100" i="11"/>
  <c r="V99"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7" i="11"/>
  <c r="V66" i="11"/>
  <c r="V65" i="11"/>
  <c r="V64" i="11"/>
  <c r="V63" i="11"/>
  <c r="V62" i="11"/>
  <c r="V61" i="11"/>
  <c r="V60" i="11"/>
  <c r="V59" i="11"/>
  <c r="V58" i="11"/>
  <c r="V57" i="11"/>
  <c r="V56" i="11"/>
  <c r="V55" i="11"/>
  <c r="V54" i="11"/>
  <c r="V53" i="11"/>
  <c r="V46" i="11"/>
  <c r="V45" i="11"/>
  <c r="V44" i="11"/>
  <c r="V41" i="11"/>
  <c r="V40" i="11"/>
  <c r="V39" i="11"/>
  <c r="V38" i="11"/>
  <c r="V37" i="11"/>
  <c r="V36" i="11"/>
  <c r="V35" i="11"/>
  <c r="V33" i="11"/>
  <c r="V31" i="11"/>
  <c r="V30" i="11"/>
  <c r="V29" i="11"/>
  <c r="V28" i="11"/>
  <c r="V25" i="11"/>
  <c r="V24" i="11"/>
  <c r="V23" i="11"/>
  <c r="V22" i="11"/>
  <c r="V21" i="11"/>
  <c r="V19" i="11"/>
  <c r="V18" i="11"/>
  <c r="V16" i="11"/>
  <c r="V15" i="11"/>
  <c r="V14" i="11"/>
  <c r="V13" i="11"/>
  <c r="V12" i="11"/>
  <c r="V11" i="11"/>
  <c r="T128" i="11"/>
  <c r="U128" i="11" s="1"/>
  <c r="R128" i="11"/>
  <c r="S128" i="11" s="1"/>
  <c r="P128" i="11"/>
  <c r="Q128" i="11" s="1"/>
  <c r="T127" i="11"/>
  <c r="U127" i="11" s="1"/>
  <c r="R127" i="11"/>
  <c r="S127" i="11" s="1"/>
  <c r="P127" i="11"/>
  <c r="Q127" i="11" s="1"/>
  <c r="T126" i="11"/>
  <c r="U126" i="11" s="1"/>
  <c r="R126" i="11"/>
  <c r="S126" i="11" s="1"/>
  <c r="P126" i="11"/>
  <c r="Q126" i="11" s="1"/>
  <c r="T125" i="11"/>
  <c r="U125" i="11" s="1"/>
  <c r="R125" i="11"/>
  <c r="S125" i="11" s="1"/>
  <c r="P125" i="11"/>
  <c r="Q125" i="11" s="1"/>
  <c r="T124" i="11"/>
  <c r="U124" i="11" s="1"/>
  <c r="R124" i="11"/>
  <c r="S124" i="11" s="1"/>
  <c r="P124" i="11"/>
  <c r="Q124" i="11" s="1"/>
  <c r="T123" i="11"/>
  <c r="U123" i="11" s="1"/>
  <c r="R123" i="11"/>
  <c r="S123" i="11" s="1"/>
  <c r="P123" i="11"/>
  <c r="Q123" i="11" s="1"/>
  <c r="T122" i="11"/>
  <c r="U122" i="11" s="1"/>
  <c r="R122" i="11"/>
  <c r="S122" i="11" s="1"/>
  <c r="P122" i="11"/>
  <c r="Q122" i="11" s="1"/>
  <c r="T121" i="11"/>
  <c r="U121" i="11" s="1"/>
  <c r="R121" i="11"/>
  <c r="S121" i="11" s="1"/>
  <c r="P121" i="11"/>
  <c r="Q121" i="11" s="1"/>
  <c r="T120" i="11"/>
  <c r="U120" i="11" s="1"/>
  <c r="R120" i="11"/>
  <c r="S120" i="11" s="1"/>
  <c r="P120" i="11"/>
  <c r="Q120" i="11" s="1"/>
  <c r="T119" i="11"/>
  <c r="U119" i="11" s="1"/>
  <c r="R119" i="11"/>
  <c r="S119" i="11" s="1"/>
  <c r="P119" i="11"/>
  <c r="Q119" i="11" s="1"/>
  <c r="T118" i="11"/>
  <c r="U118" i="11" s="1"/>
  <c r="R118" i="11"/>
  <c r="S118" i="11" s="1"/>
  <c r="P118" i="11"/>
  <c r="Q118" i="11" s="1"/>
  <c r="T117" i="11"/>
  <c r="U117" i="11" s="1"/>
  <c r="R117" i="11"/>
  <c r="S117" i="11" s="1"/>
  <c r="P117" i="11"/>
  <c r="Q117" i="11" s="1"/>
  <c r="T116" i="11"/>
  <c r="U116" i="11" s="1"/>
  <c r="R116" i="11"/>
  <c r="S116" i="11" s="1"/>
  <c r="P116" i="11"/>
  <c r="Q116" i="11" s="1"/>
  <c r="T115" i="11"/>
  <c r="U115" i="11" s="1"/>
  <c r="R115" i="11"/>
  <c r="S115" i="11" s="1"/>
  <c r="P115" i="11"/>
  <c r="Q115" i="11" s="1"/>
  <c r="T114" i="11"/>
  <c r="U114" i="11" s="1"/>
  <c r="R114" i="11"/>
  <c r="S114" i="11" s="1"/>
  <c r="P114" i="11"/>
  <c r="Q114" i="11" s="1"/>
  <c r="T113" i="11"/>
  <c r="U113" i="11" s="1"/>
  <c r="R113" i="11"/>
  <c r="S113" i="11" s="1"/>
  <c r="P113" i="11"/>
  <c r="Q113" i="11" s="1"/>
  <c r="T112" i="11"/>
  <c r="U112" i="11" s="1"/>
  <c r="R112" i="11"/>
  <c r="S112" i="11" s="1"/>
  <c r="P112" i="11"/>
  <c r="Q112" i="11" s="1"/>
  <c r="T111" i="11"/>
  <c r="U111" i="11" s="1"/>
  <c r="R111" i="11"/>
  <c r="S111" i="11" s="1"/>
  <c r="P111" i="11"/>
  <c r="Q111" i="11" s="1"/>
  <c r="T110" i="11"/>
  <c r="U110" i="11" s="1"/>
  <c r="R110" i="11"/>
  <c r="S110" i="11" s="1"/>
  <c r="P110" i="11"/>
  <c r="Q110" i="11" s="1"/>
  <c r="T109" i="11"/>
  <c r="U109" i="11" s="1"/>
  <c r="R109" i="11"/>
  <c r="S109" i="11" s="1"/>
  <c r="P109" i="11"/>
  <c r="Q109" i="11" s="1"/>
  <c r="T108" i="11"/>
  <c r="U108" i="11" s="1"/>
  <c r="R108" i="11"/>
  <c r="S108" i="11" s="1"/>
  <c r="P108" i="11"/>
  <c r="Q108" i="11" s="1"/>
  <c r="T107" i="11"/>
  <c r="U107" i="11" s="1"/>
  <c r="R107" i="11"/>
  <c r="S107" i="11" s="1"/>
  <c r="P107" i="11"/>
  <c r="Q107" i="11" s="1"/>
  <c r="T106" i="11"/>
  <c r="U106" i="11" s="1"/>
  <c r="R106" i="11"/>
  <c r="S106" i="11" s="1"/>
  <c r="P106" i="11"/>
  <c r="Q106" i="11" s="1"/>
  <c r="T105" i="11"/>
  <c r="U105" i="11" s="1"/>
  <c r="R105" i="11"/>
  <c r="S105" i="11" s="1"/>
  <c r="P105" i="11"/>
  <c r="Q105" i="11" s="1"/>
  <c r="T104" i="11"/>
  <c r="U104" i="11" s="1"/>
  <c r="R104" i="11"/>
  <c r="S104" i="11" s="1"/>
  <c r="P104" i="11"/>
  <c r="Q104" i="11" s="1"/>
  <c r="T103" i="11"/>
  <c r="U103" i="11" s="1"/>
  <c r="R103" i="11"/>
  <c r="S103" i="11" s="1"/>
  <c r="P103" i="11"/>
  <c r="Q103" i="11" s="1"/>
  <c r="T102" i="11"/>
  <c r="U102" i="11" s="1"/>
  <c r="R102" i="11"/>
  <c r="S102" i="11" s="1"/>
  <c r="P102" i="11"/>
  <c r="Q102" i="11" s="1"/>
  <c r="T101" i="11"/>
  <c r="U101" i="11" s="1"/>
  <c r="R101" i="11"/>
  <c r="S101" i="11" s="1"/>
  <c r="P101" i="11"/>
  <c r="Q101" i="11" s="1"/>
  <c r="T100" i="11"/>
  <c r="U100" i="11" s="1"/>
  <c r="R100" i="11"/>
  <c r="S100" i="11" s="1"/>
  <c r="P100" i="11"/>
  <c r="Q100" i="11" s="1"/>
  <c r="T99" i="11"/>
  <c r="U99" i="11" s="1"/>
  <c r="R99" i="11"/>
  <c r="S99" i="11" s="1"/>
  <c r="P99" i="11"/>
  <c r="Q99" i="11" s="1"/>
  <c r="T98" i="11"/>
  <c r="U98" i="11" s="1"/>
  <c r="R98" i="11"/>
  <c r="S98" i="11" s="1"/>
  <c r="P98" i="11"/>
  <c r="Q98" i="11" s="1"/>
  <c r="T97" i="11"/>
  <c r="U97" i="11" s="1"/>
  <c r="R97" i="11"/>
  <c r="S97" i="11" s="1"/>
  <c r="P97" i="11"/>
  <c r="Q97" i="11" s="1"/>
  <c r="T96" i="11"/>
  <c r="U96" i="11" s="1"/>
  <c r="R96" i="11"/>
  <c r="S96" i="11" s="1"/>
  <c r="P96" i="11"/>
  <c r="Q96" i="11" s="1"/>
  <c r="T95" i="11"/>
  <c r="U95" i="11" s="1"/>
  <c r="R95" i="11"/>
  <c r="S95" i="11" s="1"/>
  <c r="P95" i="11"/>
  <c r="Q95" i="11" s="1"/>
  <c r="T94" i="11"/>
  <c r="U94" i="11" s="1"/>
  <c r="R94" i="11"/>
  <c r="S94" i="11" s="1"/>
  <c r="P94" i="11"/>
  <c r="Q94" i="11" s="1"/>
  <c r="T93" i="11"/>
  <c r="U93" i="11" s="1"/>
  <c r="R93" i="11"/>
  <c r="S93" i="11" s="1"/>
  <c r="P93" i="11"/>
  <c r="Q93" i="11" s="1"/>
  <c r="T92" i="11"/>
  <c r="U92" i="11" s="1"/>
  <c r="R92" i="11"/>
  <c r="S92" i="11" s="1"/>
  <c r="P92" i="11"/>
  <c r="Q92" i="11" s="1"/>
  <c r="T91" i="11"/>
  <c r="U91" i="11" s="1"/>
  <c r="R91" i="11"/>
  <c r="S91" i="11" s="1"/>
  <c r="P91" i="11"/>
  <c r="Q91" i="11" s="1"/>
  <c r="T90" i="11"/>
  <c r="U90" i="11" s="1"/>
  <c r="R90" i="11"/>
  <c r="S90" i="11" s="1"/>
  <c r="P90" i="11"/>
  <c r="Q90" i="11" s="1"/>
  <c r="T89" i="11"/>
  <c r="U89" i="11" s="1"/>
  <c r="R89" i="11"/>
  <c r="S89" i="11" s="1"/>
  <c r="P89" i="11"/>
  <c r="Q89" i="11" s="1"/>
  <c r="T88" i="11"/>
  <c r="U88" i="11" s="1"/>
  <c r="R88" i="11"/>
  <c r="S88" i="11" s="1"/>
  <c r="P88" i="11"/>
  <c r="Q88" i="11" s="1"/>
  <c r="T87" i="11"/>
  <c r="U87" i="11" s="1"/>
  <c r="R87" i="11"/>
  <c r="S87" i="11" s="1"/>
  <c r="P87" i="11"/>
  <c r="Q87" i="11" s="1"/>
  <c r="T86" i="11"/>
  <c r="U86" i="11" s="1"/>
  <c r="R86" i="11"/>
  <c r="S86" i="11" s="1"/>
  <c r="P86" i="11"/>
  <c r="Q86" i="11" s="1"/>
  <c r="T85" i="11"/>
  <c r="U85" i="11" s="1"/>
  <c r="R85" i="11"/>
  <c r="S85" i="11" s="1"/>
  <c r="P85" i="11"/>
  <c r="Q85" i="11" s="1"/>
  <c r="T84" i="11"/>
  <c r="U84" i="11" s="1"/>
  <c r="R84" i="11"/>
  <c r="S84" i="11" s="1"/>
  <c r="P84" i="11"/>
  <c r="Q84" i="11" s="1"/>
  <c r="T83" i="11"/>
  <c r="U83" i="11" s="1"/>
  <c r="R83" i="11"/>
  <c r="S83" i="11" s="1"/>
  <c r="P83" i="11"/>
  <c r="Q83" i="11" s="1"/>
  <c r="T82" i="11"/>
  <c r="U82" i="11" s="1"/>
  <c r="R82" i="11"/>
  <c r="S82" i="11" s="1"/>
  <c r="P82" i="11"/>
  <c r="Q82" i="11" s="1"/>
  <c r="T81" i="11"/>
  <c r="U81" i="11" s="1"/>
  <c r="R81" i="11"/>
  <c r="S81" i="11" s="1"/>
  <c r="P81" i="11"/>
  <c r="Q81" i="11" s="1"/>
  <c r="T80" i="11"/>
  <c r="U80" i="11" s="1"/>
  <c r="R80" i="11"/>
  <c r="S80" i="11" s="1"/>
  <c r="P80" i="11"/>
  <c r="Q80" i="11" s="1"/>
  <c r="T79" i="11"/>
  <c r="U79" i="11" s="1"/>
  <c r="R79" i="11"/>
  <c r="S79" i="11" s="1"/>
  <c r="P79" i="11"/>
  <c r="Q79" i="11" s="1"/>
  <c r="T78" i="11"/>
  <c r="U78" i="11" s="1"/>
  <c r="R78" i="11"/>
  <c r="S78" i="11" s="1"/>
  <c r="P78" i="11"/>
  <c r="Q78" i="11" s="1"/>
  <c r="T77" i="11"/>
  <c r="U77" i="11" s="1"/>
  <c r="R77" i="11"/>
  <c r="S77" i="11" s="1"/>
  <c r="P77" i="11"/>
  <c r="Q77" i="11" s="1"/>
  <c r="T76" i="11"/>
  <c r="U76" i="11" s="1"/>
  <c r="R76" i="11"/>
  <c r="S76" i="11" s="1"/>
  <c r="P76" i="11"/>
  <c r="Q76" i="11" s="1"/>
  <c r="T75" i="11"/>
  <c r="U75" i="11" s="1"/>
  <c r="R75" i="11"/>
  <c r="S75" i="11" s="1"/>
  <c r="P75" i="11"/>
  <c r="Q75" i="11" s="1"/>
  <c r="T74" i="11"/>
  <c r="U74" i="11" s="1"/>
  <c r="R74" i="11"/>
  <c r="S74" i="11" s="1"/>
  <c r="P74" i="11"/>
  <c r="Q74" i="11" s="1"/>
  <c r="T73" i="11"/>
  <c r="U73" i="11" s="1"/>
  <c r="R73" i="11"/>
  <c r="S73" i="11" s="1"/>
  <c r="P73" i="11"/>
  <c r="Q73" i="11" s="1"/>
  <c r="T72" i="11"/>
  <c r="U72" i="11" s="1"/>
  <c r="R72" i="11"/>
  <c r="S72" i="11" s="1"/>
  <c r="P72" i="11"/>
  <c r="Q72" i="11" s="1"/>
  <c r="T71" i="11"/>
  <c r="U71" i="11" s="1"/>
  <c r="R71" i="11"/>
  <c r="S71" i="11" s="1"/>
  <c r="P71" i="11"/>
  <c r="Q71" i="11" s="1"/>
  <c r="T70" i="11"/>
  <c r="U70" i="11" s="1"/>
  <c r="R70" i="11"/>
  <c r="S70" i="11" s="1"/>
  <c r="P70" i="11"/>
  <c r="Q70" i="11" s="1"/>
  <c r="T69" i="11"/>
  <c r="U69" i="11" s="1"/>
  <c r="R69" i="11"/>
  <c r="S69" i="11" s="1"/>
  <c r="P69" i="11"/>
  <c r="Q69" i="11" s="1"/>
  <c r="T68" i="11"/>
  <c r="U68" i="11" s="1"/>
  <c r="R68" i="11"/>
  <c r="S68" i="11" s="1"/>
  <c r="P68" i="11"/>
  <c r="Q68" i="11" s="1"/>
  <c r="T67" i="11"/>
  <c r="U67" i="11" s="1"/>
  <c r="R67" i="11"/>
  <c r="S67" i="11" s="1"/>
  <c r="P67" i="11"/>
  <c r="Q67" i="11" s="1"/>
  <c r="T66" i="11"/>
  <c r="U66" i="11" s="1"/>
  <c r="R66" i="11"/>
  <c r="S66" i="11" s="1"/>
  <c r="P66" i="11"/>
  <c r="Q66" i="11" s="1"/>
  <c r="T65" i="11"/>
  <c r="U65" i="11" s="1"/>
  <c r="R65" i="11"/>
  <c r="S65" i="11" s="1"/>
  <c r="P65" i="11"/>
  <c r="Q65" i="11" s="1"/>
  <c r="T64" i="11"/>
  <c r="U64" i="11" s="1"/>
  <c r="R64" i="11"/>
  <c r="S64" i="11" s="1"/>
  <c r="P64" i="11"/>
  <c r="Q64" i="11" s="1"/>
  <c r="T63" i="11"/>
  <c r="U63" i="11" s="1"/>
  <c r="R63" i="11"/>
  <c r="S63" i="11" s="1"/>
  <c r="P63" i="11"/>
  <c r="Q63" i="11" s="1"/>
  <c r="T62" i="11"/>
  <c r="U62" i="11" s="1"/>
  <c r="R62" i="11"/>
  <c r="S62" i="11" s="1"/>
  <c r="P62" i="11"/>
  <c r="Q62" i="11" s="1"/>
  <c r="T61" i="11"/>
  <c r="U61" i="11" s="1"/>
  <c r="R61" i="11"/>
  <c r="S61" i="11" s="1"/>
  <c r="P61" i="11"/>
  <c r="Q61" i="11" s="1"/>
  <c r="T60" i="11"/>
  <c r="U60" i="11" s="1"/>
  <c r="R60" i="11"/>
  <c r="S60" i="11" s="1"/>
  <c r="P60" i="11"/>
  <c r="Q60" i="11" s="1"/>
  <c r="T59" i="11"/>
  <c r="U59" i="11" s="1"/>
  <c r="R59" i="11"/>
  <c r="S59" i="11" s="1"/>
  <c r="P59" i="11"/>
  <c r="Q59" i="11" s="1"/>
  <c r="T58" i="11"/>
  <c r="U58" i="11" s="1"/>
  <c r="R58" i="11"/>
  <c r="S58" i="11" s="1"/>
  <c r="P58" i="11"/>
  <c r="Q58" i="11" s="1"/>
  <c r="T57" i="11"/>
  <c r="U57" i="11" s="1"/>
  <c r="R57" i="11"/>
  <c r="S57" i="11" s="1"/>
  <c r="P57" i="11"/>
  <c r="Q57" i="11" s="1"/>
  <c r="T56" i="11"/>
  <c r="U56" i="11" s="1"/>
  <c r="R56" i="11"/>
  <c r="S56" i="11" s="1"/>
  <c r="P56" i="11"/>
  <c r="Q56" i="11" s="1"/>
  <c r="T55" i="11"/>
  <c r="U55" i="11" s="1"/>
  <c r="R55" i="11"/>
  <c r="S55" i="11" s="1"/>
  <c r="P55" i="11"/>
  <c r="Q55" i="11" s="1"/>
  <c r="T54" i="11"/>
  <c r="U54" i="11" s="1"/>
  <c r="R54" i="11"/>
  <c r="S54" i="11" s="1"/>
  <c r="P54" i="11"/>
  <c r="Q54" i="11" s="1"/>
  <c r="T53" i="11"/>
  <c r="U53" i="11" s="1"/>
  <c r="R53" i="11"/>
  <c r="S53" i="11" s="1"/>
  <c r="P53" i="11"/>
  <c r="Q53" i="11" s="1"/>
  <c r="T52" i="11"/>
  <c r="U52" i="11" s="1"/>
  <c r="R52" i="11"/>
  <c r="S52" i="11" s="1"/>
  <c r="P52" i="11"/>
  <c r="Q52" i="11" s="1"/>
  <c r="T51" i="11"/>
  <c r="U51" i="11" s="1"/>
  <c r="R51" i="11"/>
  <c r="S51" i="11" s="1"/>
  <c r="P51" i="11"/>
  <c r="Q51" i="11" s="1"/>
  <c r="T50" i="11"/>
  <c r="U50" i="11" s="1"/>
  <c r="R50" i="11"/>
  <c r="S50" i="11" s="1"/>
  <c r="P50" i="11"/>
  <c r="Q50" i="11" s="1"/>
  <c r="T49" i="11"/>
  <c r="U49" i="11" s="1"/>
  <c r="R49" i="11"/>
  <c r="S49" i="11" s="1"/>
  <c r="P49" i="11"/>
  <c r="Q49" i="11" s="1"/>
  <c r="T48" i="11"/>
  <c r="U48" i="11" s="1"/>
  <c r="R48" i="11"/>
  <c r="S48" i="11" s="1"/>
  <c r="P48" i="11"/>
  <c r="Q48" i="11" s="1"/>
  <c r="T47" i="11"/>
  <c r="U47" i="11" s="1"/>
  <c r="R47" i="11"/>
  <c r="S47" i="11" s="1"/>
  <c r="P47" i="11"/>
  <c r="Q47" i="11" s="1"/>
  <c r="T46" i="11"/>
  <c r="U46" i="11" s="1"/>
  <c r="R46" i="11"/>
  <c r="S46" i="11" s="1"/>
  <c r="P46" i="11"/>
  <c r="Q46" i="11" s="1"/>
  <c r="T45" i="11"/>
  <c r="U45" i="11" s="1"/>
  <c r="R45" i="11"/>
  <c r="S45" i="11" s="1"/>
  <c r="P45" i="11"/>
  <c r="Q45" i="11" s="1"/>
  <c r="T44" i="11"/>
  <c r="U44" i="11" s="1"/>
  <c r="R44" i="11"/>
  <c r="S44" i="11" s="1"/>
  <c r="P44" i="11"/>
  <c r="Q44" i="11" s="1"/>
  <c r="T43" i="11"/>
  <c r="U43" i="11" s="1"/>
  <c r="R43" i="11"/>
  <c r="S43" i="11" s="1"/>
  <c r="P43" i="11"/>
  <c r="Q43" i="11" s="1"/>
  <c r="T42" i="11"/>
  <c r="U42" i="11" s="1"/>
  <c r="R42" i="11"/>
  <c r="S42" i="11" s="1"/>
  <c r="P42" i="11"/>
  <c r="Q42" i="11" s="1"/>
  <c r="T41" i="11"/>
  <c r="U41" i="11" s="1"/>
  <c r="R41" i="11"/>
  <c r="S41" i="11" s="1"/>
  <c r="P41" i="11"/>
  <c r="Q41" i="11" s="1"/>
  <c r="T40" i="11"/>
  <c r="U40" i="11" s="1"/>
  <c r="R40" i="11"/>
  <c r="S40" i="11" s="1"/>
  <c r="P40" i="11"/>
  <c r="Q40" i="11" s="1"/>
  <c r="T39" i="11"/>
  <c r="U39" i="11" s="1"/>
  <c r="R39" i="11"/>
  <c r="S39" i="11" s="1"/>
  <c r="P39" i="11"/>
  <c r="Q39" i="11" s="1"/>
  <c r="T38" i="11"/>
  <c r="U38" i="11" s="1"/>
  <c r="R38" i="11"/>
  <c r="S38" i="11" s="1"/>
  <c r="P38" i="11"/>
  <c r="Q38" i="11" s="1"/>
  <c r="T37" i="11"/>
  <c r="U37" i="11" s="1"/>
  <c r="R37" i="11"/>
  <c r="S37" i="11" s="1"/>
  <c r="P37" i="11"/>
  <c r="Q37" i="11" s="1"/>
  <c r="T36" i="11"/>
  <c r="U36" i="11" s="1"/>
  <c r="R36" i="11"/>
  <c r="S36" i="11" s="1"/>
  <c r="P36" i="11"/>
  <c r="Q36" i="11" s="1"/>
  <c r="T35" i="11"/>
  <c r="U35" i="11" s="1"/>
  <c r="R35" i="11"/>
  <c r="S35" i="11" s="1"/>
  <c r="P35" i="11"/>
  <c r="Q35" i="11" s="1"/>
  <c r="T34" i="11"/>
  <c r="U34" i="11" s="1"/>
  <c r="R34" i="11"/>
  <c r="S34" i="11" s="1"/>
  <c r="P34" i="11"/>
  <c r="Q34" i="11" s="1"/>
  <c r="T33" i="11"/>
  <c r="U33" i="11" s="1"/>
  <c r="R33" i="11"/>
  <c r="S33" i="11" s="1"/>
  <c r="P33" i="11"/>
  <c r="Q33" i="11" s="1"/>
  <c r="T32" i="11"/>
  <c r="U32" i="11" s="1"/>
  <c r="R32" i="11"/>
  <c r="S32" i="11" s="1"/>
  <c r="P32" i="11"/>
  <c r="Q32" i="11" s="1"/>
  <c r="T31" i="11"/>
  <c r="U31" i="11" s="1"/>
  <c r="R31" i="11"/>
  <c r="S31" i="11" s="1"/>
  <c r="P31" i="11"/>
  <c r="Q31" i="11" s="1"/>
  <c r="T30" i="11"/>
  <c r="U30" i="11" s="1"/>
  <c r="R30" i="11"/>
  <c r="S30" i="11" s="1"/>
  <c r="P30" i="11"/>
  <c r="Q30" i="11" s="1"/>
  <c r="T29" i="11"/>
  <c r="U29" i="11" s="1"/>
  <c r="R29" i="11"/>
  <c r="S29" i="11" s="1"/>
  <c r="P29" i="11"/>
  <c r="Q29" i="11" s="1"/>
  <c r="T28" i="11"/>
  <c r="U28" i="11" s="1"/>
  <c r="R28" i="11"/>
  <c r="S28" i="11" s="1"/>
  <c r="P28" i="11"/>
  <c r="Q28" i="11" s="1"/>
  <c r="T27" i="11"/>
  <c r="U27" i="11" s="1"/>
  <c r="R27" i="11"/>
  <c r="S27" i="11" s="1"/>
  <c r="V27" i="11" s="1"/>
  <c r="P27" i="11"/>
  <c r="Q27" i="11" s="1"/>
  <c r="T26" i="11"/>
  <c r="U26" i="11" s="1"/>
  <c r="R26" i="11"/>
  <c r="S26" i="11" s="1"/>
  <c r="P26" i="11"/>
  <c r="Q26" i="11" s="1"/>
  <c r="T25" i="11"/>
  <c r="U25" i="11" s="1"/>
  <c r="R25" i="11"/>
  <c r="S25" i="11" s="1"/>
  <c r="P25" i="11"/>
  <c r="Q25" i="11" s="1"/>
  <c r="T24" i="11"/>
  <c r="U24" i="11" s="1"/>
  <c r="R24" i="11"/>
  <c r="S24" i="11" s="1"/>
  <c r="P24" i="11"/>
  <c r="Q24" i="11" s="1"/>
  <c r="T23" i="11"/>
  <c r="U23" i="11" s="1"/>
  <c r="R23" i="11"/>
  <c r="S23" i="11" s="1"/>
  <c r="P23" i="11"/>
  <c r="Q23" i="11" s="1"/>
  <c r="T22" i="11"/>
  <c r="U22" i="11" s="1"/>
  <c r="R22" i="11"/>
  <c r="S22" i="11" s="1"/>
  <c r="P22" i="11"/>
  <c r="Q22" i="11" s="1"/>
  <c r="T21" i="11"/>
  <c r="U21" i="11" s="1"/>
  <c r="R21" i="11"/>
  <c r="S21" i="11" s="1"/>
  <c r="P21" i="11"/>
  <c r="Q21" i="11" s="1"/>
  <c r="T20" i="11"/>
  <c r="U20" i="11" s="1"/>
  <c r="R20" i="11"/>
  <c r="S20" i="11" s="1"/>
  <c r="P20" i="11"/>
  <c r="Q20" i="11" s="1"/>
  <c r="T19" i="11"/>
  <c r="U19" i="11" s="1"/>
  <c r="R19" i="11"/>
  <c r="S19" i="11" s="1"/>
  <c r="P19" i="11"/>
  <c r="Q19" i="11" s="1"/>
  <c r="T18" i="11"/>
  <c r="U18" i="11" s="1"/>
  <c r="R18" i="11"/>
  <c r="S18" i="11" s="1"/>
  <c r="P18" i="11"/>
  <c r="Q18" i="11" s="1"/>
  <c r="T17" i="11"/>
  <c r="U17" i="11" s="1"/>
  <c r="R17" i="11"/>
  <c r="S17" i="11" s="1"/>
  <c r="P17" i="11"/>
  <c r="Q17" i="11" s="1"/>
  <c r="T16" i="11"/>
  <c r="U16" i="11" s="1"/>
  <c r="R16" i="11"/>
  <c r="S16" i="11" s="1"/>
  <c r="P16" i="11"/>
  <c r="Q16" i="11" s="1"/>
  <c r="T15" i="11"/>
  <c r="U15" i="11" s="1"/>
  <c r="R15" i="11"/>
  <c r="S15" i="11" s="1"/>
  <c r="P15" i="11"/>
  <c r="Q15" i="11" s="1"/>
  <c r="T14" i="11"/>
  <c r="U14" i="11" s="1"/>
  <c r="R14" i="11"/>
  <c r="S14" i="11" s="1"/>
  <c r="P14" i="11"/>
  <c r="Q14" i="11" s="1"/>
  <c r="T13" i="11"/>
  <c r="U13" i="11" s="1"/>
  <c r="R13" i="11"/>
  <c r="S13" i="11" s="1"/>
  <c r="P13" i="11"/>
  <c r="Q13" i="11" s="1"/>
  <c r="T12" i="11"/>
  <c r="U12" i="11" s="1"/>
  <c r="R12" i="11"/>
  <c r="S12" i="11" s="1"/>
  <c r="P12" i="11"/>
  <c r="Q12" i="11" s="1"/>
  <c r="T11" i="11"/>
  <c r="U11" i="11" s="1"/>
  <c r="R11" i="11"/>
  <c r="S11" i="11" s="1"/>
  <c r="P11" i="11"/>
  <c r="Q11" i="11" s="1"/>
  <c r="N128" i="11" l="1"/>
  <c r="O128" i="11" s="1"/>
  <c r="N127" i="11"/>
  <c r="O127" i="11" s="1"/>
  <c r="N126" i="11"/>
  <c r="O126" i="11" s="1"/>
  <c r="N125" i="11"/>
  <c r="O125" i="11" s="1"/>
  <c r="N124" i="11"/>
  <c r="O124" i="11" s="1"/>
  <c r="N123" i="11"/>
  <c r="O123" i="11" s="1"/>
  <c r="N122" i="11"/>
  <c r="O122" i="11" s="1"/>
  <c r="N121" i="11"/>
  <c r="O121" i="11" s="1"/>
  <c r="N120" i="11"/>
  <c r="O120" i="11" s="1"/>
  <c r="N119" i="11"/>
  <c r="O119" i="11" s="1"/>
  <c r="N118" i="11"/>
  <c r="O118" i="11" s="1"/>
  <c r="N117" i="11"/>
  <c r="O117" i="11" s="1"/>
  <c r="N116" i="11"/>
  <c r="O116" i="11" s="1"/>
  <c r="N115" i="11"/>
  <c r="O115" i="11" s="1"/>
  <c r="N114" i="11"/>
  <c r="O114" i="11" s="1"/>
  <c r="N113" i="11"/>
  <c r="O113" i="11" s="1"/>
  <c r="N112" i="11"/>
  <c r="O112" i="11" s="1"/>
  <c r="N111" i="11"/>
  <c r="O111" i="11" s="1"/>
  <c r="N110" i="11"/>
  <c r="O110" i="11" s="1"/>
  <c r="N109" i="11"/>
  <c r="N108" i="11"/>
  <c r="O108" i="11" s="1"/>
  <c r="N107" i="11"/>
  <c r="O107" i="11" s="1"/>
  <c r="N106" i="11"/>
  <c r="O106" i="11" s="1"/>
  <c r="N105" i="11"/>
  <c r="O105" i="11" s="1"/>
  <c r="N104" i="11"/>
  <c r="O104" i="11" s="1"/>
  <c r="N103" i="11"/>
  <c r="O103" i="11" s="1"/>
  <c r="N102" i="11"/>
  <c r="O102" i="11" s="1"/>
  <c r="N101" i="11"/>
  <c r="O101" i="11" s="1"/>
  <c r="N100" i="11"/>
  <c r="O100" i="11" s="1"/>
  <c r="N99" i="11"/>
  <c r="O99" i="11" s="1"/>
  <c r="N98" i="11"/>
  <c r="N97" i="11"/>
  <c r="O97" i="11" s="1"/>
  <c r="N96" i="11"/>
  <c r="O96" i="11" s="1"/>
  <c r="N95" i="11"/>
  <c r="O95" i="11" s="1"/>
  <c r="N94" i="11"/>
  <c r="O94" i="11" s="1"/>
  <c r="N93" i="11"/>
  <c r="O93" i="11" s="1"/>
  <c r="N92" i="11"/>
  <c r="O92" i="11" s="1"/>
  <c r="N91" i="11"/>
  <c r="O91" i="11" s="1"/>
  <c r="N90" i="11"/>
  <c r="O90" i="11" s="1"/>
  <c r="N89" i="11"/>
  <c r="O89" i="11" s="1"/>
  <c r="N88" i="11"/>
  <c r="O88" i="11" s="1"/>
  <c r="N87" i="11"/>
  <c r="O87" i="11" s="1"/>
  <c r="N86" i="11"/>
  <c r="O86" i="11" s="1"/>
  <c r="N85" i="11"/>
  <c r="O85" i="11" s="1"/>
  <c r="N84" i="11"/>
  <c r="O84" i="11" s="1"/>
  <c r="N83" i="11"/>
  <c r="O83" i="11" s="1"/>
  <c r="N82" i="11"/>
  <c r="O82" i="11" s="1"/>
  <c r="N81" i="11"/>
  <c r="O81" i="11" s="1"/>
  <c r="N80" i="11"/>
  <c r="O80" i="11" s="1"/>
  <c r="N79" i="11"/>
  <c r="O79" i="11" s="1"/>
  <c r="N78" i="11"/>
  <c r="O78" i="11" s="1"/>
  <c r="N77" i="11"/>
  <c r="O77" i="11" s="1"/>
  <c r="N76" i="11"/>
  <c r="O76" i="11" s="1"/>
  <c r="N75" i="11"/>
  <c r="O75" i="11" s="1"/>
  <c r="N74" i="11"/>
  <c r="O74" i="11" s="1"/>
  <c r="N73" i="11"/>
  <c r="O73" i="11" s="1"/>
  <c r="N72" i="11"/>
  <c r="O72" i="11" s="1"/>
  <c r="N71" i="11"/>
  <c r="O71" i="11" s="1"/>
  <c r="N70" i="11"/>
  <c r="O70" i="11" s="1"/>
  <c r="N69" i="11"/>
  <c r="O69" i="11" s="1"/>
  <c r="N68" i="11"/>
  <c r="N67" i="11"/>
  <c r="O67" i="11" s="1"/>
  <c r="N66" i="11"/>
  <c r="O66" i="11" s="1"/>
  <c r="N65" i="11"/>
  <c r="O65" i="11" s="1"/>
  <c r="N64" i="11"/>
  <c r="O64" i="11" s="1"/>
  <c r="N63" i="11"/>
  <c r="O63" i="11" s="1"/>
  <c r="N62" i="11"/>
  <c r="O62" i="11" s="1"/>
  <c r="N61" i="11"/>
  <c r="O61" i="11" s="1"/>
  <c r="N60" i="11"/>
  <c r="O60" i="11" s="1"/>
  <c r="N59" i="11"/>
  <c r="O59" i="11" s="1"/>
  <c r="N58" i="11"/>
  <c r="O58" i="11" s="1"/>
  <c r="N57" i="11"/>
  <c r="O57" i="11" s="1"/>
  <c r="N56" i="11"/>
  <c r="O56" i="11" s="1"/>
  <c r="N55" i="11"/>
  <c r="O55" i="11" s="1"/>
  <c r="N54" i="11"/>
  <c r="O54" i="11" s="1"/>
  <c r="N53" i="11"/>
  <c r="O53" i="11" s="1"/>
  <c r="N52" i="11"/>
  <c r="N51" i="11"/>
  <c r="N50" i="11"/>
  <c r="N49" i="11"/>
  <c r="N48" i="11"/>
  <c r="N47" i="11"/>
  <c r="N46" i="11"/>
  <c r="O46" i="11" s="1"/>
  <c r="N45" i="11"/>
  <c r="O45" i="11" s="1"/>
  <c r="N44" i="11"/>
  <c r="O44" i="11" s="1"/>
  <c r="N43" i="11"/>
  <c r="N42" i="11"/>
  <c r="N41" i="11"/>
  <c r="O41" i="11" s="1"/>
  <c r="N40" i="11"/>
  <c r="O40" i="11" s="1"/>
  <c r="N39" i="11"/>
  <c r="O39" i="11" s="1"/>
  <c r="N38" i="11"/>
  <c r="O38" i="11" s="1"/>
  <c r="N37" i="11"/>
  <c r="O37" i="11" s="1"/>
  <c r="N36" i="11"/>
  <c r="O36" i="11" s="1"/>
  <c r="N35" i="11"/>
  <c r="O35" i="11" s="1"/>
  <c r="N34" i="11"/>
  <c r="N33" i="11"/>
  <c r="O33" i="11" s="1"/>
  <c r="N32" i="11"/>
  <c r="N31" i="11"/>
  <c r="O31" i="11" s="1"/>
  <c r="N30" i="11"/>
  <c r="O30" i="11" s="1"/>
  <c r="N29" i="11"/>
  <c r="O29" i="11" s="1"/>
  <c r="N28" i="11"/>
  <c r="O28" i="11" s="1"/>
  <c r="N27" i="11"/>
  <c r="N26" i="11"/>
  <c r="N25" i="11"/>
  <c r="O25" i="11" s="1"/>
  <c r="N24" i="11"/>
  <c r="O24" i="11" s="1"/>
  <c r="N23" i="11"/>
  <c r="O23" i="11" s="1"/>
  <c r="N22" i="11"/>
  <c r="O22" i="11" s="1"/>
  <c r="N21" i="11"/>
  <c r="O21" i="11" s="1"/>
  <c r="N20" i="11"/>
  <c r="N19" i="11"/>
  <c r="O19" i="11" s="1"/>
  <c r="N18" i="11"/>
  <c r="O18" i="11" s="1"/>
  <c r="N17" i="11"/>
  <c r="N16" i="11"/>
  <c r="O16" i="11" s="1"/>
  <c r="N15" i="11"/>
  <c r="O15" i="11" s="1"/>
  <c r="N14" i="11"/>
  <c r="O14" i="11" s="1"/>
  <c r="N13" i="11"/>
  <c r="O13" i="11" s="1"/>
  <c r="O47" i="11" l="1"/>
  <c r="V47" i="11" s="1"/>
  <c r="O51" i="11"/>
  <c r="V51" i="11" s="1"/>
  <c r="O20" i="11"/>
  <c r="V20" i="11" s="1"/>
  <c r="O32" i="11"/>
  <c r="V32" i="11" s="1"/>
  <c r="O68" i="11"/>
  <c r="V68" i="11" s="1"/>
  <c r="O17" i="11"/>
  <c r="V17" i="11" s="1"/>
  <c r="O49" i="11"/>
  <c r="V49" i="11" s="1"/>
  <c r="O109" i="11"/>
  <c r="V109" i="11" s="1"/>
  <c r="O27" i="11"/>
  <c r="O43" i="11"/>
  <c r="V43" i="11" s="1"/>
  <c r="O48" i="11"/>
  <c r="V48" i="11" s="1"/>
  <c r="O52" i="11"/>
  <c r="V52" i="11" s="1"/>
  <c r="O26" i="11"/>
  <c r="V26" i="11" s="1"/>
  <c r="O34" i="11"/>
  <c r="V34" i="11" s="1"/>
  <c r="O42" i="11"/>
  <c r="V42" i="11" s="1"/>
  <c r="O50" i="11"/>
  <c r="V50" i="11" s="1"/>
  <c r="O98" i="11"/>
  <c r="V98" i="11" s="1"/>
  <c r="F6" i="15"/>
  <c r="B3" i="15" s="1"/>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E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62" authorId="0" shapeId="0" xr:uid="{00000000-0006-0000-0000-000001000000}">
      <text>
        <r>
          <rPr>
            <b/>
            <sz val="12"/>
            <color indexed="81"/>
            <rFont val="Tahoma"/>
            <family val="2"/>
          </rPr>
          <t>USUARIO:</t>
        </r>
        <r>
          <rPr>
            <sz val="12"/>
            <color indexed="81"/>
            <rFont val="Tahoma"/>
            <family val="2"/>
          </rPr>
          <t xml:space="preserve">
Unir las dos acatividades en una </t>
        </r>
      </text>
    </comment>
  </commentList>
</comments>
</file>

<file path=xl/sharedStrings.xml><?xml version="1.0" encoding="utf-8"?>
<sst xmlns="http://schemas.openxmlformats.org/spreadsheetml/2006/main" count="3746" uniqueCount="885">
  <si>
    <t>x</t>
  </si>
  <si>
    <t xml:space="preserve">PLAN DE ACCIÓN MODELO INTEGRADO DE PLANEACIÓN Y GESTIÓN MIPG 2022 - 2023
ALCALDÍA MUNICIPAL DE BUCARAMANGA </t>
  </si>
  <si>
    <t xml:space="preserve">INCREMENTO </t>
  </si>
  <si>
    <t>Página: 1 de 1</t>
  </si>
  <si>
    <t>MANTENIMIENTO</t>
  </si>
  <si>
    <t xml:space="preserve">Fecha Aprobación / Actualización Plan: </t>
  </si>
  <si>
    <t xml:space="preserve">DIMENSIÓN </t>
  </si>
  <si>
    <t>POLÍTICAS</t>
  </si>
  <si>
    <t>RESULTADO FURAG VIGENCIA ANTERIOR</t>
  </si>
  <si>
    <t>RECOMENDACIÓN DAFP</t>
  </si>
  <si>
    <t>ACTIVIDAD DE TRABAJO</t>
  </si>
  <si>
    <t>PRODUCTO / ENTREGABLE</t>
  </si>
  <si>
    <t>META</t>
  </si>
  <si>
    <t xml:space="preserve">TIPO DE META </t>
  </si>
  <si>
    <t>LOGRO</t>
  </si>
  <si>
    <t>CUMPLIMIENTO ACUMULADO</t>
  </si>
  <si>
    <t>OBSERVACIONES</t>
  </si>
  <si>
    <t>RECURSOS</t>
  </si>
  <si>
    <t>RESPONSABLE</t>
  </si>
  <si>
    <t>CRONOGRAMA DE TRABAJO</t>
  </si>
  <si>
    <t>AÑO 2022</t>
  </si>
  <si>
    <t>AÑO 2023</t>
  </si>
  <si>
    <t>III Trim</t>
  </si>
  <si>
    <t>IV Trim</t>
  </si>
  <si>
    <t>I Trim</t>
  </si>
  <si>
    <t>II Trim</t>
  </si>
  <si>
    <t>ORDEN</t>
  </si>
  <si>
    <t>Talento Humano</t>
  </si>
  <si>
    <t>Gestión estratégica del talento humano</t>
  </si>
  <si>
    <t>85,4 (mejoró en 8,5)</t>
  </si>
  <si>
    <t>Recomendación FURAG</t>
  </si>
  <si>
    <t>Realizar inducción para gerentes públicos en la entidad de manera presencial con la ESAP</t>
  </si>
  <si>
    <t>Jornada de inducción para gerentes públicos con la ESAP y/o cualquier entidad pública</t>
  </si>
  <si>
    <t>Talento Humano, Recursos Físicos y Tecnológicos</t>
  </si>
  <si>
    <t>Secretaría Administrativa</t>
  </si>
  <si>
    <t>TH-01</t>
  </si>
  <si>
    <t>Elaborar un protocolo de atención a los servidores públicos frente a los casos de acoso laboral y sexual.</t>
  </si>
  <si>
    <t>Socialización del protocolo para la prevención, atención, abordaje y seguimiento al acoso sexual yo discriminación por razón del sexo u orientación sexual en el ambito laboral con los servidores públicos públicos y/o contratistas</t>
  </si>
  <si>
    <t>TH-02</t>
  </si>
  <si>
    <t>Implementar la estrategia salas amigas de la familia lactante, en cumplimiento a lo establecido en la Ley 1823 de 2017.</t>
  </si>
  <si>
    <t>Actividades de difusión de la sala amiga de la familia lactante, en cumplimiento a lo establecido en la Ley 1823 de 2017.</t>
  </si>
  <si>
    <t>TH-03</t>
  </si>
  <si>
    <t>Verificar que el personal vinculado cuente con las competencias establecidas en el Decreto 815 de 2018, relacionadas con la orientación al usuario y al ciudadano, y en la Resolución 667 de 2018 - catálogo de competencias.</t>
  </si>
  <si>
    <t>Instrumentos para verificar las competencias  relacionadas con la orientación al usuario y al ciudadano de funcionarios vinculados , siguiendo lineamientos del   Decreto 815 de 2018, relacionadas con la orientación al usuario y al ciudadano, y en la Resolución 667 de 2018 - catálogo de competencias.</t>
  </si>
  <si>
    <t>Integridad</t>
  </si>
  <si>
    <t>80,4 (mejoró en 9,7)</t>
  </si>
  <si>
    <t>I-01</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</si>
  <si>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t>
  </si>
  <si>
    <t>Jornadas de difusión y herramientas pedagógicas para desarrollar el hábito de actuar de forma coherente con el código de integridad a los servidores públicos y/o contratistas</t>
  </si>
  <si>
    <t xml:space="preserve">Direccionamiento Estratégico y Planeación </t>
  </si>
  <si>
    <t>Planeación institucional</t>
  </si>
  <si>
    <t>82,8 (mejoró en 8,5)</t>
  </si>
  <si>
    <t>Plan de acción 2021 - 2022</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</si>
  <si>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</si>
  <si>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</si>
  <si>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Secretaría de Planeación</t>
  </si>
  <si>
    <t>Planes de Acción por dependencia.</t>
  </si>
  <si>
    <t>Plan Operativo Anual de Inversiones .</t>
  </si>
  <si>
    <t>Seguimientos al Plan de Desarrollo 2020 - 2023.</t>
  </si>
  <si>
    <t xml:space="preserve">Realizar el seguimiento a las Políticas Públicas (PIIAF, Discapacidad, Vejez, Familias) identificando las acciones realizadas que impactan a la población con enfoque diferencial (Grupos étnicos). </t>
  </si>
  <si>
    <t>Seguimiento semestral a Políticas Públicas (PIIAFF, Discapacidad, Vejez, Familias)</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</si>
  <si>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</si>
  <si>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Monitoreos al PAAC y Mapa de Riesgos de Corrupción 2022 y  PAAC y MRC 2023</t>
  </si>
  <si>
    <t>Política de Administración de Riesgos 2022 actualizada</t>
  </si>
  <si>
    <t>Monitoreos al Mapa de Riesgos de Gestión 2022 y 2023</t>
  </si>
  <si>
    <t>Plan Anticorrupción y Atención al Ciudadano y Mapa de Riesgos de Corrupción 2023 aprobados</t>
  </si>
  <si>
    <t xml:space="preserve">Mapa de Riesgos de Gestión 2023 por proceso aprobados </t>
  </si>
  <si>
    <t>Gestión presupuestal y eficiencia en el gasto público</t>
  </si>
  <si>
    <t>65,5 (desmejoró en -2,6)</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</si>
  <si>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</si>
  <si>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</si>
  <si>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Secretaría de Hacienda</t>
  </si>
  <si>
    <t>Seguimiento a la implementación del procedimiento de deterioro de cartera dentro del aplicativo “coactivo”.</t>
  </si>
  <si>
    <t>Procedimiento de deterioro de cartera implementado y mantenido.</t>
  </si>
  <si>
    <t>Matriz de deterioro incorporada al procedimiento de cobro coactivo, en desarrollo tecnológico, implementada.</t>
  </si>
  <si>
    <t>OATIC</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</si>
  <si>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</si>
  <si>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</si>
  <si>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GP-01</t>
  </si>
  <si>
    <t>Cumplir los lineamientos del Ministerio de Hacienda y Crédito Público en relación a la capacidad de endeudamiento del Marco Fiscal de Mediano Plazo.</t>
  </si>
  <si>
    <t>Capítulo del marco fiscal de mediano plazo 2023 - 2033 incluído en el informe ejecutivo sobre el comportamiento de la deuda del ente territorial</t>
  </si>
  <si>
    <t>GP-02</t>
  </si>
  <si>
    <t>Cumplir los lineamientos del Ministerio de Hacienda y Crédito Público en relación al manejo de los pasivos ciertos o exigibles del Marco Fiscal de Mediano Plazo.</t>
  </si>
  <si>
    <t xml:space="preserve">Informe de los pasivos exigibles </t>
  </si>
  <si>
    <t>GP-03</t>
  </si>
  <si>
    <t>Verificar la coherencia de los resultados de la ejecución del presupuesto de inversión con el logro de las metas del plan de territorial de desarrollo.</t>
  </si>
  <si>
    <t>Matriz de seguimiento al Plan de Desarrollo 2020 - 2023</t>
  </si>
  <si>
    <t>Compras y Contratación Pública</t>
  </si>
  <si>
    <t>NA</t>
  </si>
  <si>
    <t>Participar en las capacitaciones dadas por Colombia Compra Eficiente u otras entidades, sobre el Modelo de Abastecimiento Estratégico.</t>
  </si>
  <si>
    <t>Capacitaciones asistidas sobre el Modelo de Abastecimiento Estratégico</t>
  </si>
  <si>
    <t>Secretaría Jurídica</t>
  </si>
  <si>
    <t xml:space="preserve">Utilizar en los procesos de contratación los documentos tipo adoptados en los sectores que a la fecha sean obligatorios según la agencia nacional de Contratación Pública Colombia Compra Eficiente.   </t>
  </si>
  <si>
    <t xml:space="preserve">Procesos de contratacion adelantados por  la administración central municipal con documentos tipo - en los sectores que a la fecha sean obligatorios según la agencia nacional de Contratación Pública Colombia Compra Eficiente.  </t>
  </si>
  <si>
    <t>Gestión con valores para resultados</t>
  </si>
  <si>
    <t>Fortalecimiento organizacional y simplificación de procesos</t>
  </si>
  <si>
    <t>83,9 (mejoró en 7,3)</t>
  </si>
  <si>
    <t>Evaluar la satisfacción de los grupos étnicos.</t>
  </si>
  <si>
    <t xml:space="preserve">Actualizar  la caracterización de la entidad donde se incluya a los grupos étnicos </t>
  </si>
  <si>
    <t xml:space="preserve">Secretaría del Interior </t>
  </si>
  <si>
    <t>Fortalecer la relación con el ciudadano según resolución No. 667 de 2018 sobre competencias funcionales de las áreas o procesos transversales.</t>
  </si>
  <si>
    <t>Módulo de competencias para la  gestión del servicio a la ciudadanía en el programa de inducción y/ó reinducción</t>
  </si>
  <si>
    <t>FO-01</t>
  </si>
  <si>
    <t>Establecer una política o lineamientos en el tema ambiental para desarrollar en la entidad.</t>
  </si>
  <si>
    <t>Plan estratégico de la Política Pública Ambiental Municipal construido por parte del equipo técnico de Ambiente</t>
  </si>
  <si>
    <t xml:space="preserve">Secretaría  de Salud y Ambiente </t>
  </si>
  <si>
    <t>Política de Gestión Ambiental de la entidad elaborada</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</si>
  <si>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</si>
  <si>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</si>
  <si>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Gobierno digital</t>
  </si>
  <si>
    <t>83,8 (mejoró en 8,0)</t>
  </si>
  <si>
    <t>GD-01</t>
  </si>
  <si>
    <t>Adoptar en su totalidad el protocolo IPV6 en la entidad.</t>
  </si>
  <si>
    <t>Servicios de la Entidad implementados con Funcionalidad de IPv6.</t>
  </si>
  <si>
    <t>GD-02</t>
  </si>
  <si>
    <t>Consolidar la caracterización de los usuarios de todos los trámites de la entidad que están disponibles en línea y parcialmente en línea.</t>
  </si>
  <si>
    <t xml:space="preserve">Caracterización de usuarios de trámites y OPAS según información enviada por las dependencias </t>
  </si>
  <si>
    <t>GD-03</t>
  </si>
  <si>
    <t>Disponer en línea todos los trámites de la entidad, que sean susceptibles de disponerse en línea.</t>
  </si>
  <si>
    <t>Número de Trámites de la entidad dispuestos en línea de acuerdo a solicitud y aprobaciòn de las areas responsables de cada tramite.</t>
  </si>
  <si>
    <t>GD-04</t>
  </si>
  <si>
    <t>Elaborar el plan operacional de seguridad y privacidad de la información de la entidad, aprobarlo mediante el comité de gestión y desempeño institucional, implementarlo y actualizarlo mediante un proceso de mejora continua.</t>
  </si>
  <si>
    <t>Plan operacional de seguridad y privacidad de la información aprobado por Comité de Gestiòn y Desempeño.</t>
  </si>
  <si>
    <t>GD-05</t>
  </si>
  <si>
    <t>Elaborar informes de activación de políticas de seguridad para la implementación del Protocolo de Internet versión 6 (IPV6) en la entidad.</t>
  </si>
  <si>
    <t>Informe de activación de políticas relacionadas con la implementación de IPv6.</t>
  </si>
  <si>
    <t>GD-06</t>
  </si>
  <si>
    <t>Elaborar informes de las pruebas piloto realizadas para la implementación del Protocolo de Internet versión 6 (IPV6) en la entidad.</t>
  </si>
  <si>
    <t>Informe de pruebas piloto realizadas para la implementación del protocolo IPv6.</t>
  </si>
  <si>
    <t>GD-07</t>
  </si>
  <si>
    <t>Elaborar un acta de cumplimiento a satisfacción de la entidad sobre el funcionamiento de los elementos intervenidos en la fase de implementación del Protocolo de Internet versión 6 (IPV6).</t>
  </si>
  <si>
    <t>Acta de cumplimiento a satisfacción de los elementos intervenidos en la fase de implementación de IPv6.</t>
  </si>
  <si>
    <t>GD-09</t>
  </si>
  <si>
    <t>Habilitar funcionalidades que permitan a los usuarios hacer seguimiento al estado de los otros procedimientos administrativos disponibles en línea o parcialmente en línea.</t>
  </si>
  <si>
    <t>Funcionalidades implementadas que permitan a los usuarios hacer seguimiento al estado de los otros procedimientos administrativos disponibles en línea o parcialmente en línea.</t>
  </si>
  <si>
    <t>GD-10</t>
  </si>
  <si>
    <t>Habilitar funcionalidades que permitan a los usuarios hacer seguimiento al estado de los trámites disponibles en línea o parcialmente en línea.</t>
  </si>
  <si>
    <t>Funcionalidades implementadas que permitan a los usuarios hacer seguimiento al estado de los trámites disponibles en línea o parcialmente en línea.</t>
  </si>
  <si>
    <t>GD-12</t>
  </si>
  <si>
    <t>Promocionar los otros procedimientos administrativos disponibles en línea y parcialmente en línea para incrementar su uso.</t>
  </si>
  <si>
    <t>Actividades de promoción realizadas con respecto a los OPAS según solicitud de las dependencias responsables.</t>
  </si>
  <si>
    <t>Prensa y Comunicaciones</t>
  </si>
  <si>
    <t>GD-13</t>
  </si>
  <si>
    <t>Publicar todos los conjuntos de datos abiertos estratégicos de la entidad en el catálogo de datos del Estado Colombiano www.datos.gov.co.</t>
  </si>
  <si>
    <t xml:space="preserve">Conjunto de datos publicados y/o actualizados en el portal de datos abiertos www.datos.gov.co. </t>
  </si>
  <si>
    <t>GD-14</t>
  </si>
  <si>
    <t>Utilizar medios digitales en los ejercicios de rendición de cuentas realizados por la entidad.</t>
  </si>
  <si>
    <t>Medios digitales utilizados en la difusión y comunicación de la información de rendición de cuentas de la entidad.</t>
  </si>
  <si>
    <t xml:space="preserve">Información de rendición de cuentas de la entidad publicada en página web institucional </t>
  </si>
  <si>
    <t>GD-15</t>
  </si>
  <si>
    <t>Utilizar tecnologías emergentes de cuarta revolución industrial como la automatización robótica de procesos para mejorar la prestación de los servicios de la entidad.</t>
  </si>
  <si>
    <t>Realización de una prueba piloto a través de la utilización de un ChatBot que pemita la interacción con los ciudadanos.</t>
  </si>
  <si>
    <t>GD-16</t>
  </si>
  <si>
    <t>Utilizar tecnologías emergentes de cuarta revolución industrial como la robótica para mejorar la prestación de los servicios de la entidad.</t>
  </si>
  <si>
    <t>Diseñar una estrategia que permita a futuro involucrar tecnologías emergentes de cuarta revolución industrial como la robótica en la prestación de servicios de la entidad</t>
  </si>
  <si>
    <t>GD-17</t>
  </si>
  <si>
    <t>Utilizar tecnologías emergentes de cuarta revolución industrial para mejorar la prestación de los servicios de la entidad, como tecnologías de desintermediación, DLT (Distributed Ledger Technology), cadena de bloques (Blockchain) o contratos inteligentes, entre otros.</t>
  </si>
  <si>
    <t>Participar en una estrategia diseñada por el MINTIC para proyectar la utilizacion de tecnologías emergentes de cuarta revolución industrial en la entiidad.</t>
  </si>
  <si>
    <t>Seguridad digital</t>
  </si>
  <si>
    <t>77,8 (mejoró en 11,0)</t>
  </si>
  <si>
    <t>SD-02</t>
  </si>
  <si>
    <t>Establecer el alcance del Sistema de Gestión de Seguridad de la Información (SGSI), aprobarlo mediante la alta dirección y actualizarlo de acuerdo con los cambios en el contexto de la entidad.</t>
  </si>
  <si>
    <t>Informe con el alcance del SGSI aprobado</t>
  </si>
  <si>
    <t>Defensa Jurídica</t>
  </si>
  <si>
    <t>99,9 (mejoró en 0,8)</t>
  </si>
  <si>
    <t>Tasa de éxito procesal.</t>
  </si>
  <si>
    <t>Tasa de Éxito Procesal (Procesos Instaurados en Contra del Municipio</t>
  </si>
  <si>
    <t>Plan de acción del comité de conciliación vigencia 2023</t>
  </si>
  <si>
    <t>Plan de acción del comité de conciliación vigencia 2023.</t>
  </si>
  <si>
    <t>Servicio al ciudadano</t>
  </si>
  <si>
    <t>94,4 (mejoró en 2,7)</t>
  </si>
  <si>
    <t>SC-02</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</si>
  <si>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</si>
  <si>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t>
  </si>
  <si>
    <t>SC-03</t>
  </si>
  <si>
    <t>Contar en la entidad con un procedimiento para traducir la información pública que solicita un grupo étnico a su respectiva lengua.</t>
  </si>
  <si>
    <t>Procedimiento de gestión de traducción de la información pública que solicite el grupo étnico.</t>
  </si>
  <si>
    <t>SC-04</t>
  </si>
  <si>
    <t>Identificar y priorizar documentos de la entidad de mayor consulta por el ciudadano, para traducirlos a lenguaje claro.</t>
  </si>
  <si>
    <t>Documentos traducidos a lenguaje claro</t>
  </si>
  <si>
    <t>SC-06</t>
  </si>
  <si>
    <t>Instalar señalización en otras lenguas o idiomas en la entidad.</t>
  </si>
  <si>
    <t xml:space="preserve">Informe de actividades de divulgación de las adecuaciones que se llevaron a cabo en el Centro de Atención Municipal Especializado CAME y en el CAM para facilitar el ingreso y la atención a los ciudadanos en condición de discapacidad. </t>
  </si>
  <si>
    <t>SC-07</t>
  </si>
  <si>
    <t>Tener capacidad en la línea de atención telefónica, el PBX o conmutador de la entidad para la atención de llamadas de personas que hablen otras lenguas o idiomas diferentes del castellano.</t>
  </si>
  <si>
    <t>Informe de servicio de llamadas que demanden el uso de otro idioma</t>
  </si>
  <si>
    <t>Racionalización de trámites</t>
  </si>
  <si>
    <t>95,7 (mejoró en 1,8)</t>
  </si>
  <si>
    <t>RT-01</t>
  </si>
  <si>
    <t>Formular en cada vigencia una estrategia de racionalización de trámites y OPAS en la entidad.</t>
  </si>
  <si>
    <t>Seguimiento en el SUIT a las actividades a realizar para el cumplimiento de los trámites y procedimientos (OPAS) priorizados para la racionalización.</t>
  </si>
  <si>
    <t>Módulo del SUIT diligenciado de acuerdo a la estrategia anti-trámite incluido en el PAAC 2023</t>
  </si>
  <si>
    <t xml:space="preserve">Estrategia de racionalización de trámites </t>
  </si>
  <si>
    <t>RT-02</t>
  </si>
  <si>
    <t>Garantizar que se lleve a cabo la racionalización de los trámites que se planeó hacer para la vigencia.</t>
  </si>
  <si>
    <t>Diagnóstico de los trámites de la entidad, susceptibles de disponerse en línea.</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</si>
  <si>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</si>
  <si>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</si>
  <si>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Participación ciudadana en la gestión pública</t>
  </si>
  <si>
    <t>89,1 (mejoró en 5,4)</t>
  </si>
  <si>
    <t>Divulgar las acciones de mejoramiento a los ciudadanos, usuarios o grupos de interés como resultado de los ejercicios de rendición de cuentas.</t>
  </si>
  <si>
    <t>Plan de participación ciudadana 2022 actualizado</t>
  </si>
  <si>
    <t>Rendición de cuentas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</si>
  <si>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</si>
  <si>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2021</t>
  </si>
  <si>
    <t>Viabilidad técnica de obras de presupuestos participativos 2022</t>
  </si>
  <si>
    <t>Adjudicación de obras mediante el ejercicio de presupuestos participativos de vigencias anteriores</t>
  </si>
  <si>
    <t xml:space="preserve">Secretaría de Infraestructura </t>
  </si>
  <si>
    <t>CI - 1</t>
  </si>
  <si>
    <t>Contar con aplicaciones móviles, de acuerdo con las capacidades de la entidad, como estrategia para interactuar de manera virtual con los ciudadanos.</t>
  </si>
  <si>
    <t xml:space="preserve">Aplicación móvil desarrollada que permita interactuar de manera virtual con los ciudadanos. </t>
  </si>
  <si>
    <t>Mejora normativa</t>
  </si>
  <si>
    <t>53,5 (mejoró en 11,3)</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</si>
  <si>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</si>
  <si>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</si>
  <si>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Publicar la agenda regulatoria o la lista de problemáticas final en su sitio web para conocimiento de la ciudadanía</t>
  </si>
  <si>
    <t>Agenda regulatora final publicada en página web.</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</si>
  <si>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</si>
  <si>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2021.</t>
  </si>
  <si>
    <t>Secretaría de Educación</t>
  </si>
  <si>
    <t>MN-03</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</si>
  <si>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</si>
  <si>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Procedimiento para la publicación en la Agenda Regulatoria.</t>
  </si>
  <si>
    <t>Evaluación de Resultados</t>
  </si>
  <si>
    <t xml:space="preserve">Seguimiento y evaluación del desempeño institucional </t>
  </si>
  <si>
    <t>86,0 (mejoró en 6,9)</t>
  </si>
  <si>
    <t>Realizar el seguimiento al Plan de Desarrollo Municipal en cumplimiento al Acuerdo 013 del 10 de junio de 2020 que establece la metodología de seguimiento, así como el cumplimiento a las directrices del DNP y del DAFP.</t>
  </si>
  <si>
    <t xml:space="preserve">Seguimiento al cumplimiento del Plan de Desarrollo 2020 - 2023 </t>
  </si>
  <si>
    <t xml:space="preserve">Secretaría de Planeación </t>
  </si>
  <si>
    <t>Mapa o ruta de ingreso a las instalaciones municipales traducidas  en otras lenguas</t>
  </si>
  <si>
    <t>Traducir documentos de la Entidad a lenguaje claro (Guías, Formatos, Manuales, Respuestas a PQRSD, normas).</t>
  </si>
  <si>
    <t xml:space="preserve"> 
Evaluar los resultados del uso de los documentos traducidos a lenguaje claro.
</t>
  </si>
  <si>
    <t>Encuesta de percepción digital aplicada</t>
  </si>
  <si>
    <t>SE-01</t>
  </si>
  <si>
    <t>Establecer medios de difusión que informen a los ciudadanos, grupos de interés y grupos de valor las medidas adoptadas para mejorar los problemas detectados. Desde el sistema de control interno efectuar su verificación.</t>
  </si>
  <si>
    <t>Publicar el informe en la página web de la entidad, con los resultados obtenidos en la encuesta de percepcion ciudadana</t>
  </si>
  <si>
    <t xml:space="preserve">Información y Comunicación </t>
  </si>
  <si>
    <t>Gestión documental</t>
  </si>
  <si>
    <t>82,6 (mejoró en 8,1)</t>
  </si>
  <si>
    <t>Contar con instrumentos archivísticos para recibir Fondos Documentales provenientes de entidades liquidadas, escindidas, fusionadas, suprimidas.</t>
  </si>
  <si>
    <t>Procedimiento de recepción de fondos documentales provenientes de entidades liquidadas, escindidas, fusionadas, suprimidas</t>
  </si>
  <si>
    <t>Elaborar el Inventario documental del Fondo Documental Acumulado</t>
  </si>
  <si>
    <t>Metros lineales de documentación custodiada por el archivo central inventariodo</t>
  </si>
  <si>
    <t xml:space="preserve">Elaborar y aprobar las Tablas de Valoración Documental - TVD
</t>
  </si>
  <si>
    <t xml:space="preserve">Inventario desde la vigencia 1923-1953 de las tablas de valoración documental (TVD) </t>
  </si>
  <si>
    <t>Tener inventariada la documentación de sus archivos de gestión en el Formato
Único de Inventario Documental - FUID</t>
  </si>
  <si>
    <t>Requerimiento, circular y/o comunicación para la solicitud de avance de los inventarios documentales a las áreas productoras</t>
  </si>
  <si>
    <t>Tener inventariada la documentación de su archivo central en el Formato
Único de Inventario Documental - FUID</t>
  </si>
  <si>
    <t>Formato Único de Inventario Documental - FUID diligenciado con el inventario de 150 metros líneales de documentación custodioda por el archivo central</t>
  </si>
  <si>
    <t>Realizar monitoreo y control (con equipos de medición) de condiciones ambientales.</t>
  </si>
  <si>
    <t>Monitoreo y control a equipos ambientales realizados</t>
  </si>
  <si>
    <t>GDO - 03</t>
  </si>
  <si>
    <t>Ejecutar y documentar estrategias de preservación digital (migración, conversión, refreshing) para garantizar que la información que produce esté disponible a lo largo del tiempo.</t>
  </si>
  <si>
    <t>Informe de ejecución del Plan de Preservación Digital  a Largo Plazo.</t>
  </si>
  <si>
    <t>Implementar el Plan de Preservación Digital</t>
  </si>
  <si>
    <t xml:space="preserve">Capacitaciones sobre el Plan de Preservación Digital </t>
  </si>
  <si>
    <t>Implementar las medidas establecidas para los archivos de Derechos
Humanos, Derecho Internacional Humanitario, Memoria Histórica y Conflicto Armado, según el acuerdo 04 de 2015, el protocolo de gestión de archivos de Derechos Humanos y la Circular 01 de 2017</t>
  </si>
  <si>
    <t>Matriz de identificación de listado de series y subseries simples</t>
  </si>
  <si>
    <t>Asignar recursos para la identificación, acceso, valoración y protección de archivos de derechos humanos, derecho internacional humanitario Memoria, Histórica y Conflicto Armado.</t>
  </si>
  <si>
    <t>Capacitación de identificación de documentos relacionados a los Derechos humanos</t>
  </si>
  <si>
    <t>Aplicar el procedimiento de eliminación documental aprobado por la entidad</t>
  </si>
  <si>
    <t>Actas de eliminación documental</t>
  </si>
  <si>
    <t>GDO - 05</t>
  </si>
  <si>
    <t>Identificar en las Tablas de Retención Documental los archivos de Derechos Humanos, Derecho Internacional Humanitario, Memoria Histórica y Conflicto Armado a cargo de la entidad, definiendo los tiempos de retención y disposición final.</t>
  </si>
  <si>
    <t>Inventario documental identificando el reconocimiento de Derechos Humanos, Derecho Internacional Humanitario, Memoria Histórica y Conflicto Armado a cargo de la entidad con su posible ficha de valoración documental.</t>
  </si>
  <si>
    <t>Implementar las medidas establecidas para los archivos de Derechos
Humanos, Derecho Internacional Humanitario, Memoria Histórica y Conflicto Armado, según el acuerdo 04 de 2015, el protocolo de gestión de archivos de Derechos Humanos y la Circular 01 de 2018</t>
  </si>
  <si>
    <t>Tabla de control de acceso de la información clasificada y reservada para los archivos de Derechos Humanos, Derecho Internacional Humanitario, Memoria Histórica y Conflicto Armado a cargo de la entidad.</t>
  </si>
  <si>
    <t>Transparencia, acceso a la información pública y lucha contra la corrupción</t>
  </si>
  <si>
    <t>83,1 (mejoró en 8,4)</t>
  </si>
  <si>
    <t>Información pública de interés de la ciudadanía divulgada proactivamente a nivel interno.</t>
  </si>
  <si>
    <t xml:space="preserve">Publicaciones mediante correo electrónico interno de dos temas de interés de la ciudadanía. </t>
  </si>
  <si>
    <t>Información pública de interés de la ciudadanía publicada proactivamente, de acuerdo a las solicitudes realizadas por las Dependencias.</t>
  </si>
  <si>
    <t>Socializaciones de la Estrategia de Transparencia y Acceso a la Información Pública a los servidores públicos y contratistas desde el compromiso personal para el fortalecimiento institucional.</t>
  </si>
  <si>
    <t>Socialización de la Estrategia de Transparencia y Acceso a la Información Pública a los servidores públicos y contratistas desde el compromiso personal para el fortalecimiento institucional.</t>
  </si>
  <si>
    <t>Diagnóstico de los criterios diferenciales de accesibilidad con los que cuenta la entidad respecto de lo establecido por el ordenamiento jurídico.</t>
  </si>
  <si>
    <t>Diagnóstico de los criterios diferenciales de accesibilidad con los que cuenta la entidad respecto de lo establecido por el ordenamiento jurídico, vigencia 2023.</t>
  </si>
  <si>
    <t xml:space="preserve">Instrumentos de gestión de información pública actualizado. </t>
  </si>
  <si>
    <t xml:space="preserve">Socialización sobre los conflictos de intereses que enfrentan los servidores públicos y contratista de prestacion de servicio que integran los equipos evaluadores en los procesos de contratacion </t>
  </si>
  <si>
    <t>Socialización sobre la importancia de la protección del derecho fundamental de petición con enfoque de prevención del daño antijurídico.</t>
  </si>
  <si>
    <t>Comisión Territorial Ciudadana para la Lucha contra la Corrupción creado e implementado.</t>
  </si>
  <si>
    <t>Comisión Territorial Ciudadana para la Lucha contra la Corrupción del Municipio de Bucaramanga creada e implementada</t>
  </si>
  <si>
    <t xml:space="preserve">Canal antifraude y de denuncia segura creado para el ciudadano, protegiendo al denunciante. </t>
  </si>
  <si>
    <t>Canal antifraude y de denuncia segura implementado en la página web del municipio para el ciudadano (asesoramiento jurídico)</t>
  </si>
  <si>
    <t>Canal antifraude y de denuncia segura implementado en la página web del municipio para el ciudadano (desarrollo tecnolológico)</t>
  </si>
  <si>
    <t>Gestión de la Información estadística</t>
  </si>
  <si>
    <t>91,8 (mejoró en 4,0)</t>
  </si>
  <si>
    <t>Utilizar manuales, metodologías y guías del DANE para implementar sus procesos de producción de información estadística.</t>
  </si>
  <si>
    <t>Cartilla Indicadores de información estadística elaborada</t>
  </si>
  <si>
    <t>IE-14</t>
  </si>
  <si>
    <t>Publicar en la página web, el documento metodológico de operaciones estadísticas, para disposición de los grupos de valor de la entidad..</t>
  </si>
  <si>
    <t>Observatorio del delito y de paz mantenido.</t>
  </si>
  <si>
    <t>Secretaría del Interior</t>
  </si>
  <si>
    <t>Gestión del Conocimiento y la innovación</t>
  </si>
  <si>
    <t>Gestión del conocimiento y la innovación</t>
  </si>
  <si>
    <t>81,2 (mejoró en 9,3)</t>
  </si>
  <si>
    <t>GC-01</t>
  </si>
  <si>
    <t>Consultar las necesidades y expectativas a sus grupos de valor para identificar las necesidades de conocimiento e innovación.</t>
  </si>
  <si>
    <t>Informe sobre las necesidades y expectativas de conocimiento e innovación identificadas en los grupos de valor .</t>
  </si>
  <si>
    <t xml:space="preserve">Control Interno </t>
  </si>
  <si>
    <t xml:space="preserve">Control interno </t>
  </si>
  <si>
    <t>79,0 (mejoró en 10,4)</t>
  </si>
  <si>
    <t>CI-01</t>
  </si>
  <si>
    <t>Seguimiento a la implementación de la aplicación móvil desarrollada para interactuar de manera virtual con los ciudadanos en Comité Institucional de Coordinación de Control Interno - CICCI</t>
  </si>
  <si>
    <t>Talento Humano 
Recursos Físicos y Tecnológicos</t>
  </si>
  <si>
    <t>OCIG</t>
  </si>
  <si>
    <t>CI-02</t>
  </si>
  <si>
    <t>Seguimiento al procedimiento para traducir información realizado en Comité Institucional de Coordinación de Control Interno - CICCI</t>
  </si>
  <si>
    <t>CI-03</t>
  </si>
  <si>
    <t>Seguimiento al Plan Operacional de Seguridad y Privacidad de la Información en Comité Institucional de Coordinación de Control Interno - CICCI</t>
  </si>
  <si>
    <t>CI-05</t>
  </si>
  <si>
    <t>Seguimiento a la Política  de Gestión Ambiental de la entidad  en Comité Institucional de Coordinación de Control Interno - CICCI</t>
  </si>
  <si>
    <t>CI-06</t>
  </si>
  <si>
    <t>Seguimiento a jornadas de difusión y herramientas pedagógicas del código de integridad a los servidores públicos y/o contratistas  en Comité Institucional de Coordinación de Control Interno - CICCI</t>
  </si>
  <si>
    <t>CI-07</t>
  </si>
  <si>
    <t>Seguimiento a publicación de datos abiertos estratégicos en www.datos.gov.co  en Comité Institucional de Coordinación de Control Interno - CICCI</t>
  </si>
  <si>
    <t>CI-08</t>
  </si>
  <si>
    <t>Verificar que el plan anual de auditoría contempla auditorías al modelo de seguridad y privacidad de la información (MSPI).</t>
  </si>
  <si>
    <t>Plan anual de auditoría donde se contemple auditorías al modelo de seguridad y privacidad de la información (MSPI).</t>
  </si>
  <si>
    <t>CI-09</t>
  </si>
  <si>
    <t>Verificar que el plan anual de auditoría contempla auditorías de accesibilidad web, conforme a los criterios de accesibilidad web del anexo 1 de la Resolución 1519 de 2020.</t>
  </si>
  <si>
    <t>Informe definitivo de auditoría  al cumplimiento de la ley de transparencia y acceso a la información y accesibilidad web elaborado</t>
  </si>
  <si>
    <t>CI-10</t>
  </si>
  <si>
    <t>Verificar que el plan anual de auditoría contempla auditorías de gestión conforme a la norma técnica NTC 6047 de infraestructura.</t>
  </si>
  <si>
    <t>Informe definitivo de auditoría de gestión enmarcada en la norma técnica NTC 6047 elaborado</t>
  </si>
  <si>
    <t>CI-11</t>
  </si>
  <si>
    <t>Seguimiento a la aplicación de los instrumentos para verificar las competencias  relacionadas con la orientación al usuario y al ciudadano del funcionarios a vincular</t>
  </si>
  <si>
    <t>Informe de seguimiento al Plan de Desarrollo 2020 - 2023</t>
  </si>
  <si>
    <t>Presentar el resultado de las auditorías internas y seguimientos a procesos institucionales a los líderes de procesos auditados y realizar la socialización en el marco del Comité Institucional de Coordinación de Control Interno.</t>
  </si>
  <si>
    <t xml:space="preserve">Informes radicados a líderes de procesos auditados </t>
  </si>
  <si>
    <t>Evaluación de la Audiencia de Rendición de Cuentas</t>
  </si>
  <si>
    <t>Informe de evaluación de la Audiencia Anual de Rendición de Cuentas</t>
  </si>
  <si>
    <t>Evaluación Semestral de Coordinación del Sistema de Control Interno.</t>
  </si>
  <si>
    <t>Informe de evaluación semestral del sistema de control interno</t>
  </si>
  <si>
    <t>Socializar ante el Comité Institucional de Coordinación de Control Interno la evaluación Semestral de Coordinación de del sistema de Control interno.</t>
  </si>
  <si>
    <t>Acta de Comité Institucional de Coordinacion de Control Interno</t>
  </si>
  <si>
    <t>Seguimiento periódico (Cuatrimestral) al PAAC y Mapas de riesgos de Corrupción.</t>
  </si>
  <si>
    <t>Informe de seguimiento al PAAC y Mapa de Riesgos de Corrupción</t>
  </si>
  <si>
    <t>Seguimiento periódico (Corte a diciembre de la vigencia anterior y un segundo seguimiento de la vigencia en curso) al Mapas de Riesgos de Gestión por procesos.</t>
  </si>
  <si>
    <t>Informe de seguimiento a Mapas de Riesgos de Gestión por procesos</t>
  </si>
  <si>
    <t>Seguimiento a los Planes de Mejoramiento Suscritos con los Entes de Control Externo.</t>
  </si>
  <si>
    <t>Informe de seguimiento a los planes de mejoramiento suscritos con la Contraloría Municipal de Bucaramanga y Contraloría General de la República</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</si>
  <si>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</si>
  <si>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</si>
  <si>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</si>
  <si>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</si>
  <si>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</si>
  <si>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</si>
  <si>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</si>
  <si>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</si>
  <si>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</si>
  <si>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</si>
  <si>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</si>
  <si>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</si>
  <si>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</si>
  <si>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</si>
  <si>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</si>
  <si>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</si>
  <si>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</si>
  <si>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</si>
  <si>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</si>
  <si>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</si>
  <si>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</si>
  <si>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</si>
  <si>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</si>
  <si>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</si>
  <si>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</si>
  <si>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</si>
  <si>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</si>
  <si>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</si>
  <si>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</si>
  <si>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</si>
  <si>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</si>
  <si>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</si>
  <si>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</si>
  <si>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</si>
  <si>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</si>
  <si>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</si>
  <si>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</si>
  <si>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</si>
  <si>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</si>
  <si>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</si>
  <si>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</si>
  <si>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</si>
  <si>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</si>
  <si>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</si>
  <si>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Analizar puestos de trabajo e identificarlos para vincular personal con discapacidad.</t>
  </si>
  <si>
    <t>Puestos de trabajo identificados en donde se pueda vincular personas con discapacidad.</t>
  </si>
  <si>
    <t>INCREMENTO</t>
  </si>
  <si>
    <t>SI</t>
  </si>
  <si>
    <t>1</t>
  </si>
  <si>
    <t>4</t>
  </si>
  <si>
    <t>3</t>
  </si>
  <si>
    <t/>
  </si>
  <si>
    <t>Se realizó un análisis de ubicación de puestos de trabajo para personas con discapacidad para desempeñar sus labores del día 18 de agosto del 2021</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</si>
  <si>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</si>
  <si>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</si>
  <si>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</si>
  <si>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</si>
  <si>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</si>
  <si>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</si>
  <si>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</si>
  <si>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</si>
  <si>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</si>
  <si>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</si>
  <si>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</si>
  <si>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</si>
  <si>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</si>
  <si>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</si>
  <si>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</si>
  <si>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</si>
  <si>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</si>
  <si>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</si>
  <si>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</si>
  <si>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</si>
  <si>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</si>
  <si>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</si>
  <si>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</si>
  <si>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</si>
  <si>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</si>
  <si>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</si>
  <si>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</si>
  <si>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</si>
  <si>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</si>
  <si>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</si>
  <si>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</si>
  <si>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</si>
  <si>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</si>
  <si>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</si>
  <si>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</si>
  <si>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</si>
  <si>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</si>
  <si>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</si>
  <si>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</si>
  <si>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</si>
  <si>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</si>
  <si>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</si>
  <si>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cuenta con el Plan Operativo Anual de Inversiones, el cual se encuentra  publicado e la página web institucional.</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</si>
  <si>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</si>
  <si>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</si>
  <si>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</si>
  <si>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</si>
  <si>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</si>
  <si>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</si>
  <si>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</si>
  <si>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</si>
  <si>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</si>
  <si>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</si>
  <si>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</si>
  <si>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</si>
  <si>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</si>
  <si>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</si>
  <si>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</si>
  <si>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</si>
  <si>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</si>
  <si>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</si>
  <si>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</si>
  <si>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</si>
  <si>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</si>
  <si>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</si>
  <si>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</si>
  <si>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</si>
  <si>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</si>
  <si>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</si>
  <si>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</si>
  <si>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</si>
  <si>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</si>
  <si>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</si>
  <si>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</si>
  <si>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</si>
  <si>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</si>
  <si>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</si>
  <si>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</si>
  <si>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</si>
  <si>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</si>
  <si>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</si>
  <si>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</si>
  <si>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</si>
  <si>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</si>
  <si>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</si>
  <si>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</si>
  <si>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</si>
  <si>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</si>
  <si>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</si>
  <si>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</si>
  <si>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</si>
  <si>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</si>
  <si>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</si>
  <si>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</si>
  <si>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</si>
  <si>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</si>
  <si>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</si>
  <si>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</si>
  <si>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</si>
  <si>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</si>
  <si>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</si>
  <si>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</si>
  <si>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</si>
  <si>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</si>
  <si>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</si>
  <si>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</si>
  <si>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</si>
  <si>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</si>
  <si>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</si>
  <si>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</si>
  <si>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</si>
  <si>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</si>
  <si>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</si>
  <si>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</si>
  <si>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</si>
  <si>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</si>
  <si>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</si>
  <si>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</si>
  <si>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</si>
  <si>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</si>
  <si>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</si>
  <si>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</si>
  <si>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</si>
  <si>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</si>
  <si>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</si>
  <si>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</si>
  <si>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</si>
  <si>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</si>
  <si>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</si>
  <si>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</si>
  <si>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</si>
  <si>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</si>
  <si>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</si>
  <si>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</si>
  <si>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</si>
  <si>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</si>
  <si>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</si>
  <si>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</si>
  <si>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</si>
  <si>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</si>
  <si>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</si>
  <si>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</si>
  <si>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</si>
  <si>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</si>
  <si>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</si>
  <si>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</si>
  <si>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</si>
  <si>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</si>
  <si>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</si>
  <si>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</si>
  <si>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</si>
  <si>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</si>
  <si>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</si>
  <si>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</si>
  <si>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</si>
  <si>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</si>
  <si>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</si>
  <si>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Continuar trabajando para mantener los resultados alcanzados y propender por un mejoramiento continuo.</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</si>
  <si>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</si>
  <si>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</si>
  <si>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</si>
  <si>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</si>
  <si>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</si>
  <si>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</si>
  <si>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</si>
  <si>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</si>
  <si>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</si>
  <si>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</si>
  <si>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</si>
  <si>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</si>
  <si>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</si>
  <si>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</si>
  <si>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</si>
  <si>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</si>
  <si>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</si>
  <si>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</si>
  <si>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</si>
  <si>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</si>
  <si>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</si>
  <si>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</si>
  <si>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</si>
  <si>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</si>
  <si>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</si>
  <si>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</si>
  <si>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</si>
  <si>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</si>
  <si>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</si>
  <si>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</si>
  <si>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</si>
  <si>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</si>
  <si>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</si>
  <si>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</si>
  <si>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</si>
  <si>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</si>
  <si>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</si>
  <si>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</si>
  <si>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</si>
  <si>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</si>
  <si>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</si>
  <si>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</si>
  <si>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</si>
  <si>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</si>
  <si>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</si>
  <si>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</si>
  <si>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</si>
  <si>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</si>
  <si>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</si>
  <si>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</si>
  <si>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</si>
  <si>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</si>
  <si>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</si>
  <si>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</si>
  <si>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</si>
  <si>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</si>
  <si>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</si>
  <si>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</si>
  <si>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</si>
  <si>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</si>
  <si>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</si>
  <si>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</si>
  <si>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</si>
  <si>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</si>
  <si>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</si>
  <si>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</si>
  <si>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</si>
  <si>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</si>
  <si>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</si>
  <si>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</si>
  <si>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</si>
  <si>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</si>
  <si>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</si>
  <si>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</si>
  <si>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</si>
  <si>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</si>
  <si>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</si>
  <si>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</si>
  <si>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</si>
  <si>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</si>
  <si>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</si>
  <si>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</si>
  <si>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</si>
  <si>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</si>
  <si>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</si>
  <si>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</si>
  <si>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</si>
  <si>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</si>
  <si>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</si>
  <si>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</si>
  <si>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</si>
  <si>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</si>
  <si>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</si>
  <si>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</si>
  <si>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</si>
  <si>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</si>
  <si>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</si>
  <si>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</si>
  <si>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</si>
  <si>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</si>
  <si>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</si>
  <si>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</si>
  <si>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</si>
  <si>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</si>
  <si>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</si>
  <si>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</si>
  <si>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</si>
  <si>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</si>
  <si>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</si>
  <si>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</si>
  <si>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</si>
  <si>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</si>
  <si>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</si>
  <si>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</si>
  <si>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</si>
  <si>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</si>
  <si>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</si>
  <si>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</si>
  <si>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</si>
  <si>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</si>
  <si>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</si>
  <si>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</si>
  <si>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</si>
  <si>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</si>
  <si>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</si>
  <si>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</si>
  <si>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</si>
  <si>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</si>
  <si>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</si>
  <si>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</si>
  <si>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</si>
  <si>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</si>
  <si>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</si>
  <si>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</si>
  <si>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</si>
  <si>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</si>
  <si>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</si>
  <si>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</si>
  <si>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</si>
  <si>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</si>
  <si>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</si>
  <si>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</si>
  <si>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</si>
  <si>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</si>
  <si>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</si>
  <si>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</si>
  <si>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</si>
  <si>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</si>
  <si>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</si>
  <si>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</si>
  <si>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</si>
  <si>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</si>
  <si>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</si>
  <si>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</si>
  <si>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</si>
  <si>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</si>
  <si>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</si>
  <si>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</si>
  <si>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</si>
  <si>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</si>
  <si>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</si>
  <si>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</si>
  <si>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</si>
  <si>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</si>
  <si>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</si>
  <si>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</si>
  <si>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</si>
  <si>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</si>
  <si>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</si>
  <si>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</si>
  <si>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</si>
  <si>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</si>
  <si>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</si>
  <si>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</si>
  <si>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</si>
  <si>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</si>
  <si>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</si>
  <si>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</si>
  <si>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</si>
  <si>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</si>
  <si>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</si>
  <si>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</si>
  <si>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</si>
  <si>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</si>
  <si>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</si>
  <si>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</si>
  <si>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</si>
  <si>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</si>
  <si>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</si>
  <si>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</si>
  <si>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</si>
  <si>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</si>
  <si>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</si>
  <si>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</si>
  <si>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</si>
  <si>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</si>
  <si>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</si>
  <si>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</si>
  <si>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</si>
  <si>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</si>
  <si>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</si>
  <si>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</si>
  <si>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</si>
  <si>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</si>
  <si>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</si>
  <si>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</si>
  <si>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</si>
  <si>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</si>
  <si>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</si>
  <si>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</si>
  <si>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</si>
  <si>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</si>
  <si>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</si>
  <si>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</si>
  <si>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</si>
  <si>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</si>
  <si>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</si>
  <si>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</si>
  <si>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</si>
  <si>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</si>
  <si>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</si>
  <si>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</si>
  <si>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</si>
  <si>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</si>
  <si>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</si>
  <si>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</si>
  <si>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</si>
  <si>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</si>
  <si>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</si>
  <si>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</si>
  <si>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</si>
  <si>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</si>
  <si>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</si>
  <si>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</si>
  <si>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</si>
  <si>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</si>
  <si>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</si>
  <si>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</si>
  <si>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</si>
  <si>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</si>
  <si>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</si>
  <si>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</si>
  <si>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</si>
  <si>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</si>
  <si>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</si>
  <si>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</si>
  <si>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</si>
  <si>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</si>
  <si>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</si>
  <si>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</si>
  <si>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</si>
  <si>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</si>
  <si>
    <t>Se realizó la contratación por prestación de servicios número 2877 y 3065 del 12 de agosto de 2022, de 2 personas  (intérpretes de lengua de señas colombiana), quienes atenderán de manera presencial en las instalaciones del CAME y apoyarán en la traducción de videos en la lengua de señas colombiana.  Se presenta como evidencia las minutas de contratación.</t>
  </si>
  <si>
    <t>Se ha creado un documento preliminar del procedimiento de fecha 23 de septiembre de 2022, del cual resta la evaluación del equipo de trabajo, y su tramite ante la oficina de gestión a la calidad.</t>
  </si>
  <si>
    <t>Se ha inventariado un total de 49,5 metros lineales, que da un cumplimiento del 99% de la tarea pactada al VI trimestre de 2022 de los cuales: 29.75, corresponden a 119 cajas de referencia x200 del proceso de creación de Tablas de Valoración documental; y 19,75 corresponden a 79 cajas X200 asociadas al proceso de eliminación documental.</t>
  </si>
  <si>
    <t>Se ha inventariado un aproximado de 19 cajas de archivo de este periodo.</t>
  </si>
  <si>
    <t>Se cumplió a cabalidad por medio de la circular N° 008 de 10 de agosto de 2022 producida por el área de gestión documental y la Secretaría Administrativa. A su vez se han hecho comunicaciones personalizadas a la Secretaría del Interior y Educación.</t>
  </si>
  <si>
    <t>Se ha inventariado un total de 49,5 metros lineales, que da un cumplimiento del 99% de la tarea pactada al VI trimestre de 2022 de los cuales: 29.75, corresponden a 119 cajas de referencia x200 del proceso de creación de Tablas de Valoración documental; y 19,75 corresponden a 79 cajas X200 asociadas al proceso de eliminación documenal.</t>
  </si>
  <si>
    <t>Se ha realizado el proyecto en le que se requieren los 12 termohigrometros que se encuentra en proceso de revisión (Jurídica); y han hecho dieciocho (18) visitas técnicas de inspección de mantenimiento de sistemas de almacenamiento e instalaciones físicas sin los equipos.</t>
  </si>
  <si>
    <t>Se ha incluido la capacitación dentro del Plan Institucional de capacitaciones 2022, programada para el 26 de octubre de 2022.</t>
  </si>
  <si>
    <t>Se han generado solicitud de información, visitas técnicas y reuniones en busqueda de la identificación de documentos de archivo que incluyan y tramiten información sobre violación de DD.HH., derecho internacional humanitario DIH, y conflicto armado colombiano, que dara como fruto la matriz de identiicación y su correspondiente tabla de control de acceso, fecha 15 de septiembre de 2022. Se cuenta con una matriz preliminar de identificación de Derechos Humanos.</t>
  </si>
  <si>
    <t xml:space="preserve">Una eliminación ya cuenta con acta de aprobación del Comité Institucional de Gestión y Desempeño del 12 de agosto de 2022; resta realizar el tramite interno para culminar el proceso. </t>
  </si>
  <si>
    <t>Se han generado solicitud de información, visitas técnicas y reuniones en busqueda de la identificación de documentos de archivo que incluyan y tramiten información sobre violación de DD.HH., derecho internacional humanitario DIH, y conflicto armado colombiano, que dara como fruto la matriz de identiicación y su correspondiente tabla de control de acceso. Solicitud de fecha de 15 de septiembre de 2022.</t>
  </si>
  <si>
    <t xml:space="preserve">En cumplimiento del cronograma establecido para el ejercicio de Acuerdos Escolares 2021, la Secretaría de Educación recibió el 29 de Julio  de 2022, 46 proyectos de cada una de las Instituciones Educativas del municipio. Los cuales ya fueron clasificados y se está en  el proceso de verificación de requistos para la formulación del proyecto en MGA WEB. Para el cuatro trimestre se tiene previsto la entrega de las Resoluciones de transferencia de recursos a cada una de las instituciones educativas seleccionadas para nacuerdos escolares 2021, de acuerdo con la programación establecida. </t>
  </si>
  <si>
    <t xml:space="preserve">La Secretaría del Interior, cuenta con un Centro de Analítica de Datos publicado donde se evidencia una sección de seguridad y convivencia que cuenta con datos actualizados a septiembre de 2022 de los delitos ocurridos en el municipio. El link de acceso es: https://www.bucaramanga.gov.co/datos/
</t>
  </si>
  <si>
    <t xml:space="preserve">La Secretaría de Planeación realizó seguimiento a los 21 planes de accion de las dependencias de la administración municipal, con corte a 30 de septiembre de 2022. En total, se evaluaron 292 metas de producto programadas para la vigencia.
El cumplimiento acumulado del PDM, fue del 79% y una ejecución presupuestal del 62%, con un total de recursos programados de $1.264 mil millones de pesos y recursos ejecutados por $786.107 millones de pesos.
 Los planes de acción se pueden consultar en el link: https://www.bucaramanga.gov.co/transparencia/planes-de-accion/ </t>
  </si>
  <si>
    <t xml:space="preserve">La Secretaría de Planeación realizó  seguimiento al Plan de Desarrollo 2020 - 2023, con corte a 30 de septiembre de 2022, a traves de los planes de acción de las dependencias y evidencias que soportan el cumplimiento de metas y ejecución de rescuros. </t>
  </si>
  <si>
    <t>La Secretaría de Planeación realizó el seguimiento a las siguientes Politicas Publicas con corte a junio de 2022:
PIIAFF: Para las metas relacionadas del Plan de Desarrollo Municipal - PDM para el cumplimiento de la PIIAFF, se reportó a junio 30 de 2022 un total presupuestado de $123.751.717.477,53 de los cuales se ejecutaron a 30 de junio un total de $78.810.454.224,63, es decir, un 74,97%. Respecto al total de población beneficiada para el periodo reportado se tuvo un total de 770.142 habitantes. El avance presentado por ciclo de vida es de 41% para primera infancia, 38% infancia, 39% adolescencia y 50% transversal.
FAMILIA: La Secretaría de Planeación realizó y consolidó el seguimiento con corte 30 de junio de 2022, obteniendo un cumplimiento del 84,81% de avance, con un total de 653.667 beneficiados por la política pública, de los cuales 347.395 se identifican como femeninas, 306.270 se identifican como masculinos y 2 personas se identifican como intersexuales.
VEJEZ: El porcentaje de avance con corte 30 de junio de 2022 reportado por las Secretarías e Institutos Descentralizados corresponde al 16,47% reportando un total de 207.262 adultos mayores beneficiados por la política pública, de los cuales 122.167 pertenece a mujeres identificadas y 85.166 se identifican como masculinos.
DISCAPACIDAD: En el mes de julio se solicitó a los diferentes actores el reporte de seguimiento al Plan Municipal de Discapacidad al corte de 30 de junio de 2022 mediante Circular No. 014 de 2022. Cabe aclarar  que los resultados, deben ser presentados y socializados  en el  tercer comité municipal de discapacidad del día 12 de octubre de 2022, los cuales  seran reportados en el último trimestre de 2022.</t>
  </si>
  <si>
    <t>La Secretaría de Planeación en su rol de segunda línea de defensa en la gestión del riesgo, realizó monitoreo al PAAC y Mapa de Riesgos de Corrupción 2022, con corte  31 de agosto de 2022 de acuerdo a la Circular No.  62 del 18 de agosto de 2022 respectivamente con las 17 dependencias de la administración central.
Por otra parte, presentó a la Oficina de Control Interno de Gestión 1 informe de seguimiento al PAAC 2022 de los componentes a cargo de la Secretaría Planeación con corte a 31 de agosto de 2022. Así mismo, 1 informe del Mapa de Riesgos de Corrupción 2022 del proceso Planeación y Direccionamiento Estratégico.</t>
  </si>
  <si>
    <t>La Secretaría de Planeación realizó  la actualización de la matriz de cumplimiento del Plan de Desarrollo 2020 - 2023  a 30 de septiembre de 2022, con la información reportada por las dependencias del ente territorial. El cumplimiento acumulado del PDM, fue del 79% y una ejecución presupuestal del 62%, con un total de recursos programados de $1.264 mil millones de pesos y recursos ejecutados por $786.107 millones de pesos.
 La matriz actualizada se pude  consultar en el link: https://www.bucaramanga.gov.co/transparencia/seguimiento-al-plan-de-desarrollo/</t>
  </si>
  <si>
    <t>La Secretaría de Planeación mediante Circular No. 61 de 2022, convocó a líderes y enlaces de la Administración Central, a mesas de trabajo, con el objetivo de revisar las acciones de gestión institucional por Dependencia.
De esta manera y teniendo en cuenta los lineamientos dados por el Departamento Administrativo de la Función Pública – DAFP se realizaron ajustes en las actividades internas previas, dejando las actividades que desarrollan las capacidades institucionales pero que no son propiamente acciones de participación en la gestión pública; asi mismo se ajustaron las actividades participativas, que sí involucran a los grupos de valor en las diferentes fases del ciclo de la gestión de la entidad, obteniendo 5 Actividades Internas Previas y 27 Actividades Participativas.
El Plan de Participación Ciudadana ajustado 1, se encuentra publicado en el link: https://www.bucaramanga.gov.co/planes-institucionales-mipg/
Por otra parte, la Secretaría de Planeación en cumplimiento de su rol de monitorear las actividades del Componente de Rendición de Cuentas, en el marco del Plan Anticorrupción y Atención al Ciudadano vigencia 2022 y en virtud de los lineamientos del Departamento Administrativo de la Función Pública – DAFP, Ley de Participación Ciudadana 1757 de 2015; convocó líderes y enlaces, al primer monitoreo del Plan de Participación Ciudadana 2022, mediante Circular No. 67 del 14 de septiembre de 2022. En el monitoreo se evidenció que los líderes y enlaces han adelantado las acciones correspondientes para el cumplimiento de las acciones de gestión institucional establecidas en el Plan de Participación Ciudadana 2022, los cuales involucran a la ciudadanía a participar en los diferentes procesos que maneja la Administración Central.</t>
  </si>
  <si>
    <t>El 14 de Septiembre de 2022, se llevó a cabo el tercer comité de Presupuestos Participativos, esto con el objetivo de informar a sus integrantes el avance de la implementación de los ejercicios de Acuerdos Escolares y de Acuerdos de Comuna o Corregimiento vigencia 2021. Recursos Participativos vigencia 2021: Acuerdos de Comuna $14.378.821.464,68. Acuerdos Escolares $3.594.705.365,92. Total $17.973.526.829,59
Acuerdos de Comuna o Corregimiento: De la implementación del Ejercicio durante la vigencia 2021, la Secretaría de Planeación adelantó la revisión jurídica, técnica y financiera de las 60 propuestas de proyectos presentadas (Con viabilidad Técnica, Jurídica y Financiera 52 proyectos, 6 proyectos en análisis de viabilidad Técnica, Jurídica y Financiera y 2 barrios en los cuales la propuesta principal y la propuesta de respaldo No son viables).</t>
  </si>
  <si>
    <t>Desde la Secretaría Jurídica se asistió a las capacitaciones sobre el modelo de abastecimiento estratégico organizadas por Colombia Compra Eficiente los días 19-20 y 21 de septiembre de 2022.
Se adjuntan como evidencias las capturas de pantalla de asistencia a capacitaciones virtuales y presentación con la temática expuesta.</t>
  </si>
  <si>
    <t>Desde la Secretaría Jurídica se lleva el registro de los contratos en los cuales son obligatorios los pliegos tipo y se ha evidenciado que el 100% de los procesos adelantados los están aplicando.
Se adjunta como evidencia relación en excel con los procesos y link del SECOP.</t>
  </si>
  <si>
    <t xml:space="preserve">Se realizó la medición de la tasa de éxito procesal de acuerdo con los indicadores adoptados en el SIGC, el cual se analiza con frecuencia semestral, por tanto, tiene corte a 30 de junio de 2022 y se remitió al SIGC el 8 de julio de 2022.
Se adjunta como evidencia el tablero de indicadores adoptado en el SIGC, los cuales a su vez se encuentran publicados en la NUBE y correo electrónico. 
Es importante aclarar, que en razón a que la medición es semestral, se ajusta la programación al III trimestre de 2022 y al primero de 2023 </t>
  </si>
  <si>
    <t>Se realizó la publicación de la agenda regulatoria preliminar para recibir comentarios de la ciudadanía en el link: https://www.bucaramanga.gov.co/agenda-regulatoria/ , durante el 21 de julio al 21 de agosto de 2022.</t>
  </si>
  <si>
    <t xml:space="preserve">Se elaboró y adoptó el procedimiento para Agenda Regulatoria en el Municipio de Bucaramanga, con código en el SIGC No. P-GJ-1110-170-001 del 27 de septiembre de 2022.
Se anexa como evidencia el procedimiento, el cual a su vez se encuentra publicado en la NUBE. 
</t>
  </si>
  <si>
    <t>Se realizarón publicaciones mediante correo electrónico interno sobre temas de interés a la ciudadanía el 11 de septiembre de 2022, sobre Escuela de Innovación en el sector público en acompañamietno con la Universidad Autonoma de Bucaramanga - UNAB y la Fundación Corona. 
Se anexan como evidencias soportes de los correos electrónicos enviados el 11 de septiembre de 2022.</t>
  </si>
  <si>
    <t xml:space="preserve">
Se elaboró y adoptó la LISTA DE CHEQUEO RESOLUCIÓN 1519 DEL 2020 en el SIGC con código No. F-GJ-1100-238,37-052 del 05 de julio de 2022.
Cabe aclar que se realizó modificación al producto respecto al año de la Resolución, siendo la correcta 2020
Se anexa la lista de chequeo, la cual a su vez se encuentra publicada en la NUBE.</t>
  </si>
  <si>
    <t xml:space="preserve">Se han llevado a cabo reuniones con la Secretaría de Transparencia de la Presidencia de la República para la actualización de los instrumentos de gestión de información, se culminará la actualización durante  el cuarto trimestre de 2022 como está establecido en el presente plan. Se adjunta como evidencia: Presentación, correos  y actas de reunion </t>
  </si>
  <si>
    <t xml:space="preserve">Se realizó socialización el día 30 de agosto de 2022 sobre régimen de inhabilidades e incompatibilidades y conflicto de intereses.
Se anexa como evidencia citación a la socialización, capturas de la reunión virtual y link de la grabación de la reunión virtual realizada el día 30 de agosto de 2022.  </t>
  </si>
  <si>
    <t>Se publicó el proyecto de Decreto POR MEDIO DEL CUAL SE CREA, REGLAMENTA E IMPLEMENTA LA COMISIÓN TERRITORIAL CIUDADANA PARA LA LUCHA CONTRA LA CORRUPCIÓN EN EL MUNICIPIO DE BUCARAMANGA, DEPARTAMENTO DE SANTANDER, en el link: https://www.bucaramanga.gov.co/comentarios-y-documento-de-respuesta-a-comentarios/ y se cumplirá durante el último trimestre de 2022 como está programado en el presente plan.</t>
  </si>
  <si>
    <t>En la creación del canal antifraude y denuncia segura se elaboró y revisó el procedimiento para recepcionar y contestar denuncias de corrupción en el Municipio de Bucaramanga.  Asi mismo, se realizó reunion con OATIC, para la creación del Canal antifraude el 7 de septiembre de 2022.
Se anexa como evidenacia: Actas de reunion del 8 y 20 de septiembre de 2022. Lista de asistencia OCIG del 7 de septiembre , lista de asistencia del 7 sept 2022 OATIC.</t>
  </si>
  <si>
    <t>Entre julio y septiembre de 2022, se realizaron actividades de promoción de la asignación de cupo estudiantil en las instituciones oficiales de Bucaramanga, así: 6 notas escritas en página web, conceptualización y creación de 1 paquete gráfico, creación de 1 video instructivo, 9 publicaciones en Twitter, espacio en 5 informativos institucionales, 10 publicaciones en Facebook y 1 transmisión en vivo.
Se anexa como evidencia un archivo en PDF donde se relaciona las publicaciones realizadas.</t>
  </si>
  <si>
    <t>Entre julio y septiembre de 2022 se publicó una nota escrita en la página web institucional para invitar a participar en la construcción de la Estrategia de Rendición de Cuentas 2022. Dicha nota fue compartida en la cuenta de Facebook y Twitter de la Alcaldía de Bucaramanga.
Asimismo, el tema se incluyó en el informativo institucional publicado el viernes 15 de julio de 2022; y se creó una pieza gráfica tipo banner para apoyar la comunicación a través del home de la página web www.bucaramanga.gov.co. 
Se anexa como evidencia un archivo en PDF donde se relaciona las publicaciones realizadas.</t>
  </si>
  <si>
    <t>Entre julio y septiembre de 2022 se crearon y publicaron contenidos para visibilizar las siguientes acciones de racionalización de trámites implementadas: *Pago en línea de comparendos policivos del Código de Seguridad y Convivencia (conceptualización y creación de 1 pieza gráfica, 1 publicación en Facebook y 1 publicación en Twitter). *Autorización de la Certificación de Discapacidad (1 nota escrita en página web, 1 publicación en Facebook, 1 publicación en Twitter y 1 promoción en informativo institucional).
Se anexa como evidencia un archivo en PDF donde se relaciona las publicaciones realizadas.</t>
  </si>
  <si>
    <t xml:space="preserve">Entre julio y septiembre de 2022, se publicaron 400 noticias escritas en la página web institucional www.bucaramanga.gov.co. Se relaciona muestra de publicaciones en el documento de evidencias.
La evidencia se encuentra en la página web institucional, en la sección de noticias.
https://www.bucaramanga.gov.co/noticias/
</t>
  </si>
  <si>
    <t>La Secretaría de Salud y Ambiente, en lo corrido de julio a septiembre del 2022 viene trabajado en la construcción de la Política Pública Ambiental de Cambio Climático y Transición Energética para el Municipio de Bucaramanga, la cual contiene el plan estratégico. Se encuentra en proceso de concertación para posterior aprobación formulada a partir de seis (6) ejes temáticos, que se alinean con el marco normativo nacional e internacional en temas relacionados con cambio climático, biodiversidad, Objetivos de Desarrollo Sostenible, desarrollo urbano sostenible, patrones de producción y consumo sostenible, y economía circular, entre otros.
Se Anexo como evidencia el Resumen Ejecutivo PPAMB y listas de asistencia de las mesas técnicas de la construcción de la política pública.</t>
  </si>
  <si>
    <t>El cumplimiento del producto depende de la culminación del desarrollo de los requerimientos asociados a la matriz de cobro coactivo por parte de la OATIC el cual lleva un 60% de avance y estará para diciembre de 2022. Por lo tanto, esta Secretaría dará cumplimiento a la implementación y mantenimiento del procedimiento a partir del primer trimestre 2023.</t>
  </si>
  <si>
    <t xml:space="preserve">El área contable reportó en la plataforma CHIP de la Contaduría General - CGN el período abril, mayo, junio 2022.  De igual manera, informa que de acuerdo con la Resolución 706 de fecha 16 diciembre de 2016, en su artículo No. 16 PLAZOS PARA EL REPORTE DE LA INFORMACION A LA CONTADURIA GENERAL DE LA NACION, el período comprendido de julio a septiembre, la fecha límite de presentación es el 31 de octubre de 2022, por lo tanto, se reporta en el siguiente trimestre. Como soporte presenta correo de aceptación de envío de la información al sistema CHIP de la CGN </t>
  </si>
  <si>
    <t>La Secretaría de Hacienda presenta informe de 146 pasivos exigibles originados en compromisos presupuestales pendientes de pago, incluidos y establecidos dentro de las reservas presupuestales con el previo cumplimiento de las normas legales que regulan la materia, pero que no completaron su proceso de cancelación durante la vigencia (2015-2020) legal de dichas reservas, y por tanto deben ser cubiertos con cargo al presupuesto disponible del año fiscal en que se pagan. La Secretaría presenta archivo Excel con tabla de pasivos exigibles que se verifica mes a mes y es enviado a contabilidad.</t>
  </si>
  <si>
    <t>La Secretaría de Hacienda publica mensualmente en la página web de la alcaldía las ejecuciones presupuestales (ingresos, gastos) adicional a cada secretaria ordenadora del gasto remite un oficio con el avance de la ejecución monetaria y porcentual en cada uno de los rubros, esto con la finalidad de evitar algún tipo de riesgo y la plena ejecución de los recursos asignados. Presentan correos para publicación de ejecuciones y oficios de los meses de julio a septiembre.</t>
  </si>
  <si>
    <t>Se continúa avanzando en la implementación y desarrollo de los requerimientos asociados a la matriz de cobro coactivo. Se tiene proyectada la finalización del desarrollo en diciembre de 2022.</t>
  </si>
  <si>
    <t>La OATIC presenta el Estudio del sector económico y resumen de cotizaciones recibidas del proceso de compra del Conjunto (Pool) de direcciones para finalizar la implementación del protocolo al interior de la entidad. Se  elaboró y está listo para ser llevado al SECOP durante el mes de octubre.</t>
  </si>
  <si>
    <t xml:space="preserve">Se cuenta con el documento Diagnóstico de 4 tramites que actualmente se encuentran en línea los cuales se  mantuvieron y actualizaron durante el periodo del III trimestre de 2022. Por otra parte, no hubo solicitudes por parte de las diferentes áreas y secretarías para automatizar nuevos trámites.
Evidencia: </t>
  </si>
  <si>
    <t>Con base en el diagnóstico al Modelo de Seguridad y Privacidad se elaboró un plan de cierre de brechas que se encuentra en ejecución y tiene un avance del 15% a corte 30 de agosto el cual a tenido avances relacionados con los documentos de gestion de medios removibles, procediimientos de control de cambios, Gestion de Vulnerabilidades y Gestión de usuarios y acceso a las plataformas. Como soporte la OATIC presenta Documentos Procedimiento Solicitud de Habilitación de puertos USB y CD-DVD V.F; Procedimiento gestión de acceso a usuarios; Procedimiento control de cambios y Encuesta levantamiento de Activos de Información</t>
  </si>
  <si>
    <t>Durante el último trimestre de 2022 y una vez implementado en su totalidad el Protocolo IPv6 se iniciará con el análisis y construcción del informe correspondiente a las políticas asociadas a este proyecto.</t>
  </si>
  <si>
    <t>De acuerdo a lo establecido las pruebas piloto para la implementación del protocolo IPv6 se realizaron y se presentó el informe de resultados "Evidencia-Prueba-Resolucion-Website test_" publicado en la pagina institucional  www.bucaramanga.gov.co</t>
  </si>
  <si>
    <t>Esta acta se realizará una vez se implemente en su totalidad el protocolo IPv6 en la entidad.</t>
  </si>
  <si>
    <t>La OATIC durante el periodo del III trimestre de 2022, como parte del mantenimiento y revisión de la información correspondiente al estado de otros procedimientos administrativos validó el estado de los mismos y su correcto funcionamiento y realizó un comparativo entre la información del CAME y el SUIT, de lo cual se generó un plan de acción para determinar si existen funcionalidades adicionales a implementar. De lo anterior presenta como soporte Archivo Excel “Trabajo-Validación-Tramites-SUIT-CAME” y Correo_ Seguimiento-Tramites-OPAS del MINTIC.</t>
  </si>
  <si>
    <t>Durante el periodo del III trimestre de 2022, la OATIC realizó ajustes a los tramites incluidos dentro del Plan de Integración de trámites en apoyo con el MINTIC. Como evidencia presenta el  Correo_ Seguimiento-Tramites-OPAS del MINTIC e Informe Diagnostico fecha Febrero vs junio presentado en julio.</t>
  </si>
  <si>
    <t>La OATIC como parte de proceso relacionado con la actividad ha dado cumplimiento a las publicaciones de informes y noticias de acuerdo con las solicitudes que realizan la secretarías y áreas responsables de dicha difusión. Adjunta como soporte los correos de solicitud de publicación y de confirmación de publicación con link de consulta.</t>
  </si>
  <si>
    <t>La OATIC avanzó en la estructuración y prueba piloto de la primera versión del chatbot, de lo cual presenta el informe de resultados. Por otra parte, analizará la conveniencia de la implementación de acuerdo con los resultados obtenidos teniendo en cuenta los alcances de la herramienta con la cual se implementó. De lo anterior presenta el Informe de avance asistente virtual y archivo OTIChat.zip</t>
  </si>
  <si>
    <t>Durante el IV trimestre del 2022 se iniciaran contactos con el MINTIC para poder diseñar un proyecto durante fase 3 del Piloto de BlockChain.</t>
  </si>
  <si>
    <t>La OATIC dentro de las actividades que se han enmarcado para al SGSI elaboró la primera versión del alcance, la cual está en proceso de revisión con el fin de presentarla a la alta dirección para su respectiva aprobación. Presenta el Alcance del Modelo de Seguridad y Privacidad en archivo PDF.</t>
  </si>
  <si>
    <t>Como parte del proceso de publicación y actualización de la información de la entidad en el portal de datos.gov.co, la OATIC para el III trimestre del año 2022, actualizó un total de 18 series de datos y publicó 7 nuevas, las cuales están en proceso de autorización por parte de la entidad nacional. Presenta Archivo en Excel “Series publicadas_Jul_sept2022_CAD” como evidencia del cumplimiento.</t>
  </si>
  <si>
    <t>Se proyecta iniciar  con la esfructuracion de los requerimientos para esa aplicación durante el IV trimestre de 2022 para inicair el desarrollo en el 2023.</t>
  </si>
  <si>
    <t>La OATIC en coordinación con la Secretaría Jurídica avanzó en el desarrollo de la herramienta, la cual se encuentra adelantada en gran medida en su diseño y desarrollo. De lo anterior cuenta con el Acta de reunión del 7 de septiembre de 2022, pantalla inicial y solicitud de requerimiento F-TIC-1400-238,37-017</t>
  </si>
  <si>
    <t>En Comité Institucional Coordinador de Control Interno del 24 de mayo de 2022 informó a los miembros del Comité sobre las recomendaciones de la Función Pública, las cuales deben empezar a implementarse en la presente vigencia, así, mismo, indicó que mediante el CICCI se realizará el correspondiente seguimiento a los avances de las recomendaciones. Soporte Acta No. 05 de 24 de Mayo de 2022.</t>
  </si>
  <si>
    <t>En Comité Institucional Coordinador de Control Interno del 24 de Mayo de 2022, se incluyó auditorías al modelo de seguridad y privacidad en la información (MSPI) al Plan anual de auditoría. Se generó informe definitivo de auditoría el 12 de agosto de 2022, el cual se encuentra publicado en el siguiente link: https://www.bucaramanga.gov.co/wp-content/uploads/2022/09/Informe-Ejecutivo-de-Auditoria-Interna-Proceso-Gestion-de-las-TIC.pdf</t>
  </si>
  <si>
    <t>En Comité Institucional Coordinador de Control Interno del 24 de Mayo de 2022 se incluyó en el plan anual de auditorías el cumplimiento de la ley de transparencia y acceso a la información y accesibilidad web. La OCIG presenta Informe definitivo de auditoría del 13 de octubre de 2022, el cual se encuentra publicado en el siguiente link: https://www.bucaramanga.gov.co/oficinas/control-interno-de-gestion/auditorias-internas-control-interno/</t>
  </si>
  <si>
    <t>Se incluyó en el plan anual de auditorías la auditoria enmarcada en la norma técnica NTC 6047, lo cual se soporta en el acta No. 05 de 24 de Mayo de 2022</t>
  </si>
  <si>
    <t>Presenta Seguimiento al Plan de Desarrollo con corte a junio 30 de 2022, Informe de seguimiento del 31 de Agosto de 2022 y publicado el 7 de septiembre de 2022 en el link: 
https://www.bucaramanga.gov.co/oficinas/control-interno-de-gestion/informe-de-evaluacion-y-seguimiento/</t>
  </si>
  <si>
    <t>En el Plan anual de Acción y Auditorías de la Oficina de Control Interno de Gestión aprobado el día 25 de Enero de 2022 en el Comite Institucional Coordinador de Control Interno, quedaron contempladas auditorías a los siguientes procesos y a la fecha se encuentran con informe definitivo de auditoria:                                                                                                                                                                                                           1. Proceso  gestión y desarrollo de la infraestructura con  Informe definitivo de fecha de 11 de mayo 2022.                                                                                                                                                                                                                                  2. Proceso Seguridad, Protección y Convivencia Ciudadana y Proyección y Desarrollo Comunitario con informe definitivo de fecha de 6 de julio de 2022.
3. Proceso técnico de servicios públicos con Informe definitivo de autitoría de fecha de 29 de junio 2022. 
4. Proceso de Gestión de las TIC con Informe Definitivo de fecha 12 de agosto de 2022.     
5. Proceso de desarrollo sostenible y proceso de la salud pública con Informe definitivo de fecha 21 de octubre de 2022.
6.Informe preliminar de audtoria al proceso de gestión de las finanzas públicas de fecha 18 de octubre de 2022.                                                                                                                                                 
Así mismo, en el mencionado comité se han presentado los resultados de informes de ley, actividades y seguimientos que la Oficina de Control Interno ha realizado, lo cual se evidencia en actas de 25 de enero,  25 de febrero, 29 de marzo, 29 abril, 24 de mayo, 30 de junio, 29 de julio, 29 agosto de 2022. Los informes finales de auditoria se encuentran en el siguiente link: https://www.bucaramanga.gov.co/oficinas/control-interno-de-gestion/auditorias-internas-control-interno/</t>
  </si>
  <si>
    <t>Para la vigencia 2022 se tiene programada la evaluación de la rendición de cuentas en el mes de Diciembre de 2022.</t>
  </si>
  <si>
    <t>Presenta Informe de Evaluación Independiente del Estado del Sistema de Control Interno con corte a junio 30 de 2022, publicado en la página web institucional el 29 de julio de 2022 en el link: https://www.bucaramanga.gov.co/oficinas/control-interno-de-gestion/informes-de-evaluacion-independiente-de-control-interno/</t>
  </si>
  <si>
    <t>La OCIG socializó la Evaluación Semestral de Coordinación de del Sistema de Control Interno con corte a junio de 2022 en Comité Institucional de Coordinación de Control Interno del 29 de agosto de 2022, tal como consta en el acta N°08 de 2022. El resultado del informe fue publicado en el link: https://www.bucaramanga.gov.co/oficinas/control-interno-de-gestion/informes-de-evaluacion-independiente-de-control-interno/</t>
  </si>
  <si>
    <t>Presenta Informe de Seguimiento al Plan Anticorrupción y de Atención al Ciudadano y Mapa de Riesgos de Corrupción con corte a agosto 30 de 2022, el cual fue presentado y publicado en el mes de septiembre de 2022 en la página web del municipio en el link: https://www.bucaramanga.gov.co/transparencia/plan-anticorrupcion-y-de-atencion-al-ciudadano-2/</t>
  </si>
  <si>
    <t>La Oficina de Control interno realizó el seguimiento al Mapa de Riesgos de Gestión por Procesos con corte a 30 de junio de 2022, publicado  en la página web en el link 
https://www.bucaramanga.gov.co/transparencia/mapa-de-riesgos-de-gestion-institucional/</t>
  </si>
  <si>
    <t>La OCIG realizó seguimiento e informe en el mes de julio de 2022 a los planes de mejoramiento con corte a junio 30 de 2022  suscritos con la Contraloría General de la República, el anterior informe se da a conocer a los responsables de las dependencias mediante actas de visita y es publicado en la plataforma de Información de la Contraloría General de la Republica SIRECI.                                                                                                                                                                   
De igual manera, realizó seguimiento e informe en el mes de julio de 2022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</si>
  <si>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 xml:space="preserve">Está en etapa de licitación el proceso que tiene como objeto la optimización de los acueductos la Malaña y Vereda Rosa Blanca en el municipio de Bucaramanga, con numero de proceso de contratación: SI-SI-SAMC-003-2022, viabilizado por el ejercicio de presupuestos participativos. LINK de consulta en la plataforma SECOP II:
https://community.secop.gov.co/Public/Tendering/OpportunityDetail/Index?noticeUID=CO1.NTC.3173867&amp;isFromPublicArea=True&amp;isModal=False.
Está en etapa de licitación el proceso que tiene como objeto el mantenimiento de puentes peatonales en el municipio de Bucaramanga, con numero de proceso de contratación: SI-SI-SAMC-002-2022, viabilizado por el ejercicio de presupuestos participativos.  
enlace de consulta plataforma SECOP II:
https://community.secop.gov.co/Public/Tendering/OpportunityDetail/Index?noticeUID=CO1.NTC.3281224&amp;isFromPublicArea=True&amp;isModal=False.
La Secretaría de Infraestructura dará cumplimiento con la adjudicación de los proyectos de presupuestos participativos en los siguientes trimestres.
</t>
  </si>
  <si>
    <t>CUMPLIMIENTO III TRIMESTRE</t>
  </si>
  <si>
    <t>CUMPLIMIENTO IV TRIMESTRE</t>
  </si>
  <si>
    <t>CUMPLIMIENTO I TRIMESTRE</t>
  </si>
  <si>
    <t>CUMPLIMIENTO II TRIMESTRE</t>
  </si>
  <si>
    <t>CUMPLIMIENTO III TRIMESTRE MÁS 100</t>
  </si>
  <si>
    <t>CUMPLIMIENTO I TRIMESTRE MÁS DE 100</t>
  </si>
  <si>
    <t>CUMPLIMIENTO IV TRIMESTRE MÁS DE 100</t>
  </si>
  <si>
    <t>CUMPLIMIENTO II TRIMESTRE MÁS DE 100</t>
  </si>
  <si>
    <t>Lista de chequeo resolución 1519 de 2020,  elaborada de acuerdo al diagnóstico de criterios diferenciales.</t>
  </si>
  <si>
    <t>Código: F-DPM-1210-238,37-047</t>
  </si>
  <si>
    <t>Fecha aprobación: Noviembre-23-2022</t>
  </si>
  <si>
    <t>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</si>
</sst>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sz val="18"/>
      <color theme="1"/>
      <name val="Calibri"/>
      <family val="2"/>
      <scheme val="minor"/>
    </font>
    <font>
      <sz val="18"/>
      <color theme="0"/>
      <name val="Calibri"/>
      <family val="2"/>
      <scheme val="minor"/>
    </font>
    <font>
      <sz val="10"/>
      <color theme="1"/>
      <name val="Bahnschrift Light"/>
      <family val="2"/>
    </font>
    <font>
      <b/>
      <sz val="10"/>
      <color theme="1"/>
      <name val="Bahnschrift Light"/>
      <family val="2"/>
    </font>
    <font>
      <sz val="10"/>
      <name val="Bahnschrift Light"/>
      <family val="2"/>
    </font>
    <font>
      <sz val="14"/>
      <name val="Arial Narrow"/>
      <family val="2"/>
    </font>
    <font>
      <sz val="14"/>
      <color theme="1"/>
      <name val="Arial Narrow"/>
      <family val="2"/>
    </font>
    <font>
      <b/>
      <sz val="14"/>
      <color theme="1"/>
      <name val="Arial Narrow"/>
      <family val="2"/>
    </font>
    <font>
      <sz val="14"/>
      <color rgb="FF000000"/>
      <name val="Arial Narrow"/>
      <family val="2"/>
    </font>
    <font>
      <sz val="11"/>
      <name val="Bahnschrift Light"/>
      <family val="2"/>
    </font>
    <font>
      <sz val="9"/>
      <name val="Bahnschrift Light"/>
      <family val="2"/>
    </font>
    <font>
      <b/>
      <sz val="11"/>
      <name val="Bahnschrift Light"/>
      <family val="2"/>
    </font>
    <font>
      <b/>
      <sz val="18"/>
      <color theme="0"/>
      <name val="Calibri"/>
      <family val="2"/>
      <scheme val="minor"/>
    </font>
    <font>
      <b/>
      <sz val="16"/>
      <color theme="0"/>
      <name val="Calibri"/>
      <family val="2"/>
      <scheme val="minor"/>
    </font>
    <font>
      <b/>
      <sz val="14"/>
      <color theme="0"/>
      <name val="Calibri"/>
      <family val="2"/>
      <scheme val="minor"/>
    </font>
    <font>
      <sz val="12"/>
      <color indexed="81"/>
      <name val="Tahoma"/>
      <family val="2"/>
    </font>
    <font>
      <b/>
      <sz val="12"/>
      <color indexed="81"/>
      <name val="Tahoma"/>
      <family val="2"/>
    </font>
    <font>
      <sz val="14"/>
      <name val="Arial Narrow"/>
    </font>
    <font>
      <sz val="14"/>
      <color rgb="FFFF0000"/>
      <name val="Arial Narrow"/>
      <family val="2"/>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15008D"/>
        <bgColor indexed="64"/>
      </patternFill>
    </fill>
    <fill>
      <patternFill patternType="solid">
        <fgColor theme="0"/>
        <bgColor rgb="FF000000"/>
      </patternFill>
    </fill>
    <fill>
      <patternFill patternType="solid">
        <fgColor rgb="FFFFFFFF"/>
        <bgColor indexed="64"/>
      </patternFill>
    </fill>
  </fills>
  <borders count="97">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medium">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medium">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bottom style="dashed">
        <color indexed="64"/>
      </bottom>
      <diagonal/>
    </border>
    <border>
      <left style="thin">
        <color indexed="64"/>
      </left>
      <right style="medium">
        <color indexed="64"/>
      </right>
      <top/>
      <bottom style="thin">
        <color indexed="64"/>
      </bottom>
      <diagonal/>
    </border>
    <border>
      <left style="medium">
        <color auto="1"/>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s>
  <cellStyleXfs count="8">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09">
    <xf numFmtId="0" fontId="0" fillId="0" borderId="0" xfId="0"/>
    <xf numFmtId="9" fontId="0" fillId="0" borderId="0" xfId="0" applyNumberFormat="1"/>
    <xf numFmtId="9" fontId="0" fillId="0" borderId="0" xfId="1" applyFont="1"/>
    <xf numFmtId="0" fontId="3" fillId="0" borderId="22" xfId="0" applyFont="1" applyBorder="1"/>
    <xf numFmtId="9" fontId="4" fillId="4" borderId="22" xfId="0" applyNumberFormat="1" applyFont="1" applyFill="1" applyBorder="1" applyAlignment="1">
      <alignment vertical="center"/>
    </xf>
    <xf numFmtId="9" fontId="4" fillId="0" borderId="20" xfId="1" applyFont="1" applyBorder="1" applyAlignment="1">
      <alignment vertical="center"/>
    </xf>
    <xf numFmtId="0" fontId="3" fillId="0" borderId="19" xfId="0" applyFont="1" applyBorder="1"/>
    <xf numFmtId="9" fontId="4" fillId="4" borderId="19" xfId="0" applyNumberFormat="1" applyFont="1" applyFill="1" applyBorder="1" applyAlignment="1">
      <alignment vertical="center"/>
    </xf>
    <xf numFmtId="9" fontId="4" fillId="0" borderId="18" xfId="1" applyFont="1" applyBorder="1" applyAlignment="1">
      <alignment vertical="center"/>
    </xf>
    <xf numFmtId="0" fontId="3" fillId="0" borderId="23" xfId="0" applyFont="1" applyBorder="1"/>
    <xf numFmtId="9" fontId="4" fillId="0" borderId="23" xfId="0" applyNumberFormat="1" applyFont="1" applyBorder="1" applyAlignment="1">
      <alignment vertical="center"/>
    </xf>
    <xf numFmtId="9" fontId="4" fillId="0" borderId="25" xfId="0" applyNumberFormat="1"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3" fillId="0" borderId="17" xfId="0" applyFont="1" applyBorder="1"/>
    <xf numFmtId="0" fontId="4" fillId="0" borderId="17" xfId="0" applyFont="1" applyBorder="1" applyAlignment="1">
      <alignment vertical="center"/>
    </xf>
    <xf numFmtId="9" fontId="4" fillId="0" borderId="4" xfId="0" applyNumberFormat="1" applyFont="1" applyBorder="1" applyAlignment="1">
      <alignment vertical="center"/>
    </xf>
    <xf numFmtId="9" fontId="4" fillId="0" borderId="22" xfId="1" applyFont="1" applyBorder="1" applyAlignment="1">
      <alignment vertical="center"/>
    </xf>
    <xf numFmtId="0" fontId="0" fillId="0" borderId="20" xfId="0" applyBorder="1" applyAlignment="1">
      <alignment vertical="center"/>
    </xf>
    <xf numFmtId="9" fontId="4" fillId="0" borderId="19" xfId="1" applyFont="1"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0" xfId="0" applyAlignment="1">
      <alignment horizontal="left" vertical="center"/>
    </xf>
    <xf numFmtId="0" fontId="7" fillId="2" borderId="0" xfId="0" applyFont="1" applyFill="1"/>
    <xf numFmtId="0" fontId="0" fillId="0" borderId="0" xfId="0" applyAlignment="1">
      <alignment horizontal="center" wrapText="1"/>
    </xf>
    <xf numFmtId="0" fontId="9" fillId="0" borderId="0" xfId="0" applyFont="1"/>
    <xf numFmtId="0" fontId="10" fillId="2" borderId="0" xfId="0" applyFont="1" applyFill="1"/>
    <xf numFmtId="0" fontId="2" fillId="0" borderId="0" xfId="0" applyFont="1"/>
    <xf numFmtId="0" fontId="2" fillId="2" borderId="15" xfId="0" applyFont="1" applyFill="1" applyBorder="1"/>
    <xf numFmtId="0" fontId="0" fillId="0" borderId="0" xfId="0" applyAlignment="1">
      <alignment vertical="top"/>
    </xf>
    <xf numFmtId="0" fontId="0" fillId="0" borderId="0" xfId="0" applyAlignment="1">
      <alignment horizontal="center" vertical="center"/>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0" fillId="0" borderId="0" xfId="0" applyAlignment="1">
      <alignment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1" xfId="0" applyFont="1" applyFill="1" applyBorder="1" applyAlignment="1">
      <alignment horizontal="center" vertical="center" wrapText="1"/>
    </xf>
    <xf numFmtId="1" fontId="11" fillId="2" borderId="21" xfId="0" applyNumberFormat="1"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18" fillId="0" borderId="36" xfId="0" applyFont="1" applyBorder="1" applyAlignment="1">
      <alignment horizontal="center" vertical="center" wrapText="1"/>
    </xf>
    <xf numFmtId="0" fontId="18" fillId="0" borderId="11" xfId="0" applyFont="1" applyBorder="1" applyAlignment="1">
      <alignment horizontal="center" vertical="center" wrapText="1"/>
    </xf>
    <xf numFmtId="3" fontId="18" fillId="0" borderId="12"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18" fillId="5" borderId="3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9"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2" borderId="7" xfId="0" applyFont="1" applyFill="1" applyBorder="1" applyAlignment="1">
      <alignment horizontal="center" vertical="center" wrapText="1"/>
    </xf>
    <xf numFmtId="1" fontId="20" fillId="2" borderId="7" xfId="1" applyNumberFormat="1" applyFont="1" applyFill="1" applyBorder="1" applyAlignment="1">
      <alignment horizontal="center" vertical="center" wrapText="1"/>
    </xf>
    <xf numFmtId="9" fontId="18" fillId="2" borderId="36" xfId="1" applyFont="1" applyFill="1" applyBorder="1" applyAlignment="1">
      <alignment horizontal="center" vertical="center" wrapText="1"/>
    </xf>
    <xf numFmtId="9" fontId="18" fillId="2" borderId="11" xfId="1" applyFont="1" applyFill="1" applyBorder="1" applyAlignment="1">
      <alignment horizontal="center" vertical="center" wrapText="1"/>
    </xf>
    <xf numFmtId="9" fontId="18" fillId="9" borderId="11" xfId="1" applyFont="1" applyFill="1" applyBorder="1" applyAlignment="1">
      <alignment horizontal="center" vertical="center" wrapText="1"/>
    </xf>
    <xf numFmtId="9" fontId="18" fillId="2" borderId="12" xfId="1" applyFont="1" applyFill="1" applyBorder="1" applyAlignment="1">
      <alignment horizontal="center" vertical="center" wrapText="1"/>
    </xf>
    <xf numFmtId="9" fontId="18" fillId="0" borderId="7" xfId="1" applyFont="1" applyBorder="1" applyAlignment="1">
      <alignment horizontal="center" vertical="center" wrapText="1"/>
    </xf>
    <xf numFmtId="9" fontId="19" fillId="0" borderId="36"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27" xfId="0" applyFont="1" applyBorder="1" applyAlignment="1">
      <alignment horizontal="center" vertical="center" wrapText="1"/>
    </xf>
    <xf numFmtId="3" fontId="18" fillId="0" borderId="28" xfId="0" applyNumberFormat="1" applyFont="1" applyBorder="1" applyAlignment="1">
      <alignment horizontal="center" vertical="center" wrapText="1"/>
    </xf>
    <xf numFmtId="0" fontId="18" fillId="5" borderId="27"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9" fillId="0" borderId="3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2" borderId="15" xfId="0" applyFont="1" applyFill="1" applyBorder="1" applyAlignment="1">
      <alignment horizontal="center" vertical="center" wrapText="1"/>
    </xf>
    <xf numFmtId="9" fontId="20" fillId="2" borderId="15" xfId="1" applyFont="1" applyFill="1" applyBorder="1" applyAlignment="1">
      <alignment horizontal="center" vertical="center" wrapText="1"/>
    </xf>
    <xf numFmtId="9" fontId="18" fillId="2" borderId="27" xfId="1" applyFont="1" applyFill="1" applyBorder="1" applyAlignment="1">
      <alignment horizontal="center" vertical="center" wrapText="1"/>
    </xf>
    <xf numFmtId="9" fontId="18" fillId="2" borderId="28" xfId="1" applyFont="1" applyFill="1" applyBorder="1" applyAlignment="1">
      <alignment horizontal="center" vertical="center" wrapText="1"/>
    </xf>
    <xf numFmtId="9" fontId="18" fillId="0" borderId="8" xfId="1" applyFont="1" applyBorder="1" applyAlignment="1">
      <alignment horizontal="center" vertical="center" wrapText="1"/>
    </xf>
    <xf numFmtId="9" fontId="19" fillId="0" borderId="27" xfId="0" applyNumberFormat="1" applyFont="1" applyBorder="1" applyAlignment="1">
      <alignment horizontal="center" vertical="center" wrapText="1"/>
    </xf>
    <xf numFmtId="0" fontId="18" fillId="0" borderId="28" xfId="0" applyFont="1" applyBorder="1" applyAlignment="1">
      <alignment horizontal="center" vertical="center" wrapText="1"/>
    </xf>
    <xf numFmtId="1" fontId="20" fillId="2" borderId="15" xfId="1" applyNumberFormat="1" applyFont="1" applyFill="1" applyBorder="1" applyAlignment="1">
      <alignment horizontal="center" vertical="center" wrapText="1"/>
    </xf>
    <xf numFmtId="3" fontId="18" fillId="2" borderId="28" xfId="0" applyNumberFormat="1"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9" fontId="18" fillId="0" borderId="28" xfId="1" applyFont="1" applyBorder="1" applyAlignment="1">
      <alignment horizontal="center" vertical="center" wrapText="1"/>
    </xf>
    <xf numFmtId="9" fontId="18" fillId="0" borderId="1" xfId="1" applyFont="1" applyBorder="1" applyAlignment="1">
      <alignment horizontal="center" vertical="center" wrapText="1"/>
    </xf>
    <xf numFmtId="9" fontId="18" fillId="5" borderId="27" xfId="1" applyFont="1" applyFill="1" applyBorder="1" applyAlignment="1">
      <alignment horizontal="center" vertical="center" wrapText="1"/>
    </xf>
    <xf numFmtId="9" fontId="18" fillId="5" borderId="31" xfId="1" applyFont="1" applyFill="1" applyBorder="1" applyAlignment="1">
      <alignment horizontal="center" vertical="center" wrapText="1"/>
    </xf>
    <xf numFmtId="2" fontId="18" fillId="0" borderId="1" xfId="0" applyNumberFormat="1" applyFont="1" applyBorder="1" applyAlignment="1">
      <alignment horizontal="center" vertical="center" wrapText="1"/>
    </xf>
    <xf numFmtId="3" fontId="18" fillId="8" borderId="28" xfId="0" applyNumberFormat="1" applyFont="1" applyFill="1" applyBorder="1" applyAlignment="1">
      <alignment horizontal="center" vertical="center" wrapText="1"/>
    </xf>
    <xf numFmtId="2" fontId="18" fillId="8" borderId="1" xfId="0" applyNumberFormat="1"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9" fontId="18" fillId="5" borderId="31" xfId="0" applyNumberFormat="1" applyFont="1" applyFill="1" applyBorder="1" applyAlignment="1">
      <alignment horizontal="center" vertical="center" wrapText="1"/>
    </xf>
    <xf numFmtId="9" fontId="18" fillId="7" borderId="27" xfId="1" applyFont="1" applyFill="1" applyBorder="1" applyAlignment="1">
      <alignment horizontal="center" vertical="center" wrapText="1"/>
    </xf>
    <xf numFmtId="9"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xf>
    <xf numFmtId="0" fontId="18" fillId="5" borderId="31" xfId="0" applyFont="1" applyFill="1" applyBorder="1" applyAlignment="1">
      <alignment horizontal="center" vertical="center"/>
    </xf>
    <xf numFmtId="9" fontId="18" fillId="5" borderId="27" xfId="1" applyFont="1" applyFill="1" applyBorder="1" applyAlignment="1">
      <alignment horizontal="center" vertical="center"/>
    </xf>
    <xf numFmtId="9" fontId="18" fillId="5" borderId="31" xfId="1" applyFont="1" applyFill="1" applyBorder="1" applyAlignment="1">
      <alignment horizontal="center" vertical="center"/>
    </xf>
    <xf numFmtId="0" fontId="18" fillId="0" borderId="37"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3" fontId="18" fillId="0" borderId="14" xfId="0" applyNumberFormat="1" applyFont="1" applyBorder="1" applyAlignment="1">
      <alignment horizontal="center" vertical="center" wrapText="1"/>
    </xf>
    <xf numFmtId="1" fontId="18" fillId="0" borderId="37" xfId="0" applyNumberFormat="1" applyFont="1" applyBorder="1" applyAlignment="1">
      <alignment horizontal="center" vertical="center" wrapText="1"/>
    </xf>
    <xf numFmtId="1" fontId="18" fillId="0" borderId="3" xfId="0" applyNumberFormat="1" applyFont="1" applyBorder="1" applyAlignment="1">
      <alignment horizontal="center" vertical="center" wrapText="1"/>
    </xf>
    <xf numFmtId="1" fontId="18" fillId="0" borderId="49" xfId="0" applyNumberFormat="1" applyFont="1" applyBorder="1" applyAlignment="1">
      <alignment horizontal="center" vertical="center" wrapText="1"/>
    </xf>
    <xf numFmtId="0" fontId="18" fillId="5" borderId="37"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29" xfId="0" applyFont="1" applyFill="1" applyBorder="1" applyAlignment="1">
      <alignment horizontal="center" vertical="center"/>
    </xf>
    <xf numFmtId="0" fontId="19"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2" borderId="24" xfId="0" applyFont="1" applyFill="1" applyBorder="1" applyAlignment="1">
      <alignment horizontal="center" vertical="center" wrapText="1"/>
    </xf>
    <xf numFmtId="1" fontId="20" fillId="2" borderId="24" xfId="1" applyNumberFormat="1" applyFont="1" applyFill="1" applyBorder="1" applyAlignment="1">
      <alignment horizontal="center" vertical="center" wrapText="1"/>
    </xf>
    <xf numFmtId="9" fontId="18" fillId="2" borderId="37" xfId="1" applyFont="1" applyFill="1" applyBorder="1" applyAlignment="1">
      <alignment horizontal="center" vertical="center" wrapText="1"/>
    </xf>
    <xf numFmtId="9" fontId="18" fillId="2" borderId="13" xfId="1" applyFont="1" applyFill="1" applyBorder="1" applyAlignment="1">
      <alignment horizontal="center" vertical="center" wrapText="1"/>
    </xf>
    <xf numFmtId="9" fontId="18" fillId="9" borderId="13" xfId="1" applyFont="1" applyFill="1" applyBorder="1" applyAlignment="1">
      <alignment horizontal="center" vertical="center" wrapText="1"/>
    </xf>
    <xf numFmtId="9" fontId="18" fillId="2" borderId="14" xfId="1" applyFont="1" applyFill="1" applyBorder="1" applyAlignment="1">
      <alignment horizontal="center" vertical="center" wrapText="1"/>
    </xf>
    <xf numFmtId="9" fontId="18" fillId="0" borderId="30" xfId="1" applyFont="1" applyBorder="1" applyAlignment="1">
      <alignment horizontal="center" vertical="center" wrapText="1"/>
    </xf>
    <xf numFmtId="9" fontId="19" fillId="0" borderId="37"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21" fillId="11" borderId="2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21" fillId="11" borderId="39"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1" fillId="11" borderId="0" xfId="0" applyFont="1" applyFill="1" applyAlignment="1">
      <alignment horizontal="center" vertical="center" wrapText="1"/>
    </xf>
    <xf numFmtId="0" fontId="0" fillId="0" borderId="0" xfId="0" applyAlignment="1">
      <alignment horizontal="center" vertical="center" wrapText="1"/>
    </xf>
    <xf numFmtId="0" fontId="16" fillId="0" borderId="5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1" xfId="0" applyFont="1" applyBorder="1" applyAlignment="1">
      <alignment horizontal="center" vertical="center" wrapText="1"/>
    </xf>
    <xf numFmtId="164" fontId="15" fillId="0" borderId="63" xfId="0" applyNumberFormat="1" applyFont="1" applyBorder="1" applyAlignment="1">
      <alignment horizontal="center" vertical="center" wrapText="1"/>
    </xf>
    <xf numFmtId="164" fontId="15" fillId="0" borderId="64" xfId="0" applyNumberFormat="1" applyFont="1" applyBorder="1" applyAlignment="1">
      <alignment horizontal="center" vertical="center" wrapText="1"/>
    </xf>
    <xf numFmtId="164" fontId="15" fillId="0" borderId="66" xfId="0" applyNumberFormat="1" applyFont="1" applyBorder="1" applyAlignment="1">
      <alignment horizontal="center" vertical="center" wrapText="1"/>
    </xf>
    <xf numFmtId="0" fontId="15" fillId="0" borderId="56"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0" xfId="0" applyFont="1" applyBorder="1" applyAlignment="1">
      <alignment horizontal="center" vertical="center" wrapText="1"/>
    </xf>
    <xf numFmtId="164" fontId="15" fillId="2" borderId="67" xfId="0" applyNumberFormat="1" applyFont="1" applyFill="1" applyBorder="1" applyAlignment="1">
      <alignment horizontal="center" vertical="center" wrapText="1"/>
    </xf>
    <xf numFmtId="164" fontId="15" fillId="2" borderId="68" xfId="0" applyNumberFormat="1" applyFont="1" applyFill="1" applyBorder="1" applyAlignment="1">
      <alignment horizontal="center" vertical="center" wrapText="1"/>
    </xf>
    <xf numFmtId="164" fontId="15" fillId="2" borderId="69" xfId="0" applyNumberFormat="1" applyFont="1" applyFill="1" applyBorder="1" applyAlignment="1">
      <alignment horizontal="center" vertical="center" wrapText="1"/>
    </xf>
    <xf numFmtId="164" fontId="15" fillId="2" borderId="70" xfId="0" applyNumberFormat="1" applyFont="1" applyFill="1" applyBorder="1" applyAlignment="1">
      <alignment horizontal="center" vertical="center" wrapText="1"/>
    </xf>
    <xf numFmtId="164" fontId="15" fillId="2" borderId="71" xfId="0" applyNumberFormat="1" applyFont="1" applyFill="1" applyBorder="1" applyAlignment="1">
      <alignment horizontal="left" vertical="center" wrapText="1"/>
    </xf>
    <xf numFmtId="164" fontId="15" fillId="2" borderId="72" xfId="0" applyNumberFormat="1" applyFont="1" applyFill="1" applyBorder="1" applyAlignment="1">
      <alignment horizontal="left" vertical="center" wrapText="1"/>
    </xf>
    <xf numFmtId="164" fontId="15" fillId="2" borderId="71" xfId="0" applyNumberFormat="1" applyFont="1" applyFill="1" applyBorder="1" applyAlignment="1">
      <alignment vertical="center" wrapText="1"/>
    </xf>
    <xf numFmtId="164" fontId="15" fillId="2" borderId="72" xfId="0" applyNumberFormat="1" applyFont="1" applyFill="1" applyBorder="1" applyAlignment="1">
      <alignment vertical="center" wrapText="1"/>
    </xf>
    <xf numFmtId="164" fontId="15" fillId="2" borderId="73" xfId="0" applyNumberFormat="1" applyFont="1" applyFill="1" applyBorder="1" applyAlignment="1">
      <alignment vertical="center" wrapText="1"/>
    </xf>
    <xf numFmtId="164" fontId="14" fillId="2" borderId="71" xfId="0" applyNumberFormat="1" applyFont="1" applyFill="1" applyBorder="1" applyAlignment="1">
      <alignment horizontal="left" vertical="center" wrapText="1"/>
    </xf>
    <xf numFmtId="164" fontId="15" fillId="2" borderId="73" xfId="0" applyNumberFormat="1" applyFont="1" applyFill="1" applyBorder="1" applyAlignment="1">
      <alignment horizontal="left" vertical="center" wrapText="1"/>
    </xf>
    <xf numFmtId="0" fontId="17" fillId="2" borderId="72" xfId="0" applyFont="1" applyFill="1" applyBorder="1" applyAlignment="1">
      <alignment horizontal="left" vertical="center" wrapText="1"/>
    </xf>
    <xf numFmtId="0" fontId="15" fillId="2" borderId="72" xfId="0" applyFont="1" applyFill="1" applyBorder="1" applyAlignment="1">
      <alignment horizontal="left" vertical="center" wrapText="1"/>
    </xf>
    <xf numFmtId="0" fontId="15" fillId="2" borderId="71" xfId="0" applyFont="1" applyFill="1" applyBorder="1" applyAlignment="1">
      <alignment vertical="center" wrapText="1"/>
    </xf>
    <xf numFmtId="0" fontId="15" fillId="2" borderId="73" xfId="0" applyFont="1" applyFill="1" applyBorder="1" applyAlignment="1">
      <alignment horizontal="left" vertical="center" wrapText="1"/>
    </xf>
    <xf numFmtId="0" fontId="15" fillId="2" borderId="72" xfId="0" applyFont="1" applyFill="1" applyBorder="1" applyAlignment="1">
      <alignment vertical="center" wrapText="1"/>
    </xf>
    <xf numFmtId="0" fontId="17" fillId="12" borderId="72" xfId="0" applyFont="1" applyFill="1" applyBorder="1" applyAlignment="1">
      <alignment horizontal="left" vertical="center" wrapText="1"/>
    </xf>
    <xf numFmtId="9" fontId="14" fillId="2" borderId="64" xfId="1" applyFont="1" applyFill="1" applyBorder="1" applyAlignment="1">
      <alignment horizontal="center" vertical="center" wrapText="1"/>
    </xf>
    <xf numFmtId="0" fontId="14" fillId="2" borderId="72" xfId="0" applyFont="1" applyFill="1" applyBorder="1" applyAlignment="1">
      <alignment horizontal="left" vertical="center" wrapText="1"/>
    </xf>
    <xf numFmtId="164" fontId="14" fillId="2" borderId="72" xfId="0" applyNumberFormat="1" applyFont="1" applyFill="1" applyBorder="1" applyAlignment="1">
      <alignment horizontal="left" vertical="center" wrapText="1"/>
    </xf>
    <xf numFmtId="0" fontId="14" fillId="12" borderId="71" xfId="0" applyFont="1" applyFill="1" applyBorder="1" applyAlignment="1">
      <alignment horizontal="left" vertical="center" wrapText="1"/>
    </xf>
    <xf numFmtId="0" fontId="14" fillId="12" borderId="72" xfId="0" applyFont="1" applyFill="1" applyBorder="1" applyAlignment="1">
      <alignment horizontal="left" vertical="center" wrapText="1"/>
    </xf>
    <xf numFmtId="0" fontId="14" fillId="12" borderId="73" xfId="0" applyFont="1" applyFill="1" applyBorder="1" applyAlignment="1">
      <alignment horizontal="left" vertical="center" wrapText="1"/>
    </xf>
    <xf numFmtId="0" fontId="14" fillId="2" borderId="73" xfId="0" applyFont="1" applyFill="1" applyBorder="1" applyAlignment="1">
      <alignment horizontal="left" vertical="center" wrapText="1"/>
    </xf>
    <xf numFmtId="0" fontId="14" fillId="2" borderId="72" xfId="0" applyFont="1" applyFill="1" applyBorder="1" applyAlignment="1">
      <alignment horizontal="justify" vertical="center" wrapText="1"/>
    </xf>
    <xf numFmtId="0" fontId="14" fillId="12" borderId="72" xfId="0" applyFont="1" applyFill="1" applyBorder="1" applyAlignment="1">
      <alignment horizontal="justify" vertical="center" wrapText="1"/>
    </xf>
    <xf numFmtId="3" fontId="14" fillId="2" borderId="71" xfId="0" applyNumberFormat="1" applyFont="1" applyFill="1" applyBorder="1" applyAlignment="1">
      <alignment horizontal="center" vertical="center" wrapText="1"/>
    </xf>
    <xf numFmtId="3" fontId="14" fillId="2" borderId="72" xfId="0" applyNumberFormat="1" applyFont="1" applyFill="1" applyBorder="1" applyAlignment="1">
      <alignment horizontal="center" vertical="center" wrapText="1"/>
    </xf>
    <xf numFmtId="3" fontId="14" fillId="2" borderId="73" xfId="0" applyNumberFormat="1" applyFont="1" applyFill="1" applyBorder="1" applyAlignment="1">
      <alignment horizontal="center" vertical="center" wrapText="1"/>
    </xf>
    <xf numFmtId="9" fontId="14" fillId="2" borderId="72" xfId="1" applyFont="1" applyFill="1" applyBorder="1" applyAlignment="1">
      <alignment horizontal="center" vertical="center" wrapText="1"/>
    </xf>
    <xf numFmtId="0" fontId="14" fillId="12" borderId="72" xfId="0" applyFont="1" applyFill="1" applyBorder="1" applyAlignment="1">
      <alignment horizontal="center" vertical="center" wrapText="1"/>
    </xf>
    <xf numFmtId="9" fontId="14" fillId="2" borderId="73" xfId="1" applyFont="1" applyFill="1" applyBorder="1" applyAlignment="1">
      <alignment horizontal="center" vertical="center" wrapText="1"/>
    </xf>
    <xf numFmtId="9" fontId="14" fillId="12" borderId="72" xfId="0" applyNumberFormat="1" applyFont="1" applyFill="1" applyBorder="1" applyAlignment="1">
      <alignment horizontal="center" vertical="center" wrapText="1"/>
    </xf>
    <xf numFmtId="1" fontId="14" fillId="2" borderId="63" xfId="4" applyNumberFormat="1" applyFont="1" applyFill="1" applyBorder="1" applyAlignment="1">
      <alignment horizontal="center" vertical="center" wrapText="1"/>
    </xf>
    <xf numFmtId="1" fontId="14" fillId="2" borderId="64" xfId="4" applyNumberFormat="1" applyFont="1" applyFill="1" applyBorder="1" applyAlignment="1">
      <alignment horizontal="center" vertical="center" wrapText="1"/>
    </xf>
    <xf numFmtId="1" fontId="14" fillId="2" borderId="66" xfId="4" applyNumberFormat="1" applyFont="1" applyFill="1" applyBorder="1" applyAlignment="1">
      <alignment horizontal="center" vertical="center" wrapText="1"/>
    </xf>
    <xf numFmtId="164" fontId="14" fillId="2" borderId="64" xfId="4" applyNumberFormat="1" applyFont="1" applyFill="1" applyBorder="1" applyAlignment="1">
      <alignment horizontal="center" vertical="center" wrapText="1"/>
    </xf>
    <xf numFmtId="164" fontId="14" fillId="2" borderId="63" xfId="4" applyNumberFormat="1" applyFont="1" applyFill="1" applyBorder="1" applyAlignment="1">
      <alignment horizontal="center" vertical="center" wrapText="1"/>
    </xf>
    <xf numFmtId="1" fontId="14" fillId="2" borderId="64" xfId="4" applyNumberFormat="1" applyFont="1" applyFill="1" applyBorder="1" applyAlignment="1" applyProtection="1">
      <alignment horizontal="center" vertical="center" wrapText="1"/>
    </xf>
    <xf numFmtId="164" fontId="14" fillId="2" borderId="64" xfId="4" applyNumberFormat="1" applyFont="1" applyFill="1" applyBorder="1" applyAlignment="1" applyProtection="1">
      <alignment horizontal="center" vertical="center" wrapText="1"/>
    </xf>
    <xf numFmtId="164" fontId="14" fillId="2" borderId="66" xfId="4" applyNumberFormat="1" applyFont="1" applyFill="1" applyBorder="1" applyAlignment="1">
      <alignment horizontal="center" vertical="center" wrapText="1"/>
    </xf>
    <xf numFmtId="9" fontId="14" fillId="2" borderId="71" xfId="1"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3" fontId="15" fillId="2" borderId="72" xfId="0" applyNumberFormat="1" applyFont="1" applyFill="1" applyBorder="1" applyAlignment="1">
      <alignment horizontal="center" vertical="center" wrapText="1"/>
    </xf>
    <xf numFmtId="0" fontId="17" fillId="12" borderId="72" xfId="0" applyFont="1" applyFill="1" applyBorder="1" applyAlignment="1">
      <alignment horizontal="center" vertical="center" wrapText="1"/>
    </xf>
    <xf numFmtId="3" fontId="15" fillId="2" borderId="71" xfId="0" applyNumberFormat="1" applyFont="1" applyFill="1" applyBorder="1" applyAlignment="1">
      <alignment horizontal="center" vertical="center" wrapText="1"/>
    </xf>
    <xf numFmtId="3" fontId="15" fillId="2" borderId="54" xfId="0" applyNumberFormat="1" applyFont="1" applyFill="1" applyBorder="1" applyAlignment="1">
      <alignment horizontal="center" vertical="center" wrapText="1"/>
    </xf>
    <xf numFmtId="3" fontId="15" fillId="2" borderId="73" xfId="0" applyNumberFormat="1" applyFont="1" applyFill="1" applyBorder="1" applyAlignment="1">
      <alignment horizontal="center" vertical="center" wrapText="1"/>
    </xf>
    <xf numFmtId="1" fontId="14" fillId="2" borderId="67" xfId="4" applyNumberFormat="1" applyFont="1" applyFill="1" applyBorder="1" applyAlignment="1">
      <alignment horizontal="center" vertical="center" wrapText="1"/>
    </xf>
    <xf numFmtId="1" fontId="14" fillId="2" borderId="68" xfId="4" applyNumberFormat="1" applyFont="1" applyFill="1" applyBorder="1" applyAlignment="1">
      <alignment horizontal="center" vertical="center" wrapText="1"/>
    </xf>
    <xf numFmtId="1" fontId="14" fillId="2" borderId="70" xfId="4" applyNumberFormat="1" applyFont="1" applyFill="1" applyBorder="1" applyAlignment="1">
      <alignment horizontal="center" vertical="center" wrapText="1"/>
    </xf>
    <xf numFmtId="9" fontId="14" fillId="2" borderId="68" xfId="1" applyFont="1" applyFill="1" applyBorder="1" applyAlignment="1">
      <alignment horizontal="center" vertical="center" wrapText="1"/>
    </xf>
    <xf numFmtId="9" fontId="14" fillId="2" borderId="74" xfId="0" applyNumberFormat="1" applyFont="1" applyFill="1" applyBorder="1" applyAlignment="1">
      <alignment horizontal="justify" vertical="center" wrapText="1"/>
    </xf>
    <xf numFmtId="9" fontId="14" fillId="2" borderId="75" xfId="0" applyNumberFormat="1" applyFont="1" applyFill="1" applyBorder="1" applyAlignment="1">
      <alignment horizontal="justify" vertical="center" wrapText="1"/>
    </xf>
    <xf numFmtId="9" fontId="14" fillId="2" borderId="6" xfId="0" applyNumberFormat="1" applyFont="1" applyFill="1" applyBorder="1" applyAlignment="1">
      <alignment horizontal="justify" vertical="center" wrapText="1"/>
    </xf>
    <xf numFmtId="9" fontId="14" fillId="2" borderId="76" xfId="0" applyNumberFormat="1" applyFont="1" applyFill="1" applyBorder="1" applyAlignment="1">
      <alignment horizontal="justify" vertical="center" wrapText="1"/>
    </xf>
    <xf numFmtId="164" fontId="14" fillId="2" borderId="75" xfId="0" applyNumberFormat="1" applyFont="1" applyFill="1" applyBorder="1" applyAlignment="1">
      <alignment horizontal="justify" vertical="center" wrapText="1"/>
    </xf>
    <xf numFmtId="164" fontId="14" fillId="2" borderId="76" xfId="0" applyNumberFormat="1" applyFont="1" applyFill="1" applyBorder="1" applyAlignment="1">
      <alignment horizontal="justify" vertical="center" wrapText="1"/>
    </xf>
    <xf numFmtId="164" fontId="14" fillId="2" borderId="74" xfId="0" applyNumberFormat="1" applyFont="1" applyFill="1" applyBorder="1" applyAlignment="1">
      <alignment horizontal="justify" vertical="center" wrapText="1"/>
    </xf>
    <xf numFmtId="9" fontId="15" fillId="2" borderId="75" xfId="0" applyNumberFormat="1" applyFont="1" applyFill="1" applyBorder="1" applyAlignment="1">
      <alignment horizontal="justify" vertical="center" wrapText="1"/>
    </xf>
    <xf numFmtId="1" fontId="14" fillId="2" borderId="67" xfId="4" applyNumberFormat="1" applyFont="1" applyFill="1" applyBorder="1" applyAlignment="1" applyProtection="1">
      <alignment horizontal="center" vertical="center" wrapText="1"/>
    </xf>
    <xf numFmtId="1" fontId="14" fillId="2" borderId="68" xfId="4" applyNumberFormat="1" applyFont="1" applyFill="1" applyBorder="1" applyAlignment="1" applyProtection="1">
      <alignment horizontal="center" vertical="center" wrapText="1"/>
    </xf>
    <xf numFmtId="164" fontId="14" fillId="2" borderId="68" xfId="4" applyNumberFormat="1" applyFont="1" applyFill="1" applyBorder="1" applyAlignment="1">
      <alignment horizontal="center" vertical="center" wrapText="1"/>
    </xf>
    <xf numFmtId="164" fontId="14" fillId="2" borderId="68" xfId="4" applyNumberFormat="1" applyFont="1" applyFill="1" applyBorder="1" applyAlignment="1" applyProtection="1">
      <alignment horizontal="center" vertical="center" wrapText="1"/>
    </xf>
    <xf numFmtId="1" fontId="14" fillId="2" borderId="77" xfId="4" applyNumberFormat="1" applyFont="1" applyFill="1" applyBorder="1" applyAlignment="1">
      <alignment horizontal="center" vertical="center" wrapText="1"/>
    </xf>
    <xf numFmtId="1" fontId="14" fillId="2" borderId="78" xfId="4" applyNumberFormat="1" applyFont="1" applyFill="1" applyBorder="1" applyAlignment="1">
      <alignment horizontal="center" vertical="center" wrapText="1"/>
    </xf>
    <xf numFmtId="1" fontId="14" fillId="2" borderId="79" xfId="4" applyNumberFormat="1" applyFont="1" applyFill="1" applyBorder="1" applyAlignment="1">
      <alignment horizontal="center" vertical="center" wrapText="1"/>
    </xf>
    <xf numFmtId="1" fontId="14" fillId="2" borderId="80" xfId="4" applyNumberFormat="1" applyFont="1" applyFill="1" applyBorder="1" applyAlignment="1">
      <alignment horizontal="center" vertical="center" wrapText="1"/>
    </xf>
    <xf numFmtId="1" fontId="14" fillId="2" borderId="81" xfId="4" applyNumberFormat="1" applyFont="1" applyFill="1" applyBorder="1" applyAlignment="1">
      <alignment horizontal="center" vertical="center" wrapText="1"/>
    </xf>
    <xf numFmtId="1" fontId="14" fillId="2" borderId="82" xfId="4" applyNumberFormat="1" applyFont="1" applyFill="1" applyBorder="1" applyAlignment="1">
      <alignment horizontal="center" vertical="center" wrapText="1"/>
    </xf>
    <xf numFmtId="9" fontId="14" fillId="2" borderId="79" xfId="1" applyFont="1" applyFill="1" applyBorder="1" applyAlignment="1">
      <alignment horizontal="center" vertical="center" wrapText="1"/>
    </xf>
    <xf numFmtId="9" fontId="14" fillId="2" borderId="80" xfId="1" applyFont="1" applyFill="1" applyBorder="1" applyAlignment="1">
      <alignment horizontal="center" vertical="center" wrapText="1"/>
    </xf>
    <xf numFmtId="2" fontId="14" fillId="2" borderId="79" xfId="4" applyNumberFormat="1" applyFont="1" applyFill="1" applyBorder="1" applyAlignment="1">
      <alignment horizontal="center" vertical="center" wrapText="1"/>
    </xf>
    <xf numFmtId="164" fontId="15" fillId="2" borderId="79" xfId="4" applyNumberFormat="1" applyFont="1" applyFill="1" applyBorder="1" applyAlignment="1">
      <alignment horizontal="center" vertical="center" wrapText="1"/>
    </xf>
    <xf numFmtId="0" fontId="14" fillId="12" borderId="79" xfId="0" applyFont="1" applyFill="1" applyBorder="1" applyAlignment="1">
      <alignment horizontal="center" vertical="center" wrapText="1"/>
    </xf>
    <xf numFmtId="9" fontId="14" fillId="12" borderId="79" xfId="0" applyNumberFormat="1" applyFont="1" applyFill="1" applyBorder="1" applyAlignment="1">
      <alignment horizontal="center" vertical="center" wrapText="1"/>
    </xf>
    <xf numFmtId="9" fontId="14" fillId="12" borderId="79" xfId="1" applyFont="1" applyFill="1" applyBorder="1" applyAlignment="1">
      <alignment horizontal="center" vertical="center" wrapText="1"/>
    </xf>
    <xf numFmtId="164" fontId="14" fillId="2" borderId="72" xfId="0" applyNumberFormat="1" applyFont="1" applyFill="1" applyBorder="1" applyAlignment="1">
      <alignment vertical="center" wrapText="1"/>
    </xf>
    <xf numFmtId="0" fontId="14" fillId="12" borderId="54" xfId="0" applyFont="1" applyFill="1" applyBorder="1" applyAlignment="1">
      <alignment horizontal="left" vertical="center" wrapText="1"/>
    </xf>
    <xf numFmtId="1" fontId="14" fillId="2" borderId="72" xfId="1" applyNumberFormat="1" applyFont="1" applyFill="1" applyBorder="1" applyAlignment="1">
      <alignment horizontal="center" vertical="center" wrapText="1"/>
    </xf>
    <xf numFmtId="164" fontId="14" fillId="2" borderId="70" xfId="4" applyNumberFormat="1" applyFont="1" applyFill="1" applyBorder="1" applyAlignment="1" applyProtection="1">
      <alignment horizontal="center" vertical="center" wrapText="1"/>
    </xf>
    <xf numFmtId="0" fontId="14" fillId="12" borderId="50" xfId="0" applyFont="1" applyFill="1" applyBorder="1" applyAlignment="1">
      <alignment horizontal="center" vertical="center" wrapText="1"/>
    </xf>
    <xf numFmtId="0" fontId="14" fillId="12" borderId="77" xfId="0" applyFont="1" applyFill="1" applyBorder="1" applyAlignment="1">
      <alignment horizontal="center" vertical="center" wrapText="1"/>
    </xf>
    <xf numFmtId="0" fontId="14" fillId="12" borderId="81" xfId="0" applyFont="1" applyFill="1" applyBorder="1" applyAlignment="1">
      <alignment horizontal="center" vertical="center" wrapText="1"/>
    </xf>
    <xf numFmtId="0" fontId="2" fillId="2" borderId="0" xfId="0" applyFont="1" applyFill="1"/>
    <xf numFmtId="0" fontId="2" fillId="0" borderId="15" xfId="0" applyFont="1" applyBorder="1"/>
    <xf numFmtId="2" fontId="14" fillId="12" borderId="79" xfId="4" applyNumberFormat="1" applyFont="1" applyFill="1" applyBorder="1" applyAlignment="1">
      <alignment horizontal="center" vertical="center" wrapText="1"/>
    </xf>
    <xf numFmtId="0" fontId="16" fillId="0" borderId="83" xfId="0" applyFont="1" applyBorder="1" applyAlignment="1">
      <alignment horizontal="center" vertical="center" wrapText="1"/>
    </xf>
    <xf numFmtId="0" fontId="15" fillId="0" borderId="84" xfId="0" applyFont="1" applyBorder="1" applyAlignment="1">
      <alignment horizontal="center" vertical="center" wrapText="1"/>
    </xf>
    <xf numFmtId="164" fontId="15" fillId="0" borderId="85" xfId="0" applyNumberFormat="1" applyFont="1" applyBorder="1" applyAlignment="1">
      <alignment horizontal="center" vertical="center" wrapText="1"/>
    </xf>
    <xf numFmtId="164" fontId="15" fillId="2" borderId="86" xfId="0" applyNumberFormat="1" applyFont="1" applyFill="1" applyBorder="1" applyAlignment="1">
      <alignment horizontal="center" vertical="center" wrapText="1"/>
    </xf>
    <xf numFmtId="164" fontId="14" fillId="2" borderId="87" xfId="0" applyNumberFormat="1" applyFont="1" applyFill="1" applyBorder="1" applyAlignment="1">
      <alignment horizontal="left" vertical="center" wrapText="1"/>
    </xf>
    <xf numFmtId="3" fontId="14" fillId="2" borderId="87" xfId="0" applyNumberFormat="1" applyFont="1" applyFill="1" applyBorder="1" applyAlignment="1">
      <alignment horizontal="center" vertical="center" wrapText="1"/>
    </xf>
    <xf numFmtId="1" fontId="14" fillId="2" borderId="85" xfId="4" applyNumberFormat="1" applyFont="1" applyFill="1" applyBorder="1" applyAlignment="1">
      <alignment horizontal="center" vertical="center" wrapText="1"/>
    </xf>
    <xf numFmtId="1" fontId="14" fillId="2" borderId="88" xfId="4" applyNumberFormat="1" applyFont="1" applyFill="1" applyBorder="1" applyAlignment="1">
      <alignment horizontal="center" vertical="center" wrapText="1"/>
    </xf>
    <xf numFmtId="1" fontId="14" fillId="2" borderId="89" xfId="4" applyNumberFormat="1" applyFont="1" applyFill="1" applyBorder="1" applyAlignment="1">
      <alignment horizontal="center" vertical="center" wrapText="1"/>
    </xf>
    <xf numFmtId="9" fontId="14" fillId="2" borderId="87" xfId="1" applyFont="1" applyFill="1" applyBorder="1" applyAlignment="1">
      <alignment horizontal="center" vertical="center" wrapText="1"/>
    </xf>
    <xf numFmtId="9" fontId="14" fillId="2" borderId="90" xfId="0" applyNumberFormat="1" applyFont="1" applyFill="1" applyBorder="1" applyAlignment="1">
      <alignment horizontal="justify" vertical="center" wrapText="1"/>
    </xf>
    <xf numFmtId="0" fontId="15" fillId="2" borderId="87" xfId="0" applyFont="1" applyFill="1" applyBorder="1" applyAlignment="1">
      <alignment horizontal="center" vertical="center" wrapText="1"/>
    </xf>
    <xf numFmtId="164" fontId="14" fillId="2" borderId="73" xfId="0" applyNumberFormat="1" applyFont="1" applyFill="1" applyBorder="1" applyAlignment="1">
      <alignment horizontal="left" vertical="center" wrapText="1"/>
    </xf>
    <xf numFmtId="1" fontId="14" fillId="2" borderId="70" xfId="4" applyNumberFormat="1" applyFont="1" applyFill="1" applyBorder="1" applyAlignment="1" applyProtection="1">
      <alignment horizontal="center" vertical="center" wrapText="1"/>
    </xf>
    <xf numFmtId="1" fontId="14" fillId="2" borderId="86" xfId="4" applyNumberFormat="1" applyFont="1" applyFill="1" applyBorder="1" applyAlignment="1">
      <alignment horizontal="center" vertical="center" wrapText="1"/>
    </xf>
    <xf numFmtId="164" fontId="15" fillId="0" borderId="65" xfId="0" applyNumberFormat="1" applyFont="1" applyBorder="1" applyAlignment="1">
      <alignment horizontal="center" vertical="center" wrapText="1"/>
    </xf>
    <xf numFmtId="164" fontId="15" fillId="2" borderId="54" xfId="0" applyNumberFormat="1" applyFont="1" applyFill="1" applyBorder="1" applyAlignment="1">
      <alignment vertical="center" wrapText="1"/>
    </xf>
    <xf numFmtId="3" fontId="14" fillId="2" borderId="54" xfId="0" applyNumberFormat="1" applyFont="1" applyFill="1" applyBorder="1" applyAlignment="1">
      <alignment horizontal="center" vertical="center" wrapText="1"/>
    </xf>
    <xf numFmtId="1" fontId="14" fillId="2" borderId="65" xfId="4" applyNumberFormat="1" applyFont="1" applyFill="1" applyBorder="1" applyAlignment="1">
      <alignment horizontal="center" vertical="center" wrapText="1"/>
    </xf>
    <xf numFmtId="1" fontId="14" fillId="2" borderId="69" xfId="4" applyNumberFormat="1" applyFont="1" applyFill="1" applyBorder="1" applyAlignment="1" applyProtection="1">
      <alignment horizontal="center" vertical="center" wrapText="1"/>
    </xf>
    <xf numFmtId="1" fontId="14" fillId="2" borderId="50" xfId="4" applyNumberFormat="1" applyFont="1" applyFill="1" applyBorder="1" applyAlignment="1">
      <alignment horizontal="center" vertical="center" wrapText="1"/>
    </xf>
    <xf numFmtId="1" fontId="14" fillId="2" borderId="10" xfId="4" applyNumberFormat="1" applyFont="1" applyFill="1" applyBorder="1" applyAlignment="1">
      <alignment horizontal="center" vertical="center" wrapText="1"/>
    </xf>
    <xf numFmtId="9" fontId="14" fillId="2" borderId="54" xfId="1" applyFont="1" applyFill="1" applyBorder="1" applyAlignment="1">
      <alignment horizontal="center" vertical="center" wrapText="1"/>
    </xf>
    <xf numFmtId="164" fontId="15" fillId="2" borderId="87" xfId="0" applyNumberFormat="1" applyFont="1" applyFill="1" applyBorder="1" applyAlignment="1">
      <alignment horizontal="left" vertical="center" wrapText="1"/>
    </xf>
    <xf numFmtId="0" fontId="15" fillId="2" borderId="71"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4" fillId="12" borderId="71" xfId="0" applyFont="1" applyFill="1" applyBorder="1" applyAlignment="1">
      <alignment horizontal="center" vertical="center" wrapText="1"/>
    </xf>
    <xf numFmtId="0" fontId="14" fillId="2" borderId="76" xfId="0" applyFont="1" applyFill="1" applyBorder="1" applyAlignment="1">
      <alignment horizontal="justify" vertical="center" wrapText="1"/>
    </xf>
    <xf numFmtId="0" fontId="14" fillId="12" borderId="73" xfId="0" applyFont="1" applyFill="1" applyBorder="1" applyAlignment="1">
      <alignment horizontal="center" vertical="center" wrapText="1"/>
    </xf>
    <xf numFmtId="0" fontId="17" fillId="12" borderId="73" xfId="0" applyFont="1" applyFill="1" applyBorder="1" applyAlignment="1">
      <alignment horizontal="left" vertical="center" wrapText="1"/>
    </xf>
    <xf numFmtId="9" fontId="17" fillId="12" borderId="73" xfId="0" applyNumberFormat="1" applyFont="1" applyFill="1" applyBorder="1" applyAlignment="1">
      <alignment horizontal="center" vertical="center" wrapText="1"/>
    </xf>
    <xf numFmtId="0" fontId="17" fillId="12" borderId="73" xfId="0" applyFont="1" applyFill="1" applyBorder="1" applyAlignment="1">
      <alignment horizontal="center" vertical="center" wrapText="1"/>
    </xf>
    <xf numFmtId="164" fontId="14" fillId="2" borderId="67" xfId="4" applyNumberFormat="1" applyFont="1" applyFill="1" applyBorder="1" applyAlignment="1">
      <alignment horizontal="center" vertical="center" wrapText="1"/>
    </xf>
    <xf numFmtId="0" fontId="14" fillId="2" borderId="71" xfId="0" applyFont="1" applyFill="1" applyBorder="1" applyAlignment="1">
      <alignment horizontal="justify" vertical="center" wrapText="1"/>
    </xf>
    <xf numFmtId="0" fontId="17" fillId="12" borderId="71" xfId="0" applyFont="1" applyFill="1" applyBorder="1" applyAlignment="1">
      <alignment horizontal="center" vertical="center" wrapText="1"/>
    </xf>
    <xf numFmtId="0" fontId="14" fillId="12" borderId="73" xfId="0" applyFont="1" applyFill="1" applyBorder="1" applyAlignment="1">
      <alignment horizontal="justify" vertical="center" wrapText="1"/>
    </xf>
    <xf numFmtId="164" fontId="14" fillId="2" borderId="70" xfId="4" applyNumberFormat="1" applyFont="1" applyFill="1" applyBorder="1" applyAlignment="1">
      <alignment horizontal="center" vertical="center" wrapText="1"/>
    </xf>
    <xf numFmtId="9" fontId="14" fillId="2" borderId="67" xfId="1" applyFont="1" applyFill="1" applyBorder="1" applyAlignment="1">
      <alignment horizontal="center" vertical="center" wrapText="1"/>
    </xf>
    <xf numFmtId="9" fontId="14" fillId="2" borderId="77" xfId="1" applyFont="1" applyFill="1" applyBorder="1" applyAlignment="1">
      <alignment horizontal="center" vertical="center" wrapText="1"/>
    </xf>
    <xf numFmtId="9" fontId="14" fillId="2" borderId="78" xfId="1" applyFont="1" applyFill="1" applyBorder="1" applyAlignment="1">
      <alignment horizontal="center" vertical="center" wrapText="1"/>
    </xf>
    <xf numFmtId="0" fontId="17" fillId="2" borderId="73" xfId="0" applyFont="1" applyFill="1" applyBorder="1" applyAlignment="1">
      <alignment horizontal="left" vertical="center" wrapText="1"/>
    </xf>
    <xf numFmtId="164" fontId="15" fillId="2" borderId="81" xfId="4" applyNumberFormat="1" applyFont="1" applyFill="1" applyBorder="1" applyAlignment="1">
      <alignment horizontal="center" vertical="center" wrapText="1"/>
    </xf>
    <xf numFmtId="9" fontId="15" fillId="2" borderId="76" xfId="0" applyNumberFormat="1" applyFont="1" applyFill="1" applyBorder="1" applyAlignment="1">
      <alignment horizontal="justify" vertical="center" wrapText="1"/>
    </xf>
    <xf numFmtId="0" fontId="15" fillId="0" borderId="63" xfId="0" applyFont="1" applyBorder="1" applyAlignment="1">
      <alignment horizontal="center" vertical="center" wrapText="1"/>
    </xf>
    <xf numFmtId="1" fontId="14" fillId="2" borderId="71" xfId="1" applyNumberFormat="1" applyFont="1" applyFill="1" applyBorder="1" applyAlignment="1">
      <alignment horizontal="center" vertical="center" wrapText="1"/>
    </xf>
    <xf numFmtId="9" fontId="14" fillId="2" borderId="63" xfId="1" applyFont="1" applyFill="1" applyBorder="1" applyAlignment="1" applyProtection="1">
      <alignment horizontal="center" vertical="center" wrapText="1"/>
    </xf>
    <xf numFmtId="9" fontId="14" fillId="2" borderId="71" xfId="0" applyNumberFormat="1" applyFont="1" applyFill="1" applyBorder="1" applyAlignment="1">
      <alignment horizontal="center" vertical="center" wrapText="1"/>
    </xf>
    <xf numFmtId="9" fontId="14" fillId="2" borderId="77" xfId="0" applyNumberFormat="1" applyFont="1" applyFill="1" applyBorder="1" applyAlignment="1">
      <alignment horizontal="center" vertical="center" wrapText="1"/>
    </xf>
    <xf numFmtId="9" fontId="14" fillId="2" borderId="78" xfId="0" applyNumberFormat="1" applyFont="1" applyFill="1" applyBorder="1" applyAlignment="1">
      <alignment horizontal="center" vertical="center" wrapText="1"/>
    </xf>
    <xf numFmtId="1" fontId="14" fillId="2" borderId="63" xfId="0" applyNumberFormat="1" applyFont="1" applyFill="1" applyBorder="1" applyAlignment="1">
      <alignment horizontal="center" vertical="center" wrapText="1"/>
    </xf>
    <xf numFmtId="9" fontId="14" fillId="2" borderId="56" xfId="0" applyNumberFormat="1" applyFont="1" applyFill="1" applyBorder="1" applyAlignment="1">
      <alignment horizontal="center" vertical="center" wrapText="1"/>
    </xf>
    <xf numFmtId="0" fontId="15" fillId="0" borderId="66" xfId="0" applyFont="1" applyBorder="1" applyAlignment="1">
      <alignment horizontal="center" vertical="center" wrapText="1"/>
    </xf>
    <xf numFmtId="0" fontId="15" fillId="2" borderId="70" xfId="0" applyFont="1" applyFill="1" applyBorder="1" applyAlignment="1">
      <alignment horizontal="center" vertical="center" wrapText="1"/>
    </xf>
    <xf numFmtId="0" fontId="17" fillId="12" borderId="76" xfId="0" applyFont="1" applyFill="1" applyBorder="1" applyAlignment="1">
      <alignment horizontal="center" vertical="center" wrapText="1"/>
    </xf>
    <xf numFmtId="0" fontId="15" fillId="0" borderId="65" xfId="0" applyFont="1" applyBorder="1" applyAlignment="1">
      <alignment horizontal="center" vertical="center" wrapText="1"/>
    </xf>
    <xf numFmtId="0" fontId="15" fillId="2" borderId="69"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2" borderId="54" xfId="0" applyFont="1" applyFill="1" applyBorder="1" applyAlignment="1">
      <alignment horizontal="center" vertical="center" wrapText="1"/>
    </xf>
    <xf numFmtId="164" fontId="15" fillId="0" borderId="70" xfId="0" applyNumberFormat="1" applyFont="1" applyBorder="1" applyAlignment="1">
      <alignment horizontal="center" vertical="center" wrapText="1"/>
    </xf>
    <xf numFmtId="0" fontId="15" fillId="2" borderId="7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4" fillId="12" borderId="78" xfId="0" applyFont="1" applyFill="1" applyBorder="1" applyAlignment="1">
      <alignment horizontal="center" vertical="center" wrapText="1"/>
    </xf>
    <xf numFmtId="0" fontId="14" fillId="12" borderId="63" xfId="0" applyFont="1" applyFill="1" applyBorder="1" applyAlignment="1">
      <alignment horizontal="center" vertical="center" wrapText="1"/>
    </xf>
    <xf numFmtId="0" fontId="14" fillId="12" borderId="56" xfId="0" applyFont="1" applyFill="1" applyBorder="1" applyAlignment="1">
      <alignment horizontal="center" vertical="center" wrapText="1"/>
    </xf>
    <xf numFmtId="164" fontId="14" fillId="2" borderId="79" xfId="4" applyNumberFormat="1" applyFont="1" applyFill="1" applyBorder="1" applyAlignment="1">
      <alignment horizontal="center" vertical="center" wrapText="1"/>
    </xf>
    <xf numFmtId="0" fontId="14" fillId="12" borderId="80" xfId="0" applyFont="1" applyFill="1" applyBorder="1" applyAlignment="1">
      <alignment horizontal="center" vertical="center" wrapText="1"/>
    </xf>
    <xf numFmtId="0" fontId="14" fillId="12" borderId="64" xfId="0" applyFont="1" applyFill="1" applyBorder="1" applyAlignment="1">
      <alignment horizontal="center" vertical="center" wrapText="1"/>
    </xf>
    <xf numFmtId="0" fontId="14" fillId="12" borderId="58" xfId="0" applyFont="1" applyFill="1" applyBorder="1" applyAlignment="1">
      <alignment horizontal="center" vertical="center" wrapText="1"/>
    </xf>
    <xf numFmtId="9" fontId="14" fillId="12" borderId="80" xfId="0" applyNumberFormat="1" applyFont="1" applyFill="1" applyBorder="1" applyAlignment="1">
      <alignment horizontal="center" vertical="center" wrapText="1"/>
    </xf>
    <xf numFmtId="9" fontId="14" fillId="12" borderId="64" xfId="0" applyNumberFormat="1" applyFont="1" applyFill="1" applyBorder="1" applyAlignment="1">
      <alignment horizontal="center" vertical="center" wrapText="1"/>
    </xf>
    <xf numFmtId="9" fontId="14" fillId="12" borderId="58" xfId="0" applyNumberFormat="1" applyFont="1" applyFill="1" applyBorder="1" applyAlignment="1">
      <alignment horizontal="center" vertical="center" wrapText="1"/>
    </xf>
    <xf numFmtId="2" fontId="14" fillId="2" borderId="68" xfId="4" applyNumberFormat="1" applyFont="1" applyFill="1" applyBorder="1" applyAlignment="1">
      <alignment horizontal="center" vertical="center" wrapText="1"/>
    </xf>
    <xf numFmtId="2" fontId="14" fillId="12" borderId="80" xfId="4" applyNumberFormat="1" applyFont="1" applyFill="1" applyBorder="1" applyAlignment="1">
      <alignment horizontal="center" vertical="center" wrapText="1"/>
    </xf>
    <xf numFmtId="2" fontId="14" fillId="12" borderId="64" xfId="4" applyNumberFormat="1" applyFont="1" applyFill="1" applyBorder="1" applyAlignment="1">
      <alignment horizontal="center" vertical="center" wrapText="1"/>
    </xf>
    <xf numFmtId="2" fontId="14" fillId="12" borderId="58" xfId="4" applyNumberFormat="1" applyFont="1" applyFill="1" applyBorder="1" applyAlignment="1">
      <alignment horizontal="center" vertical="center" wrapText="1"/>
    </xf>
    <xf numFmtId="9" fontId="14" fillId="12" borderId="80" xfId="1" applyFont="1" applyFill="1" applyBorder="1" applyAlignment="1">
      <alignment horizontal="center" vertical="center" wrapText="1"/>
    </xf>
    <xf numFmtId="9" fontId="14" fillId="12" borderId="64" xfId="1" applyFont="1" applyFill="1" applyBorder="1" applyAlignment="1">
      <alignment horizontal="center" vertical="center" wrapText="1"/>
    </xf>
    <xf numFmtId="9" fontId="14" fillId="12" borderId="58" xfId="1" applyFont="1" applyFill="1" applyBorder="1" applyAlignment="1">
      <alignment horizontal="center" vertical="center" wrapText="1"/>
    </xf>
    <xf numFmtId="2" fontId="14" fillId="2" borderId="70" xfId="4" applyNumberFormat="1" applyFont="1" applyFill="1" applyBorder="1" applyAlignment="1">
      <alignment horizontal="center" vertical="center" wrapText="1"/>
    </xf>
    <xf numFmtId="2" fontId="14" fillId="2" borderId="81" xfId="4" applyNumberFormat="1"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14" fillId="12" borderId="60" xfId="0" applyFont="1" applyFill="1" applyBorder="1" applyAlignment="1">
      <alignment horizontal="center" vertical="center" wrapText="1"/>
    </xf>
    <xf numFmtId="9" fontId="14" fillId="2" borderId="69" xfId="1" applyFont="1" applyFill="1" applyBorder="1" applyAlignment="1">
      <alignment horizontal="center" vertical="center" wrapText="1"/>
    </xf>
    <xf numFmtId="9" fontId="14" fillId="2" borderId="50" xfId="1" applyFont="1" applyFill="1" applyBorder="1" applyAlignment="1">
      <alignment horizontal="center" vertical="center" wrapText="1"/>
    </xf>
    <xf numFmtId="9" fontId="14" fillId="2" borderId="10" xfId="1"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12" borderId="62" xfId="0" applyFont="1" applyFill="1" applyBorder="1" applyAlignment="1">
      <alignment horizontal="center" vertical="center" wrapText="1"/>
    </xf>
    <xf numFmtId="2" fontId="14" fillId="2" borderId="63" xfId="4" applyNumberFormat="1" applyFont="1" applyFill="1" applyBorder="1" applyAlignment="1">
      <alignment horizontal="center" vertical="center" wrapText="1"/>
    </xf>
    <xf numFmtId="0" fontId="17" fillId="12" borderId="81" xfId="0" applyFont="1" applyFill="1" applyBorder="1" applyAlignment="1">
      <alignment horizontal="center" vertical="center" wrapText="1"/>
    </xf>
    <xf numFmtId="0" fontId="17" fillId="12" borderId="82"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17" fillId="12" borderId="60" xfId="0" applyFont="1" applyFill="1" applyBorder="1" applyAlignment="1">
      <alignment horizontal="center" vertical="center" wrapText="1"/>
    </xf>
    <xf numFmtId="9" fontId="17" fillId="12" borderId="82" xfId="0" applyNumberFormat="1" applyFont="1" applyFill="1" applyBorder="1" applyAlignment="1">
      <alignment horizontal="center" vertical="center" wrapText="1"/>
    </xf>
    <xf numFmtId="9" fontId="17" fillId="12" borderId="60" xfId="0" applyNumberFormat="1" applyFont="1" applyFill="1" applyBorder="1" applyAlignment="1">
      <alignment horizontal="center" vertical="center" wrapText="1"/>
    </xf>
    <xf numFmtId="1" fontId="15" fillId="2" borderId="81" xfId="1" applyNumberFormat="1" applyFont="1" applyFill="1" applyBorder="1" applyAlignment="1">
      <alignment horizontal="center" vertical="center" wrapText="1"/>
    </xf>
    <xf numFmtId="1" fontId="15" fillId="2" borderId="82" xfId="1" applyNumberFormat="1" applyFont="1" applyFill="1" applyBorder="1" applyAlignment="1">
      <alignment horizontal="center" vertical="center" wrapText="1"/>
    </xf>
    <xf numFmtId="1" fontId="15" fillId="2" borderId="66" xfId="1" applyNumberFormat="1" applyFont="1" applyFill="1" applyBorder="1" applyAlignment="1">
      <alignment horizontal="center" vertical="center" wrapText="1"/>
    </xf>
    <xf numFmtId="1" fontId="15" fillId="2" borderId="60" xfId="0" applyNumberFormat="1" applyFont="1" applyFill="1" applyBorder="1" applyAlignment="1">
      <alignment horizontal="center" vertical="center" wrapText="1"/>
    </xf>
    <xf numFmtId="0" fontId="14" fillId="2" borderId="82" xfId="0" applyFont="1" applyFill="1" applyBorder="1" applyAlignment="1">
      <alignment horizontal="center" vertical="center" wrapText="1"/>
    </xf>
    <xf numFmtId="9" fontId="15" fillId="2" borderId="80" xfId="0" applyNumberFormat="1" applyFont="1" applyFill="1" applyBorder="1" applyAlignment="1">
      <alignment horizontal="center" vertical="center" wrapText="1"/>
    </xf>
    <xf numFmtId="9" fontId="15" fillId="2" borderId="64" xfId="0" applyNumberFormat="1" applyFont="1" applyFill="1" applyBorder="1" applyAlignment="1">
      <alignment horizontal="center" vertical="center" wrapText="1"/>
    </xf>
    <xf numFmtId="0" fontId="14" fillId="2" borderId="80" xfId="0" applyFont="1" applyFill="1" applyBorder="1" applyAlignment="1">
      <alignment horizontal="center" vertical="center" wrapText="1"/>
    </xf>
    <xf numFmtId="9" fontId="17" fillId="12" borderId="79" xfId="1" applyFont="1" applyFill="1" applyBorder="1" applyAlignment="1">
      <alignment horizontal="center" vertical="center" wrapText="1"/>
    </xf>
    <xf numFmtId="9" fontId="17" fillId="12" borderId="80" xfId="1" applyFont="1" applyFill="1" applyBorder="1" applyAlignment="1">
      <alignment horizontal="center" vertical="center" wrapText="1"/>
    </xf>
    <xf numFmtId="9" fontId="17" fillId="12" borderId="64" xfId="1" applyFont="1" applyFill="1" applyBorder="1" applyAlignment="1">
      <alignment horizontal="center" vertical="center" wrapText="1"/>
    </xf>
    <xf numFmtId="9" fontId="17" fillId="12" borderId="58" xfId="1" applyFont="1" applyFill="1" applyBorder="1" applyAlignment="1">
      <alignment horizontal="center" vertical="center" wrapText="1"/>
    </xf>
    <xf numFmtId="9" fontId="14" fillId="2" borderId="78" xfId="1" applyFont="1" applyFill="1" applyBorder="1" applyAlignment="1">
      <alignment wrapText="1"/>
    </xf>
    <xf numFmtId="0" fontId="14" fillId="12" borderId="70" xfId="0" applyFont="1" applyFill="1" applyBorder="1" applyAlignment="1">
      <alignment horizontal="center" vertical="center" wrapText="1"/>
    </xf>
    <xf numFmtId="0" fontId="14" fillId="12" borderId="81" xfId="0" applyFont="1" applyFill="1" applyBorder="1" applyAlignment="1">
      <alignment wrapText="1"/>
    </xf>
    <xf numFmtId="0" fontId="14" fillId="12" borderId="5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12" borderId="69" xfId="0" applyFont="1" applyFill="1" applyBorder="1" applyAlignment="1">
      <alignment horizontal="center" vertical="center" wrapText="1"/>
    </xf>
    <xf numFmtId="0" fontId="14" fillId="12" borderId="50" xfId="0" applyFont="1" applyFill="1" applyBorder="1" applyAlignment="1">
      <alignment wrapText="1"/>
    </xf>
    <xf numFmtId="0" fontId="17" fillId="12" borderId="50"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17" fillId="12" borderId="65"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73" xfId="0" applyFont="1" applyFill="1" applyBorder="1" applyAlignment="1">
      <alignment horizontal="center" vertical="center" wrapText="1"/>
    </xf>
    <xf numFmtId="9" fontId="14" fillId="2" borderId="81" xfId="0" applyNumberFormat="1" applyFont="1" applyFill="1" applyBorder="1" applyAlignment="1">
      <alignment horizontal="center" vertical="center" wrapText="1"/>
    </xf>
    <xf numFmtId="9" fontId="14" fillId="2" borderId="82" xfId="1" applyFont="1" applyFill="1" applyBorder="1" applyAlignment="1">
      <alignment horizontal="center" vertical="center" wrapText="1"/>
    </xf>
    <xf numFmtId="9" fontId="14" fillId="2" borderId="66" xfId="1" applyFont="1" applyFill="1" applyBorder="1" applyAlignment="1">
      <alignment horizontal="center" vertical="center" wrapText="1"/>
    </xf>
    <xf numFmtId="9" fontId="14" fillId="2" borderId="60" xfId="1" applyFont="1" applyFill="1" applyBorder="1" applyAlignment="1">
      <alignment horizontal="center" vertical="center" wrapText="1"/>
    </xf>
    <xf numFmtId="0" fontId="14" fillId="2" borderId="71" xfId="0" applyFont="1" applyFill="1" applyBorder="1" applyAlignment="1">
      <alignment vertical="center" wrapText="1"/>
    </xf>
    <xf numFmtId="0" fontId="14" fillId="2" borderId="73" xfId="0" applyFont="1" applyFill="1" applyBorder="1" applyAlignment="1">
      <alignment vertical="center" wrapText="1"/>
    </xf>
    <xf numFmtId="0" fontId="14" fillId="2" borderId="66"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71" xfId="0" applyFont="1" applyFill="1" applyBorder="1" applyAlignment="1">
      <alignment horizontal="left" vertical="center" wrapText="1"/>
    </xf>
    <xf numFmtId="164" fontId="15" fillId="2" borderId="81" xfId="1" applyNumberFormat="1" applyFont="1" applyFill="1" applyBorder="1" applyAlignment="1">
      <alignment horizontal="center" vertical="center" wrapText="1"/>
    </xf>
    <xf numFmtId="164" fontId="15" fillId="2" borderId="82" xfId="1" applyNumberFormat="1" applyFont="1" applyFill="1" applyBorder="1" applyAlignment="1">
      <alignment horizontal="center" vertical="center" wrapText="1"/>
    </xf>
    <xf numFmtId="0" fontId="18" fillId="0" borderId="51" xfId="0" applyFont="1" applyBorder="1" applyAlignment="1">
      <alignment horizontal="center" vertical="center" wrapText="1"/>
    </xf>
    <xf numFmtId="0" fontId="18" fillId="5" borderId="51" xfId="0" applyFont="1" applyFill="1" applyBorder="1" applyAlignment="1">
      <alignment horizontal="center" vertical="center" wrapText="1"/>
    </xf>
    <xf numFmtId="0" fontId="20" fillId="0" borderId="51" xfId="0" applyFont="1" applyBorder="1" applyAlignment="1">
      <alignment horizontal="center" vertical="center" wrapText="1"/>
    </xf>
    <xf numFmtId="9" fontId="18" fillId="2" borderId="51" xfId="1" applyFont="1" applyFill="1" applyBorder="1" applyAlignment="1">
      <alignment horizontal="center" vertical="center" wrapText="1"/>
    </xf>
    <xf numFmtId="9" fontId="18" fillId="9" borderId="51" xfId="1"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6" borderId="51" xfId="0" applyFont="1" applyFill="1" applyBorder="1" applyAlignment="1">
      <alignment horizontal="center" vertical="center" wrapText="1"/>
    </xf>
    <xf numFmtId="9" fontId="18" fillId="5" borderId="51" xfId="1" applyFont="1" applyFill="1" applyBorder="1" applyAlignment="1">
      <alignment horizontal="center" vertical="center" wrapText="1"/>
    </xf>
    <xf numFmtId="9" fontId="18" fillId="0" borderId="51" xfId="1" applyFont="1" applyBorder="1" applyAlignment="1">
      <alignment horizontal="center" vertical="center" wrapText="1"/>
    </xf>
    <xf numFmtId="0" fontId="18" fillId="8" borderId="51" xfId="0" applyFont="1" applyFill="1" applyBorder="1" applyAlignment="1">
      <alignment horizontal="center" vertical="center" wrapText="1"/>
    </xf>
    <xf numFmtId="0" fontId="18" fillId="8" borderId="51" xfId="0" applyFont="1" applyFill="1" applyBorder="1" applyAlignment="1">
      <alignment horizontal="center" vertical="center"/>
    </xf>
    <xf numFmtId="0" fontId="18" fillId="0" borderId="51" xfId="0" applyFont="1" applyBorder="1" applyAlignment="1">
      <alignment horizontal="center" vertical="center"/>
    </xf>
    <xf numFmtId="0" fontId="18" fillId="6" borderId="51" xfId="0" applyFont="1" applyFill="1" applyBorder="1" applyAlignment="1">
      <alignment horizontal="center" vertical="center"/>
    </xf>
    <xf numFmtId="9" fontId="18" fillId="10" borderId="51" xfId="1" applyFont="1" applyFill="1" applyBorder="1" applyAlignment="1">
      <alignment horizontal="center" vertical="center" wrapText="1"/>
    </xf>
    <xf numFmtId="9" fontId="18" fillId="5" borderId="51" xfId="0" applyNumberFormat="1" applyFont="1" applyFill="1" applyBorder="1" applyAlignment="1">
      <alignment horizontal="center" vertical="center" wrapText="1"/>
    </xf>
    <xf numFmtId="9" fontId="18" fillId="7" borderId="51" xfId="1" applyFont="1" applyFill="1" applyBorder="1" applyAlignment="1">
      <alignment horizontal="center" vertical="center" wrapText="1"/>
    </xf>
    <xf numFmtId="0" fontId="18" fillId="5" borderId="51" xfId="0" applyFont="1" applyFill="1" applyBorder="1" applyAlignment="1">
      <alignment horizontal="center" vertical="center"/>
    </xf>
    <xf numFmtId="9" fontId="18" fillId="5" borderId="51" xfId="1" applyFont="1" applyFill="1" applyBorder="1" applyAlignment="1">
      <alignment horizontal="center" vertical="center"/>
    </xf>
    <xf numFmtId="0" fontId="14" fillId="13" borderId="72" xfId="0" applyFont="1" applyFill="1" applyBorder="1" applyAlignment="1">
      <alignment horizontal="left" vertical="center" wrapText="1"/>
    </xf>
    <xf numFmtId="164" fontId="14" fillId="13" borderId="73" xfId="0" applyNumberFormat="1" applyFont="1" applyFill="1" applyBorder="1" applyAlignment="1">
      <alignment horizontal="left" vertical="center" wrapText="1"/>
    </xf>
    <xf numFmtId="164" fontId="14" fillId="13" borderId="54" xfId="0" applyNumberFormat="1" applyFont="1" applyFill="1" applyBorder="1" applyAlignment="1">
      <alignment horizontal="left" vertical="center" wrapText="1"/>
    </xf>
    <xf numFmtId="164" fontId="15" fillId="13" borderId="71" xfId="0" applyNumberFormat="1" applyFont="1" applyFill="1" applyBorder="1" applyAlignment="1">
      <alignment vertical="center" wrapText="1"/>
    </xf>
    <xf numFmtId="164" fontId="15" fillId="13" borderId="72" xfId="0" applyNumberFormat="1" applyFont="1" applyFill="1" applyBorder="1" applyAlignment="1">
      <alignment vertical="center" wrapText="1"/>
    </xf>
    <xf numFmtId="164" fontId="15" fillId="13" borderId="73" xfId="0" applyNumberFormat="1" applyFont="1" applyFill="1" applyBorder="1" applyAlignment="1">
      <alignment vertical="center" wrapText="1"/>
    </xf>
    <xf numFmtId="164" fontId="14" fillId="13" borderId="71" xfId="0" applyNumberFormat="1" applyFont="1" applyFill="1" applyBorder="1" applyAlignment="1">
      <alignment horizontal="left" vertical="center" wrapText="1"/>
    </xf>
    <xf numFmtId="164" fontId="14" fillId="13" borderId="72" xfId="0" applyNumberFormat="1" applyFont="1" applyFill="1" applyBorder="1" applyAlignment="1">
      <alignment horizontal="left" vertical="center" wrapText="1"/>
    </xf>
    <xf numFmtId="164" fontId="26" fillId="13" borderId="72" xfId="0" applyNumberFormat="1" applyFont="1" applyFill="1" applyBorder="1" applyAlignment="1">
      <alignment horizontal="left" vertical="center" wrapText="1"/>
    </xf>
    <xf numFmtId="0" fontId="14" fillId="13" borderId="71" xfId="0" applyFont="1" applyFill="1" applyBorder="1" applyAlignment="1">
      <alignment horizontal="left" vertical="center" wrapText="1"/>
    </xf>
    <xf numFmtId="0" fontId="14" fillId="13" borderId="73" xfId="0" applyFont="1" applyFill="1" applyBorder="1" applyAlignment="1">
      <alignment horizontal="left" vertical="center" wrapText="1"/>
    </xf>
    <xf numFmtId="0" fontId="14" fillId="13" borderId="54" xfId="0" applyFont="1" applyFill="1" applyBorder="1" applyAlignment="1">
      <alignment horizontal="left" vertical="center" wrapText="1"/>
    </xf>
    <xf numFmtId="164" fontId="14" fillId="2" borderId="63" xfId="4" applyNumberFormat="1" applyFont="1" applyFill="1" applyBorder="1" applyAlignment="1" applyProtection="1">
      <alignment horizontal="center" vertical="center" wrapText="1"/>
    </xf>
    <xf numFmtId="2" fontId="14" fillId="2" borderId="64" xfId="4" applyNumberFormat="1" applyFont="1" applyFill="1" applyBorder="1" applyAlignment="1" applyProtection="1">
      <alignment horizontal="center" vertical="center" wrapText="1"/>
    </xf>
    <xf numFmtId="2" fontId="14" fillId="2" borderId="66" xfId="4" applyNumberFormat="1" applyFont="1" applyFill="1" applyBorder="1" applyAlignment="1" applyProtection="1">
      <alignment horizontal="center" vertical="center" wrapText="1"/>
    </xf>
    <xf numFmtId="0" fontId="0" fillId="0" borderId="0" xfId="0" applyAlignment="1">
      <alignment horizontal="center"/>
    </xf>
    <xf numFmtId="9" fontId="17" fillId="12" borderId="81" xfId="0" applyNumberFormat="1" applyFont="1" applyFill="1" applyBorder="1" applyAlignment="1">
      <alignment horizontal="center" vertical="center" wrapText="1"/>
    </xf>
    <xf numFmtId="9" fontId="17" fillId="12" borderId="66" xfId="0" applyNumberFormat="1" applyFont="1" applyFill="1" applyBorder="1" applyAlignment="1">
      <alignment horizontal="center" vertical="center" wrapText="1"/>
    </xf>
    <xf numFmtId="164" fontId="14" fillId="2" borderId="61" xfId="4" applyNumberFormat="1" applyFont="1" applyFill="1" applyBorder="1" applyAlignment="1">
      <alignment horizontal="center" vertical="center" wrapText="1"/>
    </xf>
    <xf numFmtId="2" fontId="14" fillId="2" borderId="64" xfId="4" applyNumberFormat="1" applyFont="1" applyFill="1" applyBorder="1" applyAlignment="1">
      <alignment horizontal="center" vertical="center" wrapText="1"/>
    </xf>
    <xf numFmtId="9" fontId="14" fillId="2" borderId="64" xfId="1" applyFont="1" applyFill="1" applyBorder="1" applyAlignment="1" applyProtection="1">
      <alignment horizontal="center" vertical="center" wrapText="1"/>
    </xf>
    <xf numFmtId="0" fontId="2" fillId="0" borderId="0" xfId="0" applyFont="1" applyFill="1"/>
    <xf numFmtId="0" fontId="16" fillId="0" borderId="57" xfId="0" applyFont="1" applyFill="1" applyBorder="1" applyAlignment="1">
      <alignment horizontal="center" vertical="center" wrapText="1"/>
    </xf>
    <xf numFmtId="0" fontId="15" fillId="0" borderId="58" xfId="0" applyFont="1" applyFill="1" applyBorder="1" applyAlignment="1">
      <alignment horizontal="center" vertical="center" wrapText="1"/>
    </xf>
    <xf numFmtId="164" fontId="15" fillId="0" borderId="64" xfId="0" applyNumberFormat="1" applyFont="1" applyFill="1" applyBorder="1" applyAlignment="1">
      <alignment horizontal="center" vertical="center" wrapText="1"/>
    </xf>
    <xf numFmtId="164" fontId="15" fillId="0" borderId="68" xfId="0" applyNumberFormat="1" applyFont="1" applyFill="1" applyBorder="1" applyAlignment="1">
      <alignment horizontal="center" vertical="center" wrapText="1"/>
    </xf>
    <xf numFmtId="0" fontId="17" fillId="0" borderId="72" xfId="0" applyFont="1" applyFill="1" applyBorder="1" applyAlignment="1">
      <alignment horizontal="left" vertical="center" wrapText="1"/>
    </xf>
    <xf numFmtId="164" fontId="14" fillId="0" borderId="72" xfId="0" applyNumberFormat="1" applyFont="1" applyFill="1" applyBorder="1" applyAlignment="1">
      <alignment horizontal="left" vertical="center" wrapText="1"/>
    </xf>
    <xf numFmtId="9" fontId="14" fillId="0" borderId="72" xfId="1" applyFont="1" applyFill="1" applyBorder="1" applyAlignment="1">
      <alignment horizontal="center" vertical="center" wrapText="1"/>
    </xf>
    <xf numFmtId="3" fontId="14" fillId="0" borderId="72" xfId="0" applyNumberFormat="1" applyFont="1" applyFill="1" applyBorder="1" applyAlignment="1">
      <alignment horizontal="center" vertical="center" wrapText="1"/>
    </xf>
    <xf numFmtId="1" fontId="14" fillId="0" borderId="68" xfId="4" applyNumberFormat="1" applyFont="1" applyFill="1" applyBorder="1" applyAlignment="1">
      <alignment horizontal="center" vertical="center" wrapText="1"/>
    </xf>
    <xf numFmtId="1" fontId="14" fillId="0" borderId="79" xfId="4" applyNumberFormat="1" applyFont="1" applyFill="1" applyBorder="1" applyAlignment="1">
      <alignment horizontal="center" vertical="center" wrapText="1"/>
    </xf>
    <xf numFmtId="1" fontId="14" fillId="0" borderId="80" xfId="4" applyNumberFormat="1" applyFont="1" applyFill="1" applyBorder="1" applyAlignment="1">
      <alignment horizontal="center" vertical="center" wrapText="1"/>
    </xf>
    <xf numFmtId="9" fontId="14" fillId="0" borderId="75" xfId="0" applyNumberFormat="1" applyFont="1" applyFill="1" applyBorder="1" applyAlignment="1">
      <alignment horizontal="justify" vertical="center" wrapText="1"/>
    </xf>
    <xf numFmtId="3" fontId="15" fillId="0" borderId="72" xfId="0" applyNumberFormat="1" applyFont="1" applyFill="1" applyBorder="1" applyAlignment="1">
      <alignment horizontal="center" vertical="center" wrapText="1"/>
    </xf>
    <xf numFmtId="0" fontId="15" fillId="0" borderId="72" xfId="0" applyFont="1" applyFill="1" applyBorder="1" applyAlignment="1">
      <alignment horizontal="center" vertical="center" wrapText="1"/>
    </xf>
    <xf numFmtId="9" fontId="15" fillId="0" borderId="79" xfId="1" applyFont="1" applyFill="1" applyBorder="1" applyAlignment="1">
      <alignment horizontal="center" vertical="center" wrapText="1"/>
    </xf>
    <xf numFmtId="9" fontId="15" fillId="0" borderId="80" xfId="1" applyFont="1" applyFill="1" applyBorder="1" applyAlignment="1">
      <alignment horizontal="center" vertical="center" wrapText="1"/>
    </xf>
    <xf numFmtId="9" fontId="15" fillId="0" borderId="64" xfId="1" applyFont="1" applyFill="1" applyBorder="1" applyAlignment="1">
      <alignment horizontal="center" vertical="center" wrapText="1"/>
    </xf>
    <xf numFmtId="9" fontId="14" fillId="2" borderId="94" xfId="1" applyFont="1" applyFill="1" applyBorder="1" applyAlignment="1">
      <alignment horizontal="center" vertical="center" wrapText="1"/>
    </xf>
    <xf numFmtId="9" fontId="14" fillId="2" borderId="4" xfId="1" applyFont="1" applyFill="1" applyBorder="1" applyAlignment="1">
      <alignment horizontal="center" vertical="center" wrapText="1"/>
    </xf>
    <xf numFmtId="9" fontId="14" fillId="2" borderId="93" xfId="1" applyFont="1" applyFill="1" applyBorder="1" applyAlignment="1">
      <alignment horizontal="center" vertical="center" wrapText="1"/>
    </xf>
    <xf numFmtId="9" fontId="14" fillId="2" borderId="93" xfId="1" applyFont="1" applyFill="1" applyBorder="1" applyAlignment="1">
      <alignment wrapText="1"/>
    </xf>
    <xf numFmtId="9" fontId="14" fillId="2" borderId="95" xfId="1" applyFont="1" applyFill="1" applyBorder="1" applyAlignment="1">
      <alignment horizontal="center" vertical="center" wrapText="1"/>
    </xf>
    <xf numFmtId="9" fontId="14" fillId="0" borderId="94" xfId="1" applyFont="1" applyFill="1" applyBorder="1" applyAlignment="1">
      <alignment horizontal="center" vertical="center" wrapText="1"/>
    </xf>
    <xf numFmtId="9" fontId="14" fillId="12" borderId="95" xfId="1" applyFont="1" applyFill="1" applyBorder="1" applyAlignment="1">
      <alignment horizontal="center" vertical="center" wrapText="1"/>
    </xf>
    <xf numFmtId="9" fontId="14" fillId="12" borderId="4" xfId="1" applyFont="1" applyFill="1" applyBorder="1" applyAlignment="1">
      <alignment horizontal="center" vertical="center" wrapText="1"/>
    </xf>
    <xf numFmtId="9" fontId="14" fillId="2" borderId="96" xfId="1" applyFont="1" applyFill="1" applyBorder="1" applyAlignment="1">
      <alignment horizontal="center" vertical="center" wrapText="1"/>
    </xf>
    <xf numFmtId="9" fontId="27" fillId="2" borderId="93" xfId="1" applyFont="1" applyFill="1" applyBorder="1" applyAlignment="1">
      <alignment horizontal="center" vertical="center" wrapText="1"/>
    </xf>
    <xf numFmtId="9" fontId="27" fillId="2" borderId="95" xfId="1" applyFont="1" applyFill="1" applyBorder="1" applyAlignment="1">
      <alignment horizontal="center" vertical="center" wrapText="1"/>
    </xf>
    <xf numFmtId="9" fontId="27" fillId="2" borderId="94" xfId="1" applyFont="1" applyFill="1" applyBorder="1" applyAlignment="1">
      <alignment horizontal="center" vertical="center" wrapText="1"/>
    </xf>
    <xf numFmtId="0" fontId="2" fillId="0" borderId="0" xfId="0" applyFont="1" applyAlignment="1">
      <alignment horizontal="center" vertical="center"/>
    </xf>
    <xf numFmtId="9" fontId="22" fillId="11" borderId="5" xfId="1" applyFont="1" applyFill="1" applyBorder="1" applyAlignment="1">
      <alignment horizontal="center" vertical="center" wrapText="1"/>
    </xf>
    <xf numFmtId="9" fontId="22" fillId="11" borderId="9" xfId="1" applyFont="1" applyFill="1" applyBorder="1" applyAlignment="1">
      <alignment horizontal="center" vertical="center" wrapText="1"/>
    </xf>
    <xf numFmtId="9" fontId="22" fillId="11" borderId="92" xfId="1"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11" borderId="38" xfId="0" applyFont="1" applyFill="1" applyBorder="1" applyAlignment="1">
      <alignment horizontal="center" vertical="center" wrapText="1"/>
    </xf>
    <xf numFmtId="14" fontId="10" fillId="11" borderId="23" xfId="0" applyNumberFormat="1" applyFont="1" applyFill="1" applyBorder="1" applyAlignment="1">
      <alignment horizontal="left" vertical="center" wrapText="1"/>
    </xf>
    <xf numFmtId="14" fontId="10" fillId="11" borderId="24" xfId="0" applyNumberFormat="1" applyFont="1" applyFill="1" applyBorder="1" applyAlignment="1">
      <alignment horizontal="left" vertical="center" wrapText="1"/>
    </xf>
    <xf numFmtId="14" fontId="10" fillId="11" borderId="24" xfId="0" applyNumberFormat="1" applyFont="1" applyFill="1" applyBorder="1" applyAlignment="1">
      <alignment horizontal="center" vertical="center" wrapText="1"/>
    </xf>
    <xf numFmtId="14" fontId="10" fillId="11" borderId="0" xfId="0" applyNumberFormat="1" applyFont="1" applyFill="1" applyAlignment="1">
      <alignment horizontal="left" vertical="center" wrapText="1"/>
    </xf>
    <xf numFmtId="14" fontId="10" fillId="11" borderId="18" xfId="0" applyNumberFormat="1" applyFont="1" applyFill="1" applyBorder="1" applyAlignment="1">
      <alignment horizontal="left" vertical="center" wrapText="1"/>
    </xf>
    <xf numFmtId="0" fontId="21" fillId="11" borderId="5"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9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6"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92"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51" xfId="0" applyFont="1" applyBorder="1" applyAlignment="1">
      <alignment horizontal="left" vertical="center" wrapText="1"/>
    </xf>
    <xf numFmtId="0" fontId="9" fillId="0" borderId="28"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21" fillId="11" borderId="23" xfId="0" applyFont="1" applyFill="1" applyBorder="1" applyAlignment="1">
      <alignment horizontal="left" vertical="center" wrapText="1"/>
    </xf>
    <xf numFmtId="0" fontId="21" fillId="11" borderId="24" xfId="0" applyFont="1" applyFill="1" applyBorder="1" applyAlignment="1">
      <alignment horizontal="left" vertical="center" wrapText="1"/>
    </xf>
    <xf numFmtId="0" fontId="21" fillId="11" borderId="25" xfId="0" applyFont="1" applyFill="1" applyBorder="1" applyAlignment="1">
      <alignment horizontal="left" vertical="center" wrapText="1"/>
    </xf>
    <xf numFmtId="0" fontId="22" fillId="11" borderId="21" xfId="0" applyFont="1" applyFill="1" applyBorder="1" applyAlignment="1">
      <alignment horizontal="center" vertical="center" wrapText="1"/>
    </xf>
    <xf numFmtId="0" fontId="22" fillId="11" borderId="0" xfId="0" applyFont="1" applyFill="1" applyAlignment="1">
      <alignment horizontal="center" vertical="center" wrapText="1"/>
    </xf>
    <xf numFmtId="0" fontId="21" fillId="11" borderId="22"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0" xfId="0" applyFont="1" applyBorder="1" applyAlignment="1">
      <alignment horizontal="center" vertical="center"/>
    </xf>
  </cellXfs>
  <cellStyles count="8">
    <cellStyle name="Millares" xfId="4" builtinId="3"/>
    <cellStyle name="Millares 2" xfId="5" xr:uid="{00000000-0005-0000-0000-000001000000}"/>
    <cellStyle name="Millares 2 2" xfId="7" xr:uid="{00000000-0005-0000-0000-000002000000}"/>
    <cellStyle name="Millares 3" xfId="6" xr:uid="{00000000-0005-0000-0000-000003000000}"/>
    <cellStyle name="Normal" xfId="0" builtinId="0"/>
    <cellStyle name="Normal 2" xfId="3" xr:uid="{00000000-0005-0000-0000-000005000000}"/>
    <cellStyle name="Normal 5" xfId="2" xr:uid="{00000000-0005-0000-0000-000006000000}"/>
    <cellStyle name="Porcentaje" xfId="1" builtinId="5"/>
  </cellStyles>
  <dxfs count="13">
    <dxf>
      <numFmt numFmtId="13" formatCode="0%"/>
    </dxf>
    <dxf>
      <numFmt numFmtId="13" formatCode="0%"/>
    </dxf>
    <dxf>
      <numFmt numFmtId="13" formatCode="0%"/>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numFmt numFmtId="13" formatCode="0%"/>
    </dxf>
    <dxf>
      <numFmt numFmtId="13" formatCode="0%"/>
    </dxf>
    <dxf>
      <font>
        <color rgb="FF006100"/>
      </font>
      <fill>
        <patternFill>
          <bgColor rgb="FFC6EFCE"/>
        </patternFill>
      </fill>
    </dxf>
    <dxf>
      <fill>
        <patternFill>
          <bgColor rgb="FFFFC7CE"/>
        </patternFill>
      </fill>
    </dxf>
  </dxfs>
  <tableStyles count="0" defaultTableStyle="TableStyleMedium2" defaultPivotStyle="PivotStyleLight16"/>
  <colors>
    <mruColors>
      <color rgb="FFFF9900"/>
      <color rgb="FFFFD5FF"/>
      <color rgb="FFFF99FF"/>
      <color rgb="FFF83A3A"/>
      <color rgb="FF15008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1600200</xdr:colOff>
      <xdr:row>2</xdr:row>
      <xdr:rowOff>63501</xdr:rowOff>
    </xdr:from>
    <xdr:to>
      <xdr:col>1</xdr:col>
      <xdr:colOff>2895600</xdr:colOff>
      <xdr:row>5</xdr:row>
      <xdr:rowOff>203201</xdr:rowOff>
    </xdr:to>
    <xdr:pic>
      <xdr:nvPicPr>
        <xdr:cNvPr id="4" name="Imagen 6" descr="membrete oficio-01">
          <a:extLst>
            <a:ext uri="{FF2B5EF4-FFF2-40B4-BE49-F238E27FC236}">
              <a16:creationId xmlns:a16="http://schemas.microsoft.com/office/drawing/2014/main" id="{FFFE187D-4E86-4519-93AA-EC0980E7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1905000" y="444501"/>
          <a:ext cx="1295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C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D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10">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2">
  <autoFilter ref="B2:C442" xr:uid="{00000000-0009-0000-0100-000001000000}"/>
  <tableColumns count="2">
    <tableColumn id="1" xr3:uid="{00000000-0010-0000-0000-000001000000}" name="Columna1" dataDxfId="1"/>
    <tableColumn id="2" xr3:uid="{00000000-0010-0000-0000-000002000000}" name="Columna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V138"/>
  <sheetViews>
    <sheetView showGridLines="0" tabSelected="1" zoomScale="70" zoomScaleNormal="70" workbookViewId="0"/>
  </sheetViews>
  <sheetFormatPr baseColWidth="10" defaultColWidth="11.42578125" defaultRowHeight="15" x14ac:dyDescent="0.25"/>
  <cols>
    <col min="1" max="1" width="4.28515625" customWidth="1"/>
    <col min="2" max="2" width="42.85546875" customWidth="1"/>
    <col min="3" max="3" width="40.140625" customWidth="1"/>
    <col min="4" max="4" width="30.42578125" customWidth="1"/>
    <col min="5" max="5" width="27.5703125" style="133" customWidth="1"/>
    <col min="6" max="6" width="70.7109375" style="24" customWidth="1"/>
    <col min="7" max="7" width="64.42578125" customWidth="1"/>
    <col min="8" max="8" width="12.5703125" customWidth="1"/>
    <col min="9" max="9" width="23.140625" customWidth="1"/>
    <col min="10" max="10" width="12.7109375" customWidth="1"/>
    <col min="11" max="12" width="13.5703125" customWidth="1"/>
    <col min="13" max="13" width="11.85546875" customWidth="1"/>
    <col min="14" max="14" width="22.85546875" style="2" hidden="1" customWidth="1"/>
    <col min="15" max="15" width="22.85546875" style="2" customWidth="1"/>
    <col min="16" max="17" width="22.85546875" style="2" hidden="1" customWidth="1"/>
    <col min="18" max="19" width="21.42578125" style="2" hidden="1" customWidth="1"/>
    <col min="20" max="21" width="22.85546875" style="2" hidden="1" customWidth="1"/>
    <col min="22" max="22" width="24.140625" style="30" customWidth="1"/>
    <col min="23" max="23" width="88" style="34" customWidth="1"/>
    <col min="24" max="24" width="40.85546875" style="421" customWidth="1"/>
    <col min="25" max="25" width="30" style="29" customWidth="1"/>
    <col min="26" max="29" width="8.5703125" customWidth="1"/>
    <col min="30" max="30" width="11.42578125" hidden="1" customWidth="1"/>
    <col min="31" max="48" width="11.42578125" customWidth="1"/>
  </cols>
  <sheetData>
    <row r="2" spans="2:47" ht="15.75" thickBot="1" x14ac:dyDescent="0.3">
      <c r="AS2" s="23" t="s">
        <v>0</v>
      </c>
    </row>
    <row r="3" spans="2:47" s="25" customFormat="1" ht="18" customHeight="1" x14ac:dyDescent="0.35">
      <c r="B3" s="494" t="s">
        <v>1</v>
      </c>
      <c r="C3" s="495"/>
      <c r="D3" s="495"/>
      <c r="E3" s="495"/>
      <c r="F3" s="495"/>
      <c r="G3" s="495"/>
      <c r="H3" s="495"/>
      <c r="I3" s="495"/>
      <c r="J3" s="495"/>
      <c r="K3" s="495"/>
      <c r="L3" s="495"/>
      <c r="M3" s="495"/>
      <c r="N3" s="495"/>
      <c r="O3" s="495"/>
      <c r="P3" s="495"/>
      <c r="Q3" s="495"/>
      <c r="R3" s="495"/>
      <c r="S3" s="495"/>
      <c r="T3" s="495"/>
      <c r="U3" s="495"/>
      <c r="V3" s="495"/>
      <c r="W3" s="495"/>
      <c r="X3" s="495"/>
      <c r="Y3" s="488" t="s">
        <v>882</v>
      </c>
      <c r="Z3" s="488"/>
      <c r="AA3" s="488"/>
      <c r="AB3" s="488"/>
      <c r="AC3" s="489"/>
      <c r="AS3" s="26"/>
    </row>
    <row r="4" spans="2:47" s="25" customFormat="1" ht="19.149999999999999" customHeight="1" x14ac:dyDescent="0.35">
      <c r="B4" s="496"/>
      <c r="C4" s="497"/>
      <c r="D4" s="497"/>
      <c r="E4" s="497"/>
      <c r="F4" s="497"/>
      <c r="G4" s="497"/>
      <c r="H4" s="497"/>
      <c r="I4" s="497"/>
      <c r="J4" s="497"/>
      <c r="K4" s="497"/>
      <c r="L4" s="497"/>
      <c r="M4" s="497"/>
      <c r="N4" s="497"/>
      <c r="O4" s="497"/>
      <c r="P4" s="497"/>
      <c r="Q4" s="497"/>
      <c r="R4" s="497"/>
      <c r="S4" s="497"/>
      <c r="T4" s="497"/>
      <c r="U4" s="497"/>
      <c r="V4" s="497"/>
      <c r="W4" s="497"/>
      <c r="X4" s="497"/>
      <c r="Y4" s="490" t="s">
        <v>884</v>
      </c>
      <c r="Z4" s="490"/>
      <c r="AA4" s="490"/>
      <c r="AB4" s="490"/>
      <c r="AC4" s="491"/>
    </row>
    <row r="5" spans="2:47" s="25" customFormat="1" ht="18" customHeight="1" x14ac:dyDescent="0.35">
      <c r="B5" s="496"/>
      <c r="C5" s="497"/>
      <c r="D5" s="497"/>
      <c r="E5" s="497"/>
      <c r="F5" s="497"/>
      <c r="G5" s="497"/>
      <c r="H5" s="497"/>
      <c r="I5" s="497"/>
      <c r="J5" s="497"/>
      <c r="K5" s="497"/>
      <c r="L5" s="497"/>
      <c r="M5" s="497"/>
      <c r="N5" s="497"/>
      <c r="O5" s="497"/>
      <c r="P5" s="497"/>
      <c r="Q5" s="497"/>
      <c r="R5" s="497"/>
      <c r="S5" s="497"/>
      <c r="T5" s="497"/>
      <c r="U5" s="497"/>
      <c r="V5" s="497"/>
      <c r="W5" s="497"/>
      <c r="X5" s="497"/>
      <c r="Y5" s="490" t="s">
        <v>883</v>
      </c>
      <c r="Z5" s="490"/>
      <c r="AA5" s="490"/>
      <c r="AB5" s="490"/>
      <c r="AC5" s="491"/>
      <c r="AU5" s="25" t="s">
        <v>2</v>
      </c>
    </row>
    <row r="6" spans="2:47" s="25" customFormat="1" ht="24.75" customHeight="1" thickBot="1" x14ac:dyDescent="0.4">
      <c r="B6" s="498"/>
      <c r="C6" s="499"/>
      <c r="D6" s="499"/>
      <c r="E6" s="499"/>
      <c r="F6" s="499"/>
      <c r="G6" s="499"/>
      <c r="H6" s="499"/>
      <c r="I6" s="499"/>
      <c r="J6" s="499"/>
      <c r="K6" s="499"/>
      <c r="L6" s="499"/>
      <c r="M6" s="499"/>
      <c r="N6" s="499"/>
      <c r="O6" s="499"/>
      <c r="P6" s="499"/>
      <c r="Q6" s="499"/>
      <c r="R6" s="499"/>
      <c r="S6" s="499"/>
      <c r="T6" s="499"/>
      <c r="U6" s="499"/>
      <c r="V6" s="499"/>
      <c r="W6" s="499"/>
      <c r="X6" s="499"/>
      <c r="Y6" s="492" t="s">
        <v>3</v>
      </c>
      <c r="Z6" s="492"/>
      <c r="AA6" s="492"/>
      <c r="AB6" s="492"/>
      <c r="AC6" s="493"/>
      <c r="AU6" s="25" t="s">
        <v>4</v>
      </c>
    </row>
    <row r="7" spans="2:47" s="25" customFormat="1" ht="24" thickBot="1" x14ac:dyDescent="0.4">
      <c r="B7" s="500" t="s">
        <v>5</v>
      </c>
      <c r="C7" s="501"/>
      <c r="D7" s="502"/>
      <c r="E7" s="126"/>
      <c r="F7" s="463"/>
      <c r="G7" s="464"/>
      <c r="H7" s="464"/>
      <c r="I7" s="464"/>
      <c r="J7" s="464"/>
      <c r="K7" s="464"/>
      <c r="L7" s="464"/>
      <c r="M7" s="464"/>
      <c r="N7" s="464"/>
      <c r="O7" s="464"/>
      <c r="P7" s="464"/>
      <c r="Q7" s="464"/>
      <c r="R7" s="464"/>
      <c r="S7" s="464"/>
      <c r="T7" s="464"/>
      <c r="U7" s="464"/>
      <c r="V7" s="464"/>
      <c r="W7" s="464"/>
      <c r="X7" s="465"/>
      <c r="Y7" s="464"/>
      <c r="Z7" s="466"/>
      <c r="AA7" s="466"/>
      <c r="AB7" s="466"/>
      <c r="AC7" s="467"/>
    </row>
    <row r="8" spans="2:47" s="25" customFormat="1" ht="20.25" customHeight="1" thickBot="1" x14ac:dyDescent="0.4">
      <c r="B8" s="468" t="s">
        <v>6</v>
      </c>
      <c r="C8" s="505" t="s">
        <v>7</v>
      </c>
      <c r="D8" s="485" t="s">
        <v>8</v>
      </c>
      <c r="E8" s="503" t="s">
        <v>9</v>
      </c>
      <c r="F8" s="470" t="s">
        <v>10</v>
      </c>
      <c r="G8" s="481" t="s">
        <v>11</v>
      </c>
      <c r="H8" s="468" t="s">
        <v>12</v>
      </c>
      <c r="I8" s="468" t="s">
        <v>13</v>
      </c>
      <c r="J8" s="482" t="s">
        <v>14</v>
      </c>
      <c r="K8" s="482"/>
      <c r="L8" s="482"/>
      <c r="M8" s="483"/>
      <c r="N8" s="458" t="s">
        <v>877</v>
      </c>
      <c r="O8" s="458" t="s">
        <v>873</v>
      </c>
      <c r="P8" s="458" t="s">
        <v>879</v>
      </c>
      <c r="Q8" s="458" t="s">
        <v>874</v>
      </c>
      <c r="R8" s="458" t="s">
        <v>878</v>
      </c>
      <c r="S8" s="458" t="s">
        <v>875</v>
      </c>
      <c r="T8" s="458" t="s">
        <v>880</v>
      </c>
      <c r="U8" s="458" t="s">
        <v>876</v>
      </c>
      <c r="V8" s="485" t="s">
        <v>15</v>
      </c>
      <c r="W8" s="468" t="s">
        <v>16</v>
      </c>
      <c r="X8" s="480" t="s">
        <v>17</v>
      </c>
      <c r="Y8" s="468" t="s">
        <v>18</v>
      </c>
      <c r="Z8" s="473" t="s">
        <v>19</v>
      </c>
      <c r="AA8" s="474"/>
      <c r="AB8" s="474" t="s">
        <v>20</v>
      </c>
      <c r="AC8" s="475"/>
    </row>
    <row r="9" spans="2:47" s="25" customFormat="1" ht="39.75" customHeight="1" x14ac:dyDescent="0.35">
      <c r="B9" s="469"/>
      <c r="C9" s="506"/>
      <c r="D9" s="486"/>
      <c r="E9" s="504"/>
      <c r="F9" s="471"/>
      <c r="G9" s="481"/>
      <c r="H9" s="469"/>
      <c r="I9" s="469"/>
      <c r="J9" s="484" t="s">
        <v>20</v>
      </c>
      <c r="K9" s="484"/>
      <c r="L9" s="461" t="s">
        <v>21</v>
      </c>
      <c r="M9" s="462"/>
      <c r="N9" s="459"/>
      <c r="O9" s="459"/>
      <c r="P9" s="459"/>
      <c r="Q9" s="459"/>
      <c r="R9" s="459"/>
      <c r="S9" s="459"/>
      <c r="T9" s="459"/>
      <c r="U9" s="459"/>
      <c r="V9" s="486"/>
      <c r="W9" s="469"/>
      <c r="X9" s="481"/>
      <c r="Y9" s="469"/>
      <c r="Z9" s="476" t="s">
        <v>20</v>
      </c>
      <c r="AA9" s="477"/>
      <c r="AB9" s="478" t="s">
        <v>21</v>
      </c>
      <c r="AC9" s="479"/>
    </row>
    <row r="10" spans="2:47" s="25" customFormat="1" ht="39.75" customHeight="1" thickBot="1" x14ac:dyDescent="0.4">
      <c r="B10" s="469"/>
      <c r="C10" s="506"/>
      <c r="D10" s="486"/>
      <c r="E10" s="504"/>
      <c r="F10" s="472"/>
      <c r="G10" s="481"/>
      <c r="H10" s="469"/>
      <c r="I10" s="469"/>
      <c r="J10" s="127" t="s">
        <v>22</v>
      </c>
      <c r="K10" s="128" t="s">
        <v>23</v>
      </c>
      <c r="L10" s="129" t="s">
        <v>24</v>
      </c>
      <c r="M10" s="130" t="s">
        <v>25</v>
      </c>
      <c r="N10" s="460"/>
      <c r="O10" s="460"/>
      <c r="P10" s="460"/>
      <c r="Q10" s="460"/>
      <c r="R10" s="460"/>
      <c r="S10" s="460"/>
      <c r="T10" s="460"/>
      <c r="U10" s="460"/>
      <c r="V10" s="487"/>
      <c r="W10" s="469"/>
      <c r="X10" s="481"/>
      <c r="Y10" s="469"/>
      <c r="Z10" s="127" t="s">
        <v>22</v>
      </c>
      <c r="AA10" s="128" t="s">
        <v>23</v>
      </c>
      <c r="AB10" s="129" t="s">
        <v>24</v>
      </c>
      <c r="AC10" s="130" t="s">
        <v>25</v>
      </c>
      <c r="AD10" s="132" t="s">
        <v>26</v>
      </c>
      <c r="AE10"/>
      <c r="AF10"/>
      <c r="AG10"/>
      <c r="AH10"/>
      <c r="AI10"/>
      <c r="AJ10"/>
      <c r="AK10"/>
      <c r="AL10"/>
      <c r="AM10"/>
      <c r="AN10"/>
      <c r="AO10"/>
      <c r="AP10"/>
      <c r="AQ10"/>
      <c r="AR10"/>
      <c r="AS10"/>
    </row>
    <row r="11" spans="2:47" s="27" customFormat="1" ht="39.950000000000003" customHeight="1" x14ac:dyDescent="0.3">
      <c r="B11" s="134" t="s">
        <v>27</v>
      </c>
      <c r="C11" s="141" t="s">
        <v>28</v>
      </c>
      <c r="D11" s="138" t="s">
        <v>29</v>
      </c>
      <c r="E11" s="145" t="s">
        <v>30</v>
      </c>
      <c r="F11" s="149" t="s">
        <v>31</v>
      </c>
      <c r="G11" s="154" t="s">
        <v>32</v>
      </c>
      <c r="H11" s="171">
        <v>1</v>
      </c>
      <c r="I11" s="171" t="s">
        <v>2</v>
      </c>
      <c r="J11" s="178"/>
      <c r="K11" s="207"/>
      <c r="L11" s="211"/>
      <c r="M11" s="212"/>
      <c r="N11" s="447" t="str">
        <f t="shared" ref="N11:N42" si="0">IF(ISERROR(J11/Z11),"-",J11/Z11)</f>
        <v>-</v>
      </c>
      <c r="O11" s="447" t="str">
        <f>IF(N11="","",IF(N11="-","-",IF(N11&gt;=100%,100%,N11)))</f>
        <v>-</v>
      </c>
      <c r="P11" s="447">
        <f t="shared" ref="P11:P42" si="1">IF(ISERROR(K11/AA11),"-",K11/AA11)</f>
        <v>0</v>
      </c>
      <c r="Q11" s="447">
        <f>IF(P11="","",IF(P11="-","-",IF(P11&gt;=100%,100%,P11)))</f>
        <v>0</v>
      </c>
      <c r="R11" s="447" t="str">
        <f t="shared" ref="R11:R42" si="2">IF(ISERROR(L11/AB11),"-",L11/AB11)</f>
        <v>-</v>
      </c>
      <c r="S11" s="447" t="str">
        <f>IF(R11="","",IF(R11="-","-",IF(R11&gt;=100%,100%,R11)))</f>
        <v>-</v>
      </c>
      <c r="T11" s="447" t="str">
        <f t="shared" ref="T11:T42" si="3">IF(ISERROR(M11/AC11),"-",M11/AC11)</f>
        <v>-</v>
      </c>
      <c r="U11" s="447" t="str">
        <f>IF(T11="","",IF(T11="-","-",IF(T11&gt;=100%,100%,T11)))</f>
        <v>-</v>
      </c>
      <c r="V11" s="186">
        <f t="shared" ref="V11:V16" si="4">SUM(J11:M11)/H11</f>
        <v>0</v>
      </c>
      <c r="W11" s="199"/>
      <c r="X11" s="187" t="s">
        <v>33</v>
      </c>
      <c r="Y11" s="192" t="s">
        <v>34</v>
      </c>
      <c r="Z11" s="293"/>
      <c r="AA11" s="294">
        <v>1</v>
      </c>
      <c r="AB11" s="295"/>
      <c r="AC11" s="296"/>
      <c r="AD11" s="457">
        <v>1</v>
      </c>
    </row>
    <row r="12" spans="2:47" s="27" customFormat="1" ht="35.450000000000003" customHeight="1" x14ac:dyDescent="0.3">
      <c r="B12" s="135" t="s">
        <v>27</v>
      </c>
      <c r="C12" s="142" t="s">
        <v>28</v>
      </c>
      <c r="D12" s="139" t="s">
        <v>29</v>
      </c>
      <c r="E12" s="146" t="s">
        <v>35</v>
      </c>
      <c r="F12" s="150" t="s">
        <v>36</v>
      </c>
      <c r="G12" s="163" t="s">
        <v>37</v>
      </c>
      <c r="H12" s="172">
        <v>2</v>
      </c>
      <c r="I12" s="172" t="s">
        <v>2</v>
      </c>
      <c r="J12" s="179"/>
      <c r="K12" s="208"/>
      <c r="L12" s="213"/>
      <c r="M12" s="214"/>
      <c r="N12" s="445" t="str">
        <f t="shared" si="0"/>
        <v>-</v>
      </c>
      <c r="O12" s="445" t="str">
        <f t="shared" ref="O12:O75" si="5">IF(N12="","",IF(N12="-","-",IF(N12&gt;=100%,100%,N12)))</f>
        <v>-</v>
      </c>
      <c r="P12" s="445">
        <f t="shared" si="1"/>
        <v>0</v>
      </c>
      <c r="Q12" s="445">
        <f t="shared" ref="Q12:Q75" si="6">IF(P12="","",IF(P12="-","-",IF(P12&gt;=100%,100%,P12)))</f>
        <v>0</v>
      </c>
      <c r="R12" s="445" t="str">
        <f t="shared" si="2"/>
        <v>-</v>
      </c>
      <c r="S12" s="445" t="str">
        <f t="shared" ref="S12:S75" si="7">IF(R12="","",IF(R12="-","-",IF(R12&gt;=100%,100%,R12)))</f>
        <v>-</v>
      </c>
      <c r="T12" s="445">
        <f t="shared" si="3"/>
        <v>0</v>
      </c>
      <c r="U12" s="445">
        <f t="shared" ref="U12:U75" si="8">IF(T12="","",IF(T12="-","-",IF(T12&gt;=100%,100%,T12)))</f>
        <v>0</v>
      </c>
      <c r="V12" s="174">
        <f t="shared" si="4"/>
        <v>0</v>
      </c>
      <c r="W12" s="200"/>
      <c r="X12" s="188" t="s">
        <v>33</v>
      </c>
      <c r="Y12" s="190" t="s">
        <v>34</v>
      </c>
      <c r="Z12" s="297"/>
      <c r="AA12" s="298">
        <v>1</v>
      </c>
      <c r="AB12" s="299"/>
      <c r="AC12" s="300">
        <v>1</v>
      </c>
      <c r="AD12" s="457">
        <v>2</v>
      </c>
    </row>
    <row r="13" spans="2:47" s="27" customFormat="1" ht="36" x14ac:dyDescent="0.3">
      <c r="B13" s="135" t="s">
        <v>27</v>
      </c>
      <c r="C13" s="142" t="s">
        <v>28</v>
      </c>
      <c r="D13" s="139" t="s">
        <v>29</v>
      </c>
      <c r="E13" s="146" t="s">
        <v>38</v>
      </c>
      <c r="F13" s="150" t="s">
        <v>39</v>
      </c>
      <c r="G13" s="406" t="s">
        <v>40</v>
      </c>
      <c r="H13" s="172">
        <v>2</v>
      </c>
      <c r="I13" s="172" t="s">
        <v>2</v>
      </c>
      <c r="J13" s="179"/>
      <c r="K13" s="208"/>
      <c r="L13" s="213"/>
      <c r="M13" s="214"/>
      <c r="N13" s="445" t="str">
        <f t="shared" si="0"/>
        <v>-</v>
      </c>
      <c r="O13" s="445" t="str">
        <f t="shared" si="5"/>
        <v>-</v>
      </c>
      <c r="P13" s="445">
        <f t="shared" si="1"/>
        <v>0</v>
      </c>
      <c r="Q13" s="445">
        <f t="shared" si="6"/>
        <v>0</v>
      </c>
      <c r="R13" s="445" t="str">
        <f t="shared" si="2"/>
        <v>-</v>
      </c>
      <c r="S13" s="445" t="str">
        <f t="shared" si="7"/>
        <v>-</v>
      </c>
      <c r="T13" s="445">
        <f t="shared" si="3"/>
        <v>0</v>
      </c>
      <c r="U13" s="445">
        <f t="shared" si="8"/>
        <v>0</v>
      </c>
      <c r="V13" s="174">
        <f t="shared" si="4"/>
        <v>0</v>
      </c>
      <c r="W13" s="200"/>
      <c r="X13" s="188" t="s">
        <v>33</v>
      </c>
      <c r="Y13" s="190" t="s">
        <v>34</v>
      </c>
      <c r="Z13" s="297"/>
      <c r="AA13" s="298">
        <v>1</v>
      </c>
      <c r="AB13" s="299"/>
      <c r="AC13" s="300">
        <v>1</v>
      </c>
      <c r="AD13" s="457">
        <v>3</v>
      </c>
    </row>
    <row r="14" spans="2:47" s="27" customFormat="1" ht="108.75" thickBot="1" x14ac:dyDescent="0.35">
      <c r="B14" s="136" t="s">
        <v>27</v>
      </c>
      <c r="C14" s="144" t="s">
        <v>28</v>
      </c>
      <c r="D14" s="140" t="s">
        <v>29</v>
      </c>
      <c r="E14" s="148" t="s">
        <v>41</v>
      </c>
      <c r="F14" s="155" t="s">
        <v>42</v>
      </c>
      <c r="G14" s="407" t="s">
        <v>43</v>
      </c>
      <c r="H14" s="173">
        <v>1</v>
      </c>
      <c r="I14" s="173" t="s">
        <v>2</v>
      </c>
      <c r="J14" s="180"/>
      <c r="K14" s="247"/>
      <c r="L14" s="215"/>
      <c r="M14" s="216"/>
      <c r="N14" s="449" t="str">
        <f t="shared" si="0"/>
        <v>-</v>
      </c>
      <c r="O14" s="449" t="str">
        <f t="shared" si="5"/>
        <v>-</v>
      </c>
      <c r="P14" s="449">
        <f t="shared" si="1"/>
        <v>0</v>
      </c>
      <c r="Q14" s="449">
        <f t="shared" si="6"/>
        <v>0</v>
      </c>
      <c r="R14" s="449" t="str">
        <f t="shared" si="2"/>
        <v>-</v>
      </c>
      <c r="S14" s="449" t="str">
        <f t="shared" si="7"/>
        <v>-</v>
      </c>
      <c r="T14" s="449" t="str">
        <f t="shared" si="3"/>
        <v>-</v>
      </c>
      <c r="U14" s="449" t="str">
        <f t="shared" si="8"/>
        <v>-</v>
      </c>
      <c r="V14" s="176">
        <f t="shared" si="4"/>
        <v>0</v>
      </c>
      <c r="W14" s="202"/>
      <c r="X14" s="189" t="s">
        <v>33</v>
      </c>
      <c r="Y14" s="194" t="s">
        <v>34</v>
      </c>
      <c r="Z14" s="301"/>
      <c r="AA14" s="302">
        <v>1</v>
      </c>
      <c r="AB14" s="303"/>
      <c r="AC14" s="304"/>
      <c r="AD14" s="457">
        <v>4</v>
      </c>
    </row>
    <row r="15" spans="2:47" s="27" customFormat="1" ht="107.25" customHeight="1" thickBot="1" x14ac:dyDescent="0.35">
      <c r="B15" s="137" t="s">
        <v>27</v>
      </c>
      <c r="C15" s="143" t="s">
        <v>44</v>
      </c>
      <c r="D15" s="249" t="s">
        <v>45</v>
      </c>
      <c r="E15" s="147" t="s">
        <v>46</v>
      </c>
      <c r="F15" s="250" t="s">
        <v>47</v>
      </c>
      <c r="G15" s="408" t="s">
        <v>48</v>
      </c>
      <c r="H15" s="251">
        <v>2</v>
      </c>
      <c r="I15" s="251" t="s">
        <v>2</v>
      </c>
      <c r="J15" s="252"/>
      <c r="K15" s="253"/>
      <c r="L15" s="254"/>
      <c r="M15" s="255"/>
      <c r="N15" s="446" t="str">
        <f t="shared" si="0"/>
        <v>-</v>
      </c>
      <c r="O15" s="446" t="str">
        <f t="shared" si="5"/>
        <v>-</v>
      </c>
      <c r="P15" s="446">
        <f t="shared" si="1"/>
        <v>0</v>
      </c>
      <c r="Q15" s="446">
        <f t="shared" si="6"/>
        <v>0</v>
      </c>
      <c r="R15" s="446" t="str">
        <f t="shared" si="2"/>
        <v>-</v>
      </c>
      <c r="S15" s="446" t="str">
        <f t="shared" si="7"/>
        <v>-</v>
      </c>
      <c r="T15" s="446">
        <f t="shared" si="3"/>
        <v>0</v>
      </c>
      <c r="U15" s="446">
        <f t="shared" si="8"/>
        <v>0</v>
      </c>
      <c r="V15" s="256">
        <f t="shared" si="4"/>
        <v>0</v>
      </c>
      <c r="W15" s="201"/>
      <c r="X15" s="131" t="s">
        <v>33</v>
      </c>
      <c r="Y15" s="193" t="s">
        <v>34</v>
      </c>
      <c r="Z15" s="305"/>
      <c r="AA15" s="306">
        <v>1</v>
      </c>
      <c r="AB15" s="307"/>
      <c r="AC15" s="308">
        <v>1</v>
      </c>
      <c r="AD15" s="457">
        <v>5</v>
      </c>
    </row>
    <row r="16" spans="2:47" s="27" customFormat="1" ht="108" x14ac:dyDescent="0.3">
      <c r="B16" s="134" t="s">
        <v>49</v>
      </c>
      <c r="C16" s="141" t="s">
        <v>50</v>
      </c>
      <c r="D16" s="138" t="s">
        <v>51</v>
      </c>
      <c r="E16" s="145" t="s">
        <v>52</v>
      </c>
      <c r="F16" s="151" t="s">
        <v>53</v>
      </c>
      <c r="G16" s="409" t="s">
        <v>54</v>
      </c>
      <c r="H16" s="171">
        <v>1</v>
      </c>
      <c r="I16" s="171" t="s">
        <v>2</v>
      </c>
      <c r="J16" s="178"/>
      <c r="K16" s="195"/>
      <c r="L16" s="211"/>
      <c r="M16" s="212"/>
      <c r="N16" s="447" t="str">
        <f t="shared" si="0"/>
        <v>-</v>
      </c>
      <c r="O16" s="447" t="str">
        <f t="shared" si="5"/>
        <v>-</v>
      </c>
      <c r="P16" s="447" t="str">
        <f t="shared" si="1"/>
        <v>-</v>
      </c>
      <c r="Q16" s="447" t="str">
        <f t="shared" si="6"/>
        <v>-</v>
      </c>
      <c r="R16" s="447">
        <f t="shared" si="2"/>
        <v>0</v>
      </c>
      <c r="S16" s="447">
        <f t="shared" si="7"/>
        <v>0</v>
      </c>
      <c r="T16" s="447" t="str">
        <f t="shared" si="3"/>
        <v>-</v>
      </c>
      <c r="U16" s="447" t="str">
        <f t="shared" si="8"/>
        <v>-</v>
      </c>
      <c r="V16" s="186">
        <f t="shared" si="4"/>
        <v>0</v>
      </c>
      <c r="W16" s="199"/>
      <c r="X16" s="187" t="s">
        <v>33</v>
      </c>
      <c r="Y16" s="171" t="s">
        <v>55</v>
      </c>
      <c r="Z16" s="293"/>
      <c r="AA16" s="294"/>
      <c r="AB16" s="295">
        <v>1</v>
      </c>
      <c r="AC16" s="296"/>
      <c r="AD16" s="457">
        <v>6</v>
      </c>
    </row>
    <row r="17" spans="2:30" s="27" customFormat="1" ht="48" customHeight="1" x14ac:dyDescent="0.3">
      <c r="B17" s="135" t="s">
        <v>49</v>
      </c>
      <c r="C17" s="142" t="s">
        <v>50</v>
      </c>
      <c r="D17" s="139" t="s">
        <v>51</v>
      </c>
      <c r="E17" s="146" t="s">
        <v>52</v>
      </c>
      <c r="F17" s="152" t="s">
        <v>53</v>
      </c>
      <c r="G17" s="410" t="s">
        <v>56</v>
      </c>
      <c r="H17" s="172">
        <v>21</v>
      </c>
      <c r="I17" s="172" t="s">
        <v>4</v>
      </c>
      <c r="J17" s="179">
        <v>21</v>
      </c>
      <c r="K17" s="196"/>
      <c r="L17" s="213"/>
      <c r="M17" s="214"/>
      <c r="N17" s="445">
        <f t="shared" si="0"/>
        <v>1</v>
      </c>
      <c r="O17" s="445">
        <f t="shared" si="5"/>
        <v>1</v>
      </c>
      <c r="P17" s="445">
        <f t="shared" si="1"/>
        <v>0</v>
      </c>
      <c r="Q17" s="445">
        <f t="shared" si="6"/>
        <v>0</v>
      </c>
      <c r="R17" s="445">
        <f t="shared" si="2"/>
        <v>0</v>
      </c>
      <c r="S17" s="445">
        <f t="shared" si="7"/>
        <v>0</v>
      </c>
      <c r="T17" s="445">
        <f t="shared" si="3"/>
        <v>0</v>
      </c>
      <c r="U17" s="445">
        <f t="shared" si="8"/>
        <v>0</v>
      </c>
      <c r="V17" s="174">
        <f>SUM(O17+Q17+S17+U17)/4</f>
        <v>0.25</v>
      </c>
      <c r="W17" s="200" t="s">
        <v>817</v>
      </c>
      <c r="X17" s="188" t="s">
        <v>33</v>
      </c>
      <c r="Y17" s="190" t="s">
        <v>55</v>
      </c>
      <c r="Z17" s="297">
        <v>21</v>
      </c>
      <c r="AA17" s="298">
        <v>21</v>
      </c>
      <c r="AB17" s="299">
        <v>21</v>
      </c>
      <c r="AC17" s="300">
        <v>21</v>
      </c>
      <c r="AD17" s="457">
        <v>7</v>
      </c>
    </row>
    <row r="18" spans="2:30" s="27" customFormat="1" ht="108" x14ac:dyDescent="0.3">
      <c r="B18" s="135" t="s">
        <v>49</v>
      </c>
      <c r="C18" s="142" t="s">
        <v>50</v>
      </c>
      <c r="D18" s="139" t="s">
        <v>51</v>
      </c>
      <c r="E18" s="146" t="s">
        <v>52</v>
      </c>
      <c r="F18" s="152" t="s">
        <v>53</v>
      </c>
      <c r="G18" s="410" t="s">
        <v>57</v>
      </c>
      <c r="H18" s="172">
        <v>1</v>
      </c>
      <c r="I18" s="172" t="s">
        <v>2</v>
      </c>
      <c r="J18" s="179"/>
      <c r="K18" s="196"/>
      <c r="L18" s="213"/>
      <c r="M18" s="214"/>
      <c r="N18" s="445" t="str">
        <f t="shared" si="0"/>
        <v>-</v>
      </c>
      <c r="O18" s="445" t="str">
        <f t="shared" si="5"/>
        <v>-</v>
      </c>
      <c r="P18" s="445" t="str">
        <f t="shared" si="1"/>
        <v>-</v>
      </c>
      <c r="Q18" s="445" t="str">
        <f t="shared" si="6"/>
        <v>-</v>
      </c>
      <c r="R18" s="445">
        <f t="shared" si="2"/>
        <v>0</v>
      </c>
      <c r="S18" s="445">
        <f t="shared" si="7"/>
        <v>0</v>
      </c>
      <c r="T18" s="445" t="str">
        <f t="shared" si="3"/>
        <v>-</v>
      </c>
      <c r="U18" s="445" t="str">
        <f t="shared" si="8"/>
        <v>-</v>
      </c>
      <c r="V18" s="174">
        <f>SUM(J18:M18)/H18</f>
        <v>0</v>
      </c>
      <c r="W18" s="200"/>
      <c r="X18" s="188" t="s">
        <v>33</v>
      </c>
      <c r="Y18" s="190" t="s">
        <v>55</v>
      </c>
      <c r="Z18" s="297"/>
      <c r="AA18" s="298"/>
      <c r="AB18" s="299">
        <v>1</v>
      </c>
      <c r="AC18" s="300"/>
      <c r="AD18" s="457">
        <v>8</v>
      </c>
    </row>
    <row r="19" spans="2:30" s="27" customFormat="1" ht="108" x14ac:dyDescent="0.3">
      <c r="B19" s="135" t="s">
        <v>49</v>
      </c>
      <c r="C19" s="142" t="s">
        <v>50</v>
      </c>
      <c r="D19" s="139" t="s">
        <v>51</v>
      </c>
      <c r="E19" s="146" t="s">
        <v>52</v>
      </c>
      <c r="F19" s="152" t="s">
        <v>53</v>
      </c>
      <c r="G19" s="410" t="s">
        <v>58</v>
      </c>
      <c r="H19" s="172">
        <v>4</v>
      </c>
      <c r="I19" s="172" t="s">
        <v>2</v>
      </c>
      <c r="J19" s="179">
        <v>1</v>
      </c>
      <c r="K19" s="196"/>
      <c r="L19" s="213"/>
      <c r="M19" s="214"/>
      <c r="N19" s="445">
        <f t="shared" si="0"/>
        <v>1</v>
      </c>
      <c r="O19" s="445">
        <f t="shared" si="5"/>
        <v>1</v>
      </c>
      <c r="P19" s="445">
        <f t="shared" si="1"/>
        <v>0</v>
      </c>
      <c r="Q19" s="445">
        <f t="shared" si="6"/>
        <v>0</v>
      </c>
      <c r="R19" s="445">
        <f t="shared" si="2"/>
        <v>0</v>
      </c>
      <c r="S19" s="445">
        <f t="shared" si="7"/>
        <v>0</v>
      </c>
      <c r="T19" s="445">
        <f t="shared" si="3"/>
        <v>0</v>
      </c>
      <c r="U19" s="445">
        <f t="shared" si="8"/>
        <v>0</v>
      </c>
      <c r="V19" s="174">
        <f>SUM(J19:M19)/H19</f>
        <v>0.25</v>
      </c>
      <c r="W19" s="200" t="s">
        <v>818</v>
      </c>
      <c r="X19" s="188" t="s">
        <v>33</v>
      </c>
      <c r="Y19" s="190" t="s">
        <v>55</v>
      </c>
      <c r="Z19" s="297">
        <v>1</v>
      </c>
      <c r="AA19" s="298">
        <v>1</v>
      </c>
      <c r="AB19" s="299">
        <v>1</v>
      </c>
      <c r="AC19" s="300">
        <v>1</v>
      </c>
      <c r="AD19" s="457">
        <v>9</v>
      </c>
    </row>
    <row r="20" spans="2:30" s="27" customFormat="1" ht="409.5" x14ac:dyDescent="0.3">
      <c r="B20" s="135" t="s">
        <v>49</v>
      </c>
      <c r="C20" s="142" t="s">
        <v>50</v>
      </c>
      <c r="D20" s="139" t="s">
        <v>51</v>
      </c>
      <c r="E20" s="146" t="s">
        <v>52</v>
      </c>
      <c r="F20" s="150" t="s">
        <v>59</v>
      </c>
      <c r="G20" s="410" t="s">
        <v>60</v>
      </c>
      <c r="H20" s="172">
        <v>4</v>
      </c>
      <c r="I20" s="172" t="s">
        <v>4</v>
      </c>
      <c r="J20" s="179">
        <v>4</v>
      </c>
      <c r="K20" s="196"/>
      <c r="L20" s="213"/>
      <c r="M20" s="214"/>
      <c r="N20" s="445">
        <f t="shared" si="0"/>
        <v>1</v>
      </c>
      <c r="O20" s="445">
        <f t="shared" si="5"/>
        <v>1</v>
      </c>
      <c r="P20" s="445" t="str">
        <f t="shared" si="1"/>
        <v>-</v>
      </c>
      <c r="Q20" s="445" t="str">
        <f t="shared" si="6"/>
        <v>-</v>
      </c>
      <c r="R20" s="445">
        <f t="shared" si="2"/>
        <v>0</v>
      </c>
      <c r="S20" s="445">
        <f t="shared" si="7"/>
        <v>0</v>
      </c>
      <c r="T20" s="445" t="str">
        <f t="shared" si="3"/>
        <v>-</v>
      </c>
      <c r="U20" s="445" t="str">
        <f t="shared" si="8"/>
        <v>-</v>
      </c>
      <c r="V20" s="174">
        <f>SUM(O20+S20)/2</f>
        <v>0.5</v>
      </c>
      <c r="W20" s="200" t="s">
        <v>819</v>
      </c>
      <c r="X20" s="188" t="s">
        <v>33</v>
      </c>
      <c r="Y20" s="190" t="s">
        <v>55</v>
      </c>
      <c r="Z20" s="297">
        <v>4</v>
      </c>
      <c r="AA20" s="298"/>
      <c r="AB20" s="299">
        <v>4</v>
      </c>
      <c r="AC20" s="300"/>
      <c r="AD20" s="457">
        <v>10</v>
      </c>
    </row>
    <row r="21" spans="2:30" s="27" customFormat="1" ht="162" x14ac:dyDescent="0.3">
      <c r="B21" s="135" t="s">
        <v>49</v>
      </c>
      <c r="C21" s="142" t="s">
        <v>50</v>
      </c>
      <c r="D21" s="139" t="s">
        <v>51</v>
      </c>
      <c r="E21" s="146" t="s">
        <v>52</v>
      </c>
      <c r="F21" s="152" t="s">
        <v>61</v>
      </c>
      <c r="G21" s="410" t="s">
        <v>62</v>
      </c>
      <c r="H21" s="172">
        <v>3</v>
      </c>
      <c r="I21" s="172" t="s">
        <v>2</v>
      </c>
      <c r="J21" s="179">
        <v>1</v>
      </c>
      <c r="K21" s="196"/>
      <c r="L21" s="213"/>
      <c r="M21" s="214"/>
      <c r="N21" s="445">
        <f t="shared" si="0"/>
        <v>1</v>
      </c>
      <c r="O21" s="445">
        <f t="shared" si="5"/>
        <v>1</v>
      </c>
      <c r="P21" s="445" t="str">
        <f t="shared" si="1"/>
        <v>-</v>
      </c>
      <c r="Q21" s="445" t="str">
        <f t="shared" si="6"/>
        <v>-</v>
      </c>
      <c r="R21" s="445">
        <f t="shared" si="2"/>
        <v>0</v>
      </c>
      <c r="S21" s="445">
        <f t="shared" si="7"/>
        <v>0</v>
      </c>
      <c r="T21" s="445">
        <f t="shared" si="3"/>
        <v>0</v>
      </c>
      <c r="U21" s="445">
        <f t="shared" si="8"/>
        <v>0</v>
      </c>
      <c r="V21" s="174">
        <f>SUM(J21:M21)/H21</f>
        <v>0.33333333333333331</v>
      </c>
      <c r="W21" s="200" t="s">
        <v>820</v>
      </c>
      <c r="X21" s="188" t="s">
        <v>33</v>
      </c>
      <c r="Y21" s="190" t="s">
        <v>55</v>
      </c>
      <c r="Z21" s="297">
        <v>1</v>
      </c>
      <c r="AA21" s="298"/>
      <c r="AB21" s="299">
        <v>1</v>
      </c>
      <c r="AC21" s="300">
        <v>1</v>
      </c>
      <c r="AD21" s="457">
        <v>11</v>
      </c>
    </row>
    <row r="22" spans="2:30" s="27" customFormat="1" ht="35.1" customHeight="1" x14ac:dyDescent="0.3">
      <c r="B22" s="135" t="s">
        <v>49</v>
      </c>
      <c r="C22" s="142" t="s">
        <v>50</v>
      </c>
      <c r="D22" s="139" t="s">
        <v>51</v>
      </c>
      <c r="E22" s="146" t="s">
        <v>52</v>
      </c>
      <c r="F22" s="152" t="s">
        <v>61</v>
      </c>
      <c r="G22" s="410" t="s">
        <v>63</v>
      </c>
      <c r="H22" s="172">
        <v>1</v>
      </c>
      <c r="I22" s="172" t="s">
        <v>2</v>
      </c>
      <c r="J22" s="179"/>
      <c r="K22" s="196"/>
      <c r="L22" s="213"/>
      <c r="M22" s="214"/>
      <c r="N22" s="445" t="str">
        <f t="shared" si="0"/>
        <v>-</v>
      </c>
      <c r="O22" s="445" t="str">
        <f t="shared" si="5"/>
        <v>-</v>
      </c>
      <c r="P22" s="445">
        <f t="shared" si="1"/>
        <v>0</v>
      </c>
      <c r="Q22" s="445">
        <f t="shared" si="6"/>
        <v>0</v>
      </c>
      <c r="R22" s="445" t="str">
        <f t="shared" si="2"/>
        <v>-</v>
      </c>
      <c r="S22" s="445" t="str">
        <f t="shared" si="7"/>
        <v>-</v>
      </c>
      <c r="T22" s="445" t="str">
        <f t="shared" si="3"/>
        <v>-</v>
      </c>
      <c r="U22" s="445" t="str">
        <f t="shared" si="8"/>
        <v>-</v>
      </c>
      <c r="V22" s="174">
        <f>SUM(J22:M22)/H22</f>
        <v>0</v>
      </c>
      <c r="W22" s="200"/>
      <c r="X22" s="188" t="s">
        <v>33</v>
      </c>
      <c r="Y22" s="190" t="s">
        <v>55</v>
      </c>
      <c r="Z22" s="297"/>
      <c r="AA22" s="298">
        <v>1</v>
      </c>
      <c r="AB22" s="299"/>
      <c r="AC22" s="300"/>
      <c r="AD22" s="457">
        <v>12</v>
      </c>
    </row>
    <row r="23" spans="2:30" s="27" customFormat="1" ht="90" x14ac:dyDescent="0.3">
      <c r="B23" s="135" t="s">
        <v>49</v>
      </c>
      <c r="C23" s="142" t="s">
        <v>50</v>
      </c>
      <c r="D23" s="139" t="s">
        <v>51</v>
      </c>
      <c r="E23" s="146" t="s">
        <v>52</v>
      </c>
      <c r="F23" s="152" t="s">
        <v>61</v>
      </c>
      <c r="G23" s="410" t="s">
        <v>64</v>
      </c>
      <c r="H23" s="172">
        <v>2</v>
      </c>
      <c r="I23" s="172" t="s">
        <v>2</v>
      </c>
      <c r="J23" s="179"/>
      <c r="K23" s="196"/>
      <c r="L23" s="213"/>
      <c r="M23" s="214"/>
      <c r="N23" s="445" t="str">
        <f t="shared" si="0"/>
        <v>-</v>
      </c>
      <c r="O23" s="445" t="str">
        <f t="shared" si="5"/>
        <v>-</v>
      </c>
      <c r="P23" s="445" t="str">
        <f t="shared" si="1"/>
        <v>-</v>
      </c>
      <c r="Q23" s="445" t="str">
        <f t="shared" si="6"/>
        <v>-</v>
      </c>
      <c r="R23" s="445">
        <f t="shared" si="2"/>
        <v>0</v>
      </c>
      <c r="S23" s="445">
        <f t="shared" si="7"/>
        <v>0</v>
      </c>
      <c r="T23" s="445">
        <f t="shared" si="3"/>
        <v>0</v>
      </c>
      <c r="U23" s="445">
        <f t="shared" si="8"/>
        <v>0</v>
      </c>
      <c r="V23" s="174">
        <f>SUM(J23:M23)/H23</f>
        <v>0</v>
      </c>
      <c r="W23" s="200"/>
      <c r="X23" s="188" t="s">
        <v>33</v>
      </c>
      <c r="Y23" s="190" t="s">
        <v>55</v>
      </c>
      <c r="Z23" s="297"/>
      <c r="AA23" s="298"/>
      <c r="AB23" s="299">
        <v>1</v>
      </c>
      <c r="AC23" s="300">
        <v>1</v>
      </c>
      <c r="AD23" s="457">
        <v>13</v>
      </c>
    </row>
    <row r="24" spans="2:30" s="27" customFormat="1" ht="90" x14ac:dyDescent="0.3">
      <c r="B24" s="135" t="s">
        <v>49</v>
      </c>
      <c r="C24" s="142" t="s">
        <v>50</v>
      </c>
      <c r="D24" s="139" t="s">
        <v>51</v>
      </c>
      <c r="E24" s="146" t="s">
        <v>52</v>
      </c>
      <c r="F24" s="152" t="s">
        <v>61</v>
      </c>
      <c r="G24" s="410" t="s">
        <v>65</v>
      </c>
      <c r="H24" s="172">
        <v>1</v>
      </c>
      <c r="I24" s="172" t="s">
        <v>2</v>
      </c>
      <c r="J24" s="179"/>
      <c r="K24" s="196"/>
      <c r="L24" s="213"/>
      <c r="M24" s="214"/>
      <c r="N24" s="445" t="str">
        <f t="shared" si="0"/>
        <v>-</v>
      </c>
      <c r="O24" s="445" t="str">
        <f t="shared" si="5"/>
        <v>-</v>
      </c>
      <c r="P24" s="445" t="str">
        <f t="shared" si="1"/>
        <v>-</v>
      </c>
      <c r="Q24" s="445" t="str">
        <f t="shared" si="6"/>
        <v>-</v>
      </c>
      <c r="R24" s="445">
        <f t="shared" si="2"/>
        <v>0</v>
      </c>
      <c r="S24" s="445">
        <f t="shared" si="7"/>
        <v>0</v>
      </c>
      <c r="T24" s="445" t="str">
        <f t="shared" si="3"/>
        <v>-</v>
      </c>
      <c r="U24" s="445" t="str">
        <f t="shared" si="8"/>
        <v>-</v>
      </c>
      <c r="V24" s="174">
        <f>SUM(J24:M24)/H24</f>
        <v>0</v>
      </c>
      <c r="W24" s="200"/>
      <c r="X24" s="188" t="s">
        <v>33</v>
      </c>
      <c r="Y24" s="190" t="s">
        <v>55</v>
      </c>
      <c r="Z24" s="297"/>
      <c r="AA24" s="298"/>
      <c r="AB24" s="299">
        <v>1</v>
      </c>
      <c r="AC24" s="300"/>
      <c r="AD24" s="457">
        <v>14</v>
      </c>
    </row>
    <row r="25" spans="2:30" s="27" customFormat="1" ht="90.75" thickBot="1" x14ac:dyDescent="0.35">
      <c r="B25" s="136" t="s">
        <v>49</v>
      </c>
      <c r="C25" s="144" t="s">
        <v>50</v>
      </c>
      <c r="D25" s="140" t="s">
        <v>51</v>
      </c>
      <c r="E25" s="148" t="s">
        <v>52</v>
      </c>
      <c r="F25" s="153" t="s">
        <v>61</v>
      </c>
      <c r="G25" s="411" t="s">
        <v>66</v>
      </c>
      <c r="H25" s="173">
        <v>1</v>
      </c>
      <c r="I25" s="173" t="s">
        <v>2</v>
      </c>
      <c r="J25" s="180"/>
      <c r="K25" s="197"/>
      <c r="L25" s="215"/>
      <c r="M25" s="216"/>
      <c r="N25" s="449" t="str">
        <f t="shared" si="0"/>
        <v>-</v>
      </c>
      <c r="O25" s="449" t="str">
        <f t="shared" si="5"/>
        <v>-</v>
      </c>
      <c r="P25" s="449" t="str">
        <f t="shared" si="1"/>
        <v>-</v>
      </c>
      <c r="Q25" s="449" t="str">
        <f t="shared" si="6"/>
        <v>-</v>
      </c>
      <c r="R25" s="449">
        <f t="shared" si="2"/>
        <v>0</v>
      </c>
      <c r="S25" s="449">
        <f t="shared" si="7"/>
        <v>0</v>
      </c>
      <c r="T25" s="449" t="str">
        <f t="shared" si="3"/>
        <v>-</v>
      </c>
      <c r="U25" s="449" t="str">
        <f t="shared" si="8"/>
        <v>-</v>
      </c>
      <c r="V25" s="176">
        <f>SUM(J25:M25)/H25</f>
        <v>0</v>
      </c>
      <c r="W25" s="202"/>
      <c r="X25" s="189" t="s">
        <v>33</v>
      </c>
      <c r="Y25" s="194" t="s">
        <v>55</v>
      </c>
      <c r="Z25" s="301"/>
      <c r="AA25" s="302"/>
      <c r="AB25" s="303">
        <v>1</v>
      </c>
      <c r="AC25" s="304"/>
      <c r="AD25" s="457">
        <v>15</v>
      </c>
    </row>
    <row r="26" spans="2:30" s="27" customFormat="1" ht="113.25" customHeight="1" x14ac:dyDescent="0.3">
      <c r="B26" s="134" t="s">
        <v>49</v>
      </c>
      <c r="C26" s="141" t="s">
        <v>67</v>
      </c>
      <c r="D26" s="138" t="s">
        <v>68</v>
      </c>
      <c r="E26" s="145" t="s">
        <v>52</v>
      </c>
      <c r="F26" s="154" t="s">
        <v>69</v>
      </c>
      <c r="G26" s="412" t="s">
        <v>70</v>
      </c>
      <c r="H26" s="171">
        <v>4</v>
      </c>
      <c r="I26" s="171" t="s">
        <v>4</v>
      </c>
      <c r="J26" s="178">
        <v>1</v>
      </c>
      <c r="K26" s="195"/>
      <c r="L26" s="211"/>
      <c r="M26" s="212"/>
      <c r="N26" s="447">
        <f t="shared" si="0"/>
        <v>1</v>
      </c>
      <c r="O26" s="447">
        <f t="shared" si="5"/>
        <v>1</v>
      </c>
      <c r="P26" s="447">
        <f t="shared" si="1"/>
        <v>0</v>
      </c>
      <c r="Q26" s="447">
        <f t="shared" si="6"/>
        <v>0</v>
      </c>
      <c r="R26" s="447">
        <f t="shared" si="2"/>
        <v>0</v>
      </c>
      <c r="S26" s="447">
        <f t="shared" si="7"/>
        <v>0</v>
      </c>
      <c r="T26" s="447">
        <f t="shared" si="3"/>
        <v>0</v>
      </c>
      <c r="U26" s="447">
        <f t="shared" si="8"/>
        <v>0</v>
      </c>
      <c r="V26" s="186">
        <f>SUM(O26+Q26+S26+U26)/4</f>
        <v>0.25</v>
      </c>
      <c r="W26" s="199" t="s">
        <v>843</v>
      </c>
      <c r="X26" s="187" t="s">
        <v>33</v>
      </c>
      <c r="Y26" s="187" t="s">
        <v>71</v>
      </c>
      <c r="Z26" s="293">
        <v>1</v>
      </c>
      <c r="AA26" s="294">
        <v>1</v>
      </c>
      <c r="AB26" s="295">
        <v>1</v>
      </c>
      <c r="AC26" s="296">
        <v>1</v>
      </c>
      <c r="AD26" s="457">
        <v>16</v>
      </c>
    </row>
    <row r="27" spans="2:30" s="27" customFormat="1" ht="96.75" customHeight="1" thickBot="1" x14ac:dyDescent="0.35">
      <c r="B27" s="135" t="s">
        <v>49</v>
      </c>
      <c r="C27" s="142" t="s">
        <v>67</v>
      </c>
      <c r="D27" s="139" t="s">
        <v>68</v>
      </c>
      <c r="E27" s="146" t="s">
        <v>52</v>
      </c>
      <c r="F27" s="152" t="s">
        <v>72</v>
      </c>
      <c r="G27" s="410" t="s">
        <v>73</v>
      </c>
      <c r="H27" s="172">
        <v>1</v>
      </c>
      <c r="I27" s="172" t="s">
        <v>4</v>
      </c>
      <c r="J27" s="179"/>
      <c r="K27" s="196"/>
      <c r="L27" s="213"/>
      <c r="M27" s="214"/>
      <c r="N27" s="445" t="str">
        <f t="shared" si="0"/>
        <v>-</v>
      </c>
      <c r="O27" s="445" t="str">
        <f t="shared" si="5"/>
        <v>-</v>
      </c>
      <c r="P27" s="445" t="str">
        <f t="shared" si="1"/>
        <v>-</v>
      </c>
      <c r="Q27" s="445" t="str">
        <f t="shared" si="6"/>
        <v>-</v>
      </c>
      <c r="R27" s="445">
        <f t="shared" si="2"/>
        <v>0</v>
      </c>
      <c r="S27" s="445">
        <f t="shared" si="7"/>
        <v>0</v>
      </c>
      <c r="T27" s="445">
        <f t="shared" si="3"/>
        <v>0</v>
      </c>
      <c r="U27" s="445">
        <f t="shared" si="8"/>
        <v>0</v>
      </c>
      <c r="V27" s="174">
        <f>SUM(S27+U27)/2</f>
        <v>0</v>
      </c>
      <c r="W27" s="203" t="s">
        <v>840</v>
      </c>
      <c r="X27" s="188" t="s">
        <v>33</v>
      </c>
      <c r="Y27" s="188" t="s">
        <v>71</v>
      </c>
      <c r="Z27" s="297"/>
      <c r="AA27" s="298"/>
      <c r="AB27" s="299">
        <v>1</v>
      </c>
      <c r="AC27" s="300">
        <v>1</v>
      </c>
      <c r="AD27" s="457">
        <v>17</v>
      </c>
    </row>
    <row r="28" spans="2:30" s="27" customFormat="1" ht="54" x14ac:dyDescent="0.3">
      <c r="B28" s="135" t="s">
        <v>49</v>
      </c>
      <c r="C28" s="142" t="s">
        <v>67</v>
      </c>
      <c r="D28" s="139" t="s">
        <v>68</v>
      </c>
      <c r="E28" s="146" t="s">
        <v>52</v>
      </c>
      <c r="F28" s="152" t="s">
        <v>72</v>
      </c>
      <c r="G28" s="410" t="s">
        <v>74</v>
      </c>
      <c r="H28" s="172">
        <v>1</v>
      </c>
      <c r="I28" s="172" t="s">
        <v>2</v>
      </c>
      <c r="J28" s="182">
        <v>0.6</v>
      </c>
      <c r="K28" s="196"/>
      <c r="L28" s="213"/>
      <c r="M28" s="214"/>
      <c r="N28" s="445" t="str">
        <f t="shared" si="0"/>
        <v>-</v>
      </c>
      <c r="O28" s="445" t="str">
        <f t="shared" si="5"/>
        <v>-</v>
      </c>
      <c r="P28" s="445">
        <f t="shared" si="1"/>
        <v>0</v>
      </c>
      <c r="Q28" s="445">
        <f t="shared" si="6"/>
        <v>0</v>
      </c>
      <c r="R28" s="445" t="str">
        <f t="shared" si="2"/>
        <v>-</v>
      </c>
      <c r="S28" s="445" t="str">
        <f t="shared" si="7"/>
        <v>-</v>
      </c>
      <c r="T28" s="445" t="str">
        <f t="shared" si="3"/>
        <v>-</v>
      </c>
      <c r="U28" s="445" t="str">
        <f t="shared" si="8"/>
        <v>-</v>
      </c>
      <c r="V28" s="174">
        <f>SUM(J28:M28)/H28</f>
        <v>0.6</v>
      </c>
      <c r="W28" s="203" t="s">
        <v>844</v>
      </c>
      <c r="X28" s="188" t="s">
        <v>33</v>
      </c>
      <c r="Y28" s="188" t="s">
        <v>75</v>
      </c>
      <c r="Z28" s="297"/>
      <c r="AA28" s="298">
        <v>1</v>
      </c>
      <c r="AB28" s="299"/>
      <c r="AC28" s="300"/>
      <c r="AD28" s="457">
        <v>18</v>
      </c>
    </row>
    <row r="29" spans="2:30" s="27" customFormat="1" ht="130.5" customHeight="1" x14ac:dyDescent="0.3">
      <c r="B29" s="135" t="s">
        <v>49</v>
      </c>
      <c r="C29" s="142" t="s">
        <v>67</v>
      </c>
      <c r="D29" s="139" t="s">
        <v>68</v>
      </c>
      <c r="E29" s="146"/>
      <c r="F29" s="152" t="s">
        <v>76</v>
      </c>
      <c r="G29" s="410" t="s">
        <v>77</v>
      </c>
      <c r="H29" s="172">
        <v>4</v>
      </c>
      <c r="I29" s="172" t="s">
        <v>2</v>
      </c>
      <c r="J29" s="179">
        <v>1</v>
      </c>
      <c r="K29" s="196"/>
      <c r="L29" s="213"/>
      <c r="M29" s="214"/>
      <c r="N29" s="445">
        <f t="shared" si="0"/>
        <v>1</v>
      </c>
      <c r="O29" s="445">
        <f t="shared" si="5"/>
        <v>1</v>
      </c>
      <c r="P29" s="445">
        <f t="shared" si="1"/>
        <v>0</v>
      </c>
      <c r="Q29" s="445">
        <f t="shared" si="6"/>
        <v>0</v>
      </c>
      <c r="R29" s="445">
        <f t="shared" si="2"/>
        <v>0</v>
      </c>
      <c r="S29" s="445">
        <f t="shared" si="7"/>
        <v>0</v>
      </c>
      <c r="T29" s="445">
        <f t="shared" si="3"/>
        <v>0</v>
      </c>
      <c r="U29" s="445">
        <f t="shared" si="8"/>
        <v>0</v>
      </c>
      <c r="V29" s="174">
        <f>SUM(J29:M29)/H29</f>
        <v>0.25</v>
      </c>
      <c r="W29" s="203" t="s">
        <v>841</v>
      </c>
      <c r="X29" s="188" t="s">
        <v>33</v>
      </c>
      <c r="Y29" s="188" t="s">
        <v>71</v>
      </c>
      <c r="Z29" s="297">
        <v>1</v>
      </c>
      <c r="AA29" s="298">
        <v>1</v>
      </c>
      <c r="AB29" s="299">
        <v>1</v>
      </c>
      <c r="AC29" s="300">
        <v>1</v>
      </c>
      <c r="AD29" s="457">
        <v>19</v>
      </c>
    </row>
    <row r="30" spans="2:30" s="27" customFormat="1" ht="54" x14ac:dyDescent="0.3">
      <c r="B30" s="135" t="s">
        <v>49</v>
      </c>
      <c r="C30" s="142" t="s">
        <v>67</v>
      </c>
      <c r="D30" s="139" t="s">
        <v>68</v>
      </c>
      <c r="E30" s="146" t="s">
        <v>78</v>
      </c>
      <c r="F30" s="152" t="s">
        <v>79</v>
      </c>
      <c r="G30" s="410" t="s">
        <v>80</v>
      </c>
      <c r="H30" s="172">
        <v>1</v>
      </c>
      <c r="I30" s="172" t="s">
        <v>2</v>
      </c>
      <c r="J30" s="179"/>
      <c r="K30" s="196"/>
      <c r="L30" s="213"/>
      <c r="M30" s="214"/>
      <c r="N30" s="445" t="str">
        <f t="shared" si="0"/>
        <v>-</v>
      </c>
      <c r="O30" s="445" t="str">
        <f t="shared" si="5"/>
        <v>-</v>
      </c>
      <c r="P30" s="445" t="str">
        <f t="shared" si="1"/>
        <v>-</v>
      </c>
      <c r="Q30" s="445" t="str">
        <f t="shared" si="6"/>
        <v>-</v>
      </c>
      <c r="R30" s="445">
        <f t="shared" si="2"/>
        <v>0</v>
      </c>
      <c r="S30" s="445">
        <f t="shared" si="7"/>
        <v>0</v>
      </c>
      <c r="T30" s="445" t="str">
        <f t="shared" si="3"/>
        <v>-</v>
      </c>
      <c r="U30" s="445" t="str">
        <f t="shared" si="8"/>
        <v>-</v>
      </c>
      <c r="V30" s="174">
        <f>SUM(J30:M30)/H30</f>
        <v>0</v>
      </c>
      <c r="W30" s="203"/>
      <c r="X30" s="188" t="s">
        <v>33</v>
      </c>
      <c r="Y30" s="188" t="s">
        <v>71</v>
      </c>
      <c r="Z30" s="297"/>
      <c r="AA30" s="298"/>
      <c r="AB30" s="299">
        <v>1</v>
      </c>
      <c r="AC30" s="300"/>
      <c r="AD30" s="457">
        <v>20</v>
      </c>
    </row>
    <row r="31" spans="2:30" s="27" customFormat="1" ht="144" x14ac:dyDescent="0.3">
      <c r="B31" s="135" t="s">
        <v>49</v>
      </c>
      <c r="C31" s="142" t="s">
        <v>67</v>
      </c>
      <c r="D31" s="139" t="s">
        <v>68</v>
      </c>
      <c r="E31" s="146" t="s">
        <v>81</v>
      </c>
      <c r="F31" s="152" t="s">
        <v>82</v>
      </c>
      <c r="G31" s="413" t="s">
        <v>83</v>
      </c>
      <c r="H31" s="172">
        <v>4</v>
      </c>
      <c r="I31" s="172" t="s">
        <v>2</v>
      </c>
      <c r="J31" s="179">
        <v>1</v>
      </c>
      <c r="K31" s="196"/>
      <c r="L31" s="213"/>
      <c r="M31" s="214"/>
      <c r="N31" s="445">
        <f t="shared" si="0"/>
        <v>1</v>
      </c>
      <c r="O31" s="445">
        <f t="shared" si="5"/>
        <v>1</v>
      </c>
      <c r="P31" s="445">
        <f t="shared" si="1"/>
        <v>0</v>
      </c>
      <c r="Q31" s="445">
        <f t="shared" si="6"/>
        <v>0</v>
      </c>
      <c r="R31" s="445">
        <f t="shared" si="2"/>
        <v>0</v>
      </c>
      <c r="S31" s="445">
        <f t="shared" si="7"/>
        <v>0</v>
      </c>
      <c r="T31" s="445">
        <f t="shared" si="3"/>
        <v>0</v>
      </c>
      <c r="U31" s="445">
        <f t="shared" si="8"/>
        <v>0</v>
      </c>
      <c r="V31" s="174">
        <f>SUM(J31:M31)/H31</f>
        <v>0.25</v>
      </c>
      <c r="W31" s="203" t="s">
        <v>842</v>
      </c>
      <c r="X31" s="188" t="s">
        <v>33</v>
      </c>
      <c r="Y31" s="188" t="s">
        <v>71</v>
      </c>
      <c r="Z31" s="297">
        <v>1</v>
      </c>
      <c r="AA31" s="298">
        <v>1</v>
      </c>
      <c r="AB31" s="299">
        <v>1</v>
      </c>
      <c r="AC31" s="300">
        <v>1</v>
      </c>
      <c r="AD31" s="457">
        <v>21</v>
      </c>
    </row>
    <row r="32" spans="2:30" s="27" customFormat="1" ht="85.5" customHeight="1" thickBot="1" x14ac:dyDescent="0.35">
      <c r="B32" s="136" t="s">
        <v>49</v>
      </c>
      <c r="C32" s="144" t="s">
        <v>67</v>
      </c>
      <c r="D32" s="140" t="s">
        <v>68</v>
      </c>
      <c r="E32" s="148" t="s">
        <v>84</v>
      </c>
      <c r="F32" s="153" t="s">
        <v>85</v>
      </c>
      <c r="G32" s="407" t="s">
        <v>86</v>
      </c>
      <c r="H32" s="173">
        <v>1</v>
      </c>
      <c r="I32" s="173" t="s">
        <v>4</v>
      </c>
      <c r="J32" s="180">
        <v>1</v>
      </c>
      <c r="K32" s="197"/>
      <c r="L32" s="215"/>
      <c r="M32" s="216"/>
      <c r="N32" s="449">
        <f t="shared" si="0"/>
        <v>1</v>
      </c>
      <c r="O32" s="449">
        <f t="shared" si="5"/>
        <v>1</v>
      </c>
      <c r="P32" s="449">
        <f t="shared" si="1"/>
        <v>0</v>
      </c>
      <c r="Q32" s="449">
        <f t="shared" si="6"/>
        <v>0</v>
      </c>
      <c r="R32" s="449">
        <f t="shared" si="2"/>
        <v>0</v>
      </c>
      <c r="S32" s="449">
        <f t="shared" si="7"/>
        <v>0</v>
      </c>
      <c r="T32" s="449">
        <f t="shared" si="3"/>
        <v>0</v>
      </c>
      <c r="U32" s="449">
        <f t="shared" si="8"/>
        <v>0</v>
      </c>
      <c r="V32" s="176">
        <f>SUM(O32+Q32+S32+U32)/4</f>
        <v>0.25</v>
      </c>
      <c r="W32" s="204" t="s">
        <v>821</v>
      </c>
      <c r="X32" s="189" t="s">
        <v>33</v>
      </c>
      <c r="Y32" s="189" t="s">
        <v>55</v>
      </c>
      <c r="Z32" s="301">
        <v>1</v>
      </c>
      <c r="AA32" s="302">
        <v>1</v>
      </c>
      <c r="AB32" s="303">
        <v>1</v>
      </c>
      <c r="AC32" s="304">
        <v>1</v>
      </c>
      <c r="AD32" s="457">
        <v>22</v>
      </c>
    </row>
    <row r="33" spans="2:30" s="27" customFormat="1" ht="72.75" customHeight="1" x14ac:dyDescent="0.3">
      <c r="B33" s="134" t="s">
        <v>49</v>
      </c>
      <c r="C33" s="141" t="s">
        <v>87</v>
      </c>
      <c r="D33" s="138" t="s">
        <v>88</v>
      </c>
      <c r="E33" s="145" t="s">
        <v>30</v>
      </c>
      <c r="F33" s="154" t="s">
        <v>89</v>
      </c>
      <c r="G33" s="412" t="s">
        <v>90</v>
      </c>
      <c r="H33" s="171">
        <v>2</v>
      </c>
      <c r="I33" s="171" t="s">
        <v>2</v>
      </c>
      <c r="J33" s="178">
        <v>2</v>
      </c>
      <c r="K33" s="195"/>
      <c r="L33" s="211"/>
      <c r="M33" s="212"/>
      <c r="N33" s="447" t="str">
        <f t="shared" si="0"/>
        <v>-</v>
      </c>
      <c r="O33" s="447" t="str">
        <f t="shared" si="5"/>
        <v>-</v>
      </c>
      <c r="P33" s="447">
        <f t="shared" si="1"/>
        <v>0</v>
      </c>
      <c r="Q33" s="447">
        <f t="shared" si="6"/>
        <v>0</v>
      </c>
      <c r="R33" s="447">
        <f t="shared" si="2"/>
        <v>0</v>
      </c>
      <c r="S33" s="447">
        <f t="shared" si="7"/>
        <v>0</v>
      </c>
      <c r="T33" s="447" t="str">
        <f t="shared" si="3"/>
        <v>-</v>
      </c>
      <c r="U33" s="447" t="str">
        <f t="shared" si="8"/>
        <v>-</v>
      </c>
      <c r="V33" s="186">
        <f>SUM(J33:M33)/H33</f>
        <v>1</v>
      </c>
      <c r="W33" s="205" t="s">
        <v>824</v>
      </c>
      <c r="X33" s="187" t="s">
        <v>33</v>
      </c>
      <c r="Y33" s="371" t="s">
        <v>91</v>
      </c>
      <c r="Z33" s="372"/>
      <c r="AA33" s="373">
        <v>1</v>
      </c>
      <c r="AB33" s="374">
        <v>1</v>
      </c>
      <c r="AC33" s="375"/>
      <c r="AD33" s="457">
        <v>23</v>
      </c>
    </row>
    <row r="34" spans="2:30" s="27" customFormat="1" ht="69.75" customHeight="1" thickBot="1" x14ac:dyDescent="0.35">
      <c r="B34" s="136" t="s">
        <v>49</v>
      </c>
      <c r="C34" s="144" t="s">
        <v>87</v>
      </c>
      <c r="D34" s="140" t="s">
        <v>88</v>
      </c>
      <c r="E34" s="148" t="s">
        <v>30</v>
      </c>
      <c r="F34" s="246" t="s">
        <v>92</v>
      </c>
      <c r="G34" s="407" t="s">
        <v>93</v>
      </c>
      <c r="H34" s="176">
        <v>1</v>
      </c>
      <c r="I34" s="173" t="s">
        <v>4</v>
      </c>
      <c r="J34" s="379">
        <v>1</v>
      </c>
      <c r="K34" s="197"/>
      <c r="L34" s="215"/>
      <c r="M34" s="216"/>
      <c r="N34" s="449">
        <f t="shared" si="0"/>
        <v>1</v>
      </c>
      <c r="O34" s="449">
        <f t="shared" si="5"/>
        <v>1</v>
      </c>
      <c r="P34" s="449">
        <f t="shared" si="1"/>
        <v>0</v>
      </c>
      <c r="Q34" s="449">
        <f t="shared" si="6"/>
        <v>0</v>
      </c>
      <c r="R34" s="449">
        <f t="shared" si="2"/>
        <v>0</v>
      </c>
      <c r="S34" s="449">
        <f t="shared" si="7"/>
        <v>0</v>
      </c>
      <c r="T34" s="449">
        <f t="shared" si="3"/>
        <v>0</v>
      </c>
      <c r="U34" s="449">
        <f t="shared" si="8"/>
        <v>0</v>
      </c>
      <c r="V34" s="176">
        <f>SUM(O34+Q34+S34+U34)/4</f>
        <v>0.25</v>
      </c>
      <c r="W34" s="204" t="s">
        <v>825</v>
      </c>
      <c r="X34" s="189" t="s">
        <v>33</v>
      </c>
      <c r="Y34" s="376" t="s">
        <v>91</v>
      </c>
      <c r="Z34" s="377">
        <v>1</v>
      </c>
      <c r="AA34" s="378">
        <v>1</v>
      </c>
      <c r="AB34" s="379">
        <v>1</v>
      </c>
      <c r="AC34" s="380">
        <v>1</v>
      </c>
      <c r="AD34" s="457">
        <v>24</v>
      </c>
    </row>
    <row r="35" spans="2:30" s="27" customFormat="1" ht="50.45" customHeight="1" x14ac:dyDescent="0.3">
      <c r="B35" s="134" t="s">
        <v>94</v>
      </c>
      <c r="C35" s="141" t="s">
        <v>95</v>
      </c>
      <c r="D35" s="138" t="s">
        <v>96</v>
      </c>
      <c r="E35" s="145" t="s">
        <v>30</v>
      </c>
      <c r="F35" s="149" t="s">
        <v>97</v>
      </c>
      <c r="G35" s="412" t="s">
        <v>98</v>
      </c>
      <c r="H35" s="171">
        <v>1</v>
      </c>
      <c r="I35" s="171" t="s">
        <v>2</v>
      </c>
      <c r="J35" s="178"/>
      <c r="K35" s="195"/>
      <c r="L35" s="211"/>
      <c r="M35" s="212"/>
      <c r="N35" s="447" t="str">
        <f t="shared" si="0"/>
        <v>-</v>
      </c>
      <c r="O35" s="447" t="str">
        <f t="shared" si="5"/>
        <v>-</v>
      </c>
      <c r="P35" s="447">
        <f t="shared" si="1"/>
        <v>0</v>
      </c>
      <c r="Q35" s="447">
        <f t="shared" si="6"/>
        <v>0</v>
      </c>
      <c r="R35" s="447" t="str">
        <f t="shared" si="2"/>
        <v>-</v>
      </c>
      <c r="S35" s="447" t="str">
        <f t="shared" si="7"/>
        <v>-</v>
      </c>
      <c r="T35" s="447" t="str">
        <f t="shared" si="3"/>
        <v>-</v>
      </c>
      <c r="U35" s="447" t="str">
        <f t="shared" si="8"/>
        <v>-</v>
      </c>
      <c r="V35" s="186">
        <f t="shared" ref="V35:V41" si="9">SUM(J35:M35)/H35</f>
        <v>0</v>
      </c>
      <c r="W35" s="205"/>
      <c r="X35" s="187" t="s">
        <v>33</v>
      </c>
      <c r="Y35" s="192" t="s">
        <v>99</v>
      </c>
      <c r="Z35" s="293"/>
      <c r="AA35" s="294">
        <v>1</v>
      </c>
      <c r="AB35" s="295"/>
      <c r="AC35" s="296"/>
      <c r="AD35" s="457">
        <v>25</v>
      </c>
    </row>
    <row r="36" spans="2:30" s="27" customFormat="1" ht="54" x14ac:dyDescent="0.3">
      <c r="B36" s="135" t="s">
        <v>94</v>
      </c>
      <c r="C36" s="142" t="s">
        <v>95</v>
      </c>
      <c r="D36" s="139" t="s">
        <v>96</v>
      </c>
      <c r="E36" s="146" t="s">
        <v>30</v>
      </c>
      <c r="F36" s="150" t="s">
        <v>100</v>
      </c>
      <c r="G36" s="413" t="s">
        <v>101</v>
      </c>
      <c r="H36" s="172">
        <v>1</v>
      </c>
      <c r="I36" s="172" t="s">
        <v>2</v>
      </c>
      <c r="J36" s="181"/>
      <c r="K36" s="209"/>
      <c r="L36" s="213"/>
      <c r="M36" s="214"/>
      <c r="N36" s="445" t="str">
        <f t="shared" si="0"/>
        <v>-</v>
      </c>
      <c r="O36" s="445" t="str">
        <f t="shared" si="5"/>
        <v>-</v>
      </c>
      <c r="P36" s="445">
        <f t="shared" si="1"/>
        <v>0</v>
      </c>
      <c r="Q36" s="445">
        <f t="shared" si="6"/>
        <v>0</v>
      </c>
      <c r="R36" s="445" t="str">
        <f t="shared" si="2"/>
        <v>-</v>
      </c>
      <c r="S36" s="445" t="str">
        <f t="shared" si="7"/>
        <v>-</v>
      </c>
      <c r="T36" s="445" t="str">
        <f t="shared" si="3"/>
        <v>-</v>
      </c>
      <c r="U36" s="445" t="str">
        <f t="shared" si="8"/>
        <v>-</v>
      </c>
      <c r="V36" s="174">
        <f t="shared" si="9"/>
        <v>0</v>
      </c>
      <c r="W36" s="203"/>
      <c r="X36" s="188" t="s">
        <v>33</v>
      </c>
      <c r="Y36" s="190" t="s">
        <v>34</v>
      </c>
      <c r="Z36" s="297"/>
      <c r="AA36" s="298">
        <v>1</v>
      </c>
      <c r="AB36" s="299"/>
      <c r="AC36" s="300"/>
      <c r="AD36" s="457">
        <v>26</v>
      </c>
    </row>
    <row r="37" spans="2:30" s="27" customFormat="1" ht="177" customHeight="1" x14ac:dyDescent="0.3">
      <c r="B37" s="135" t="s">
        <v>94</v>
      </c>
      <c r="C37" s="142" t="s">
        <v>95</v>
      </c>
      <c r="D37" s="139" t="s">
        <v>96</v>
      </c>
      <c r="E37" s="146" t="s">
        <v>102</v>
      </c>
      <c r="F37" s="150" t="s">
        <v>103</v>
      </c>
      <c r="G37" s="414" t="s">
        <v>104</v>
      </c>
      <c r="H37" s="172">
        <v>1</v>
      </c>
      <c r="I37" s="172" t="s">
        <v>2</v>
      </c>
      <c r="J37" s="181">
        <v>0.1</v>
      </c>
      <c r="K37" s="196"/>
      <c r="L37" s="213"/>
      <c r="M37" s="214"/>
      <c r="N37" s="445" t="str">
        <f t="shared" si="0"/>
        <v>-</v>
      </c>
      <c r="O37" s="445" t="str">
        <f t="shared" si="5"/>
        <v>-</v>
      </c>
      <c r="P37" s="445">
        <f t="shared" si="1"/>
        <v>0</v>
      </c>
      <c r="Q37" s="445">
        <f t="shared" si="6"/>
        <v>0</v>
      </c>
      <c r="R37" s="445" t="str">
        <f t="shared" si="2"/>
        <v>-</v>
      </c>
      <c r="S37" s="445" t="str">
        <f t="shared" si="7"/>
        <v>-</v>
      </c>
      <c r="T37" s="445">
        <f t="shared" si="3"/>
        <v>0</v>
      </c>
      <c r="U37" s="445">
        <f t="shared" si="8"/>
        <v>0</v>
      </c>
      <c r="V37" s="174">
        <f t="shared" si="9"/>
        <v>0.1</v>
      </c>
      <c r="W37" s="203" t="s">
        <v>839</v>
      </c>
      <c r="X37" s="188" t="s">
        <v>33</v>
      </c>
      <c r="Y37" s="190" t="s">
        <v>105</v>
      </c>
      <c r="Z37" s="297"/>
      <c r="AA37" s="298">
        <v>0.3</v>
      </c>
      <c r="AB37" s="299"/>
      <c r="AC37" s="300">
        <v>0.7</v>
      </c>
      <c r="AD37" s="457">
        <v>27</v>
      </c>
    </row>
    <row r="38" spans="2:30" s="27" customFormat="1" ht="36" x14ac:dyDescent="0.3">
      <c r="B38" s="135" t="s">
        <v>94</v>
      </c>
      <c r="C38" s="142" t="s">
        <v>95</v>
      </c>
      <c r="D38" s="139" t="s">
        <v>96</v>
      </c>
      <c r="E38" s="146" t="s">
        <v>102</v>
      </c>
      <c r="F38" s="150" t="s">
        <v>103</v>
      </c>
      <c r="G38" s="413" t="s">
        <v>106</v>
      </c>
      <c r="H38" s="172">
        <v>1</v>
      </c>
      <c r="I38" s="172" t="s">
        <v>2</v>
      </c>
      <c r="J38" s="179"/>
      <c r="K38" s="196"/>
      <c r="L38" s="213"/>
      <c r="M38" s="214"/>
      <c r="N38" s="445" t="str">
        <f t="shared" si="0"/>
        <v>-</v>
      </c>
      <c r="O38" s="445" t="str">
        <f t="shared" si="5"/>
        <v>-</v>
      </c>
      <c r="P38" s="445">
        <f t="shared" si="1"/>
        <v>0</v>
      </c>
      <c r="Q38" s="445">
        <f t="shared" si="6"/>
        <v>0</v>
      </c>
      <c r="R38" s="445" t="str">
        <f t="shared" si="2"/>
        <v>-</v>
      </c>
      <c r="S38" s="445" t="str">
        <f t="shared" si="7"/>
        <v>-</v>
      </c>
      <c r="T38" s="445" t="str">
        <f t="shared" si="3"/>
        <v>-</v>
      </c>
      <c r="U38" s="445" t="str">
        <f t="shared" si="8"/>
        <v>-</v>
      </c>
      <c r="V38" s="174">
        <f t="shared" si="9"/>
        <v>0</v>
      </c>
      <c r="W38" s="203"/>
      <c r="X38" s="188" t="s">
        <v>33</v>
      </c>
      <c r="Y38" s="190" t="s">
        <v>34</v>
      </c>
      <c r="Z38" s="297"/>
      <c r="AA38" s="298">
        <v>1</v>
      </c>
      <c r="AB38" s="299"/>
      <c r="AC38" s="300"/>
      <c r="AD38" s="457">
        <v>28</v>
      </c>
    </row>
    <row r="39" spans="2:30" s="27" customFormat="1" ht="54.75" thickBot="1" x14ac:dyDescent="0.35">
      <c r="B39" s="136" t="s">
        <v>94</v>
      </c>
      <c r="C39" s="144" t="s">
        <v>95</v>
      </c>
      <c r="D39" s="140" t="s">
        <v>96</v>
      </c>
      <c r="E39" s="148" t="s">
        <v>52</v>
      </c>
      <c r="F39" s="155" t="s">
        <v>107</v>
      </c>
      <c r="G39" s="407" t="s">
        <v>108</v>
      </c>
      <c r="H39" s="173">
        <v>2</v>
      </c>
      <c r="I39" s="173" t="s">
        <v>2</v>
      </c>
      <c r="J39" s="180"/>
      <c r="K39" s="197"/>
      <c r="L39" s="215"/>
      <c r="M39" s="216"/>
      <c r="N39" s="449" t="str">
        <f t="shared" si="0"/>
        <v>-</v>
      </c>
      <c r="O39" s="449" t="str">
        <f t="shared" si="5"/>
        <v>-</v>
      </c>
      <c r="P39" s="449">
        <f t="shared" si="1"/>
        <v>0</v>
      </c>
      <c r="Q39" s="449">
        <f t="shared" si="6"/>
        <v>0</v>
      </c>
      <c r="R39" s="449" t="str">
        <f t="shared" si="2"/>
        <v>-</v>
      </c>
      <c r="S39" s="449" t="str">
        <f t="shared" si="7"/>
        <v>-</v>
      </c>
      <c r="T39" s="449">
        <f t="shared" si="3"/>
        <v>0</v>
      </c>
      <c r="U39" s="449">
        <f t="shared" si="8"/>
        <v>0</v>
      </c>
      <c r="V39" s="176">
        <f t="shared" si="9"/>
        <v>0</v>
      </c>
      <c r="W39" s="204"/>
      <c r="X39" s="189" t="s">
        <v>33</v>
      </c>
      <c r="Y39" s="194" t="s">
        <v>105</v>
      </c>
      <c r="Z39" s="301"/>
      <c r="AA39" s="302">
        <v>1</v>
      </c>
      <c r="AB39" s="303"/>
      <c r="AC39" s="304">
        <v>1</v>
      </c>
      <c r="AD39" s="457">
        <v>29</v>
      </c>
    </row>
    <row r="40" spans="2:30" s="27" customFormat="1" ht="72" x14ac:dyDescent="0.3">
      <c r="B40" s="134" t="s">
        <v>94</v>
      </c>
      <c r="C40" s="141" t="s">
        <v>109</v>
      </c>
      <c r="D40" s="138" t="s">
        <v>110</v>
      </c>
      <c r="E40" s="145" t="s">
        <v>111</v>
      </c>
      <c r="F40" s="258" t="s">
        <v>112</v>
      </c>
      <c r="G40" s="415" t="s">
        <v>113</v>
      </c>
      <c r="H40" s="171">
        <v>1</v>
      </c>
      <c r="I40" s="171" t="s">
        <v>2</v>
      </c>
      <c r="J40" s="182">
        <v>0.6</v>
      </c>
      <c r="K40" s="266"/>
      <c r="L40" s="211"/>
      <c r="M40" s="212"/>
      <c r="N40" s="447">
        <f t="shared" si="0"/>
        <v>1</v>
      </c>
      <c r="O40" s="447">
        <f t="shared" si="5"/>
        <v>1</v>
      </c>
      <c r="P40" s="447">
        <f t="shared" si="1"/>
        <v>0</v>
      </c>
      <c r="Q40" s="447">
        <f t="shared" si="6"/>
        <v>0</v>
      </c>
      <c r="R40" s="447" t="str">
        <f t="shared" si="2"/>
        <v>-</v>
      </c>
      <c r="S40" s="447" t="str">
        <f t="shared" si="7"/>
        <v>-</v>
      </c>
      <c r="T40" s="447" t="str">
        <f t="shared" si="3"/>
        <v>-</v>
      </c>
      <c r="U40" s="447" t="str">
        <f t="shared" si="8"/>
        <v>-</v>
      </c>
      <c r="V40" s="186">
        <f t="shared" si="9"/>
        <v>0.6</v>
      </c>
      <c r="W40" s="199" t="s">
        <v>845</v>
      </c>
      <c r="X40" s="187" t="s">
        <v>33</v>
      </c>
      <c r="Y40" s="192" t="s">
        <v>75</v>
      </c>
      <c r="Z40" s="229">
        <v>0.6</v>
      </c>
      <c r="AA40" s="309">
        <v>0.4</v>
      </c>
      <c r="AB40" s="310"/>
      <c r="AC40" s="311"/>
      <c r="AD40" s="457">
        <v>30</v>
      </c>
    </row>
    <row r="41" spans="2:30" s="27" customFormat="1" ht="36" x14ac:dyDescent="0.3">
      <c r="B41" s="135" t="s">
        <v>94</v>
      </c>
      <c r="C41" s="142" t="s">
        <v>109</v>
      </c>
      <c r="D41" s="139" t="s">
        <v>110</v>
      </c>
      <c r="E41" s="146" t="s">
        <v>114</v>
      </c>
      <c r="F41" s="150" t="s">
        <v>115</v>
      </c>
      <c r="G41" s="406" t="s">
        <v>116</v>
      </c>
      <c r="H41" s="172">
        <v>1</v>
      </c>
      <c r="I41" s="172" t="s">
        <v>2</v>
      </c>
      <c r="J41" s="181"/>
      <c r="K41" s="209"/>
      <c r="L41" s="312"/>
      <c r="M41" s="214"/>
      <c r="N41" s="445" t="str">
        <f t="shared" si="0"/>
        <v>-</v>
      </c>
      <c r="O41" s="445" t="str">
        <f t="shared" si="5"/>
        <v>-</v>
      </c>
      <c r="P41" s="445">
        <f t="shared" si="1"/>
        <v>0</v>
      </c>
      <c r="Q41" s="445">
        <f t="shared" si="6"/>
        <v>0</v>
      </c>
      <c r="R41" s="445" t="str">
        <f t="shared" si="2"/>
        <v>-</v>
      </c>
      <c r="S41" s="445" t="str">
        <f t="shared" si="7"/>
        <v>-</v>
      </c>
      <c r="T41" s="445" t="str">
        <f t="shared" si="3"/>
        <v>-</v>
      </c>
      <c r="U41" s="445" t="str">
        <f t="shared" si="8"/>
        <v>-</v>
      </c>
      <c r="V41" s="174">
        <f t="shared" si="9"/>
        <v>0</v>
      </c>
      <c r="W41" s="200"/>
      <c r="X41" s="188"/>
      <c r="Y41" s="190" t="s">
        <v>55</v>
      </c>
      <c r="Z41" s="221"/>
      <c r="AA41" s="313">
        <v>1</v>
      </c>
      <c r="AB41" s="314"/>
      <c r="AC41" s="315"/>
      <c r="AD41" s="457">
        <v>31</v>
      </c>
    </row>
    <row r="42" spans="2:30" s="27" customFormat="1" ht="54" customHeight="1" x14ac:dyDescent="0.3">
      <c r="B42" s="135" t="s">
        <v>94</v>
      </c>
      <c r="C42" s="142" t="s">
        <v>109</v>
      </c>
      <c r="D42" s="139" t="s">
        <v>110</v>
      </c>
      <c r="E42" s="146" t="s">
        <v>117</v>
      </c>
      <c r="F42" s="156" t="s">
        <v>118</v>
      </c>
      <c r="G42" s="406" t="s">
        <v>119</v>
      </c>
      <c r="H42" s="174">
        <v>1</v>
      </c>
      <c r="I42" s="172" t="s">
        <v>4</v>
      </c>
      <c r="J42" s="162">
        <v>1</v>
      </c>
      <c r="K42" s="209"/>
      <c r="L42" s="312"/>
      <c r="M42" s="214"/>
      <c r="N42" s="445">
        <f t="shared" si="0"/>
        <v>1</v>
      </c>
      <c r="O42" s="445">
        <f t="shared" si="5"/>
        <v>1</v>
      </c>
      <c r="P42" s="445">
        <f t="shared" si="1"/>
        <v>0</v>
      </c>
      <c r="Q42" s="445">
        <f t="shared" si="6"/>
        <v>0</v>
      </c>
      <c r="R42" s="445">
        <f t="shared" si="2"/>
        <v>0</v>
      </c>
      <c r="S42" s="445">
        <f t="shared" si="7"/>
        <v>0</v>
      </c>
      <c r="T42" s="445">
        <f t="shared" si="3"/>
        <v>0</v>
      </c>
      <c r="U42" s="445">
        <f t="shared" si="8"/>
        <v>0</v>
      </c>
      <c r="V42" s="174">
        <f>SUM(O42+Q42+S42+U42)/4</f>
        <v>0.25</v>
      </c>
      <c r="W42" s="200" t="s">
        <v>846</v>
      </c>
      <c r="X42" s="188" t="s">
        <v>33</v>
      </c>
      <c r="Y42" s="190" t="s">
        <v>75</v>
      </c>
      <c r="Z42" s="222">
        <v>1</v>
      </c>
      <c r="AA42" s="316">
        <v>1</v>
      </c>
      <c r="AB42" s="317">
        <v>1</v>
      </c>
      <c r="AC42" s="318">
        <v>1</v>
      </c>
      <c r="AD42" s="457">
        <v>32</v>
      </c>
    </row>
    <row r="43" spans="2:30" s="27" customFormat="1" ht="144" x14ac:dyDescent="0.3">
      <c r="B43" s="135" t="s">
        <v>94</v>
      </c>
      <c r="C43" s="142" t="s">
        <v>109</v>
      </c>
      <c r="D43" s="139" t="s">
        <v>110</v>
      </c>
      <c r="E43" s="146" t="s">
        <v>120</v>
      </c>
      <c r="F43" s="157" t="s">
        <v>121</v>
      </c>
      <c r="G43" s="406" t="s">
        <v>122</v>
      </c>
      <c r="H43" s="172">
        <v>1</v>
      </c>
      <c r="I43" s="172" t="s">
        <v>4</v>
      </c>
      <c r="J43" s="425">
        <v>0.25</v>
      </c>
      <c r="K43" s="319"/>
      <c r="L43" s="213"/>
      <c r="M43" s="214"/>
      <c r="N43" s="445">
        <f t="shared" ref="N43:N74" si="10">IF(ISERROR(J43/Z43),"-",J43/Z43)</f>
        <v>1</v>
      </c>
      <c r="O43" s="445">
        <f t="shared" si="5"/>
        <v>1</v>
      </c>
      <c r="P43" s="445">
        <f t="shared" ref="P43:P74" si="11">IF(ISERROR(K43/AA43),"-",K43/AA43)</f>
        <v>0</v>
      </c>
      <c r="Q43" s="445">
        <f t="shared" si="6"/>
        <v>0</v>
      </c>
      <c r="R43" s="445">
        <f t="shared" ref="R43:R74" si="12">IF(ISERROR(L43/AB43),"-",L43/AB43)</f>
        <v>0</v>
      </c>
      <c r="S43" s="445">
        <f t="shared" si="7"/>
        <v>0</v>
      </c>
      <c r="T43" s="445">
        <f t="shared" ref="T43:T74" si="13">IF(ISERROR(M43/AC43),"-",M43/AC43)</f>
        <v>0</v>
      </c>
      <c r="U43" s="445">
        <f t="shared" si="8"/>
        <v>0</v>
      </c>
      <c r="V43" s="174">
        <f>SUM(O43+Q43+S43+U43)/4</f>
        <v>0.25</v>
      </c>
      <c r="W43" s="200" t="s">
        <v>847</v>
      </c>
      <c r="X43" s="188" t="s">
        <v>33</v>
      </c>
      <c r="Y43" s="190" t="s">
        <v>75</v>
      </c>
      <c r="Z43" s="233">
        <v>0.25</v>
      </c>
      <c r="AA43" s="320">
        <v>0.25</v>
      </c>
      <c r="AB43" s="321">
        <v>0.25</v>
      </c>
      <c r="AC43" s="322">
        <v>0.25</v>
      </c>
      <c r="AD43" s="457">
        <v>33</v>
      </c>
    </row>
    <row r="44" spans="2:30" s="27" customFormat="1" ht="48" customHeight="1" x14ac:dyDescent="0.3">
      <c r="B44" s="135" t="s">
        <v>94</v>
      </c>
      <c r="C44" s="142" t="s">
        <v>109</v>
      </c>
      <c r="D44" s="139" t="s">
        <v>110</v>
      </c>
      <c r="E44" s="146" t="s">
        <v>123</v>
      </c>
      <c r="F44" s="150" t="s">
        <v>124</v>
      </c>
      <c r="G44" s="406" t="s">
        <v>125</v>
      </c>
      <c r="H44" s="226">
        <v>1</v>
      </c>
      <c r="I44" s="174" t="s">
        <v>2</v>
      </c>
      <c r="J44" s="181"/>
      <c r="K44" s="198"/>
      <c r="L44" s="217"/>
      <c r="M44" s="218"/>
      <c r="N44" s="445" t="str">
        <f t="shared" si="10"/>
        <v>-</v>
      </c>
      <c r="O44" s="445" t="str">
        <f t="shared" si="5"/>
        <v>-</v>
      </c>
      <c r="P44" s="445" t="str">
        <f t="shared" si="11"/>
        <v>-</v>
      </c>
      <c r="Q44" s="445" t="str">
        <f t="shared" si="6"/>
        <v>-</v>
      </c>
      <c r="R44" s="445">
        <f t="shared" si="12"/>
        <v>0</v>
      </c>
      <c r="S44" s="445">
        <f t="shared" si="7"/>
        <v>0</v>
      </c>
      <c r="T44" s="445" t="str">
        <f t="shared" si="13"/>
        <v>-</v>
      </c>
      <c r="U44" s="445" t="str">
        <f t="shared" si="8"/>
        <v>-</v>
      </c>
      <c r="V44" s="174">
        <f>SUM(J44:M44)/H44</f>
        <v>0</v>
      </c>
      <c r="W44" s="200" t="s">
        <v>848</v>
      </c>
      <c r="X44" s="188" t="s">
        <v>33</v>
      </c>
      <c r="Y44" s="190" t="s">
        <v>75</v>
      </c>
      <c r="Z44" s="221"/>
      <c r="AA44" s="313"/>
      <c r="AB44" s="314">
        <v>1</v>
      </c>
      <c r="AC44" s="315"/>
      <c r="AD44" s="457">
        <v>34</v>
      </c>
    </row>
    <row r="45" spans="2:30" s="27" customFormat="1" ht="49.5" customHeight="1" x14ac:dyDescent="0.3">
      <c r="B45" s="135" t="s">
        <v>94</v>
      </c>
      <c r="C45" s="142" t="s">
        <v>109</v>
      </c>
      <c r="D45" s="139" t="s">
        <v>110</v>
      </c>
      <c r="E45" s="146" t="s">
        <v>126</v>
      </c>
      <c r="F45" s="150" t="s">
        <v>127</v>
      </c>
      <c r="G45" s="406" t="s">
        <v>128</v>
      </c>
      <c r="H45" s="172">
        <v>1</v>
      </c>
      <c r="I45" s="172" t="s">
        <v>2</v>
      </c>
      <c r="J45" s="181">
        <v>1</v>
      </c>
      <c r="K45" s="209"/>
      <c r="L45" s="219"/>
      <c r="M45" s="214"/>
      <c r="N45" s="445">
        <f t="shared" si="10"/>
        <v>1</v>
      </c>
      <c r="O45" s="445">
        <f t="shared" si="5"/>
        <v>1</v>
      </c>
      <c r="P45" s="445" t="str">
        <f t="shared" si="11"/>
        <v>-</v>
      </c>
      <c r="Q45" s="445" t="str">
        <f t="shared" si="6"/>
        <v>-</v>
      </c>
      <c r="R45" s="445" t="str">
        <f t="shared" si="12"/>
        <v>-</v>
      </c>
      <c r="S45" s="445" t="str">
        <f t="shared" si="7"/>
        <v>-</v>
      </c>
      <c r="T45" s="445" t="str">
        <f t="shared" si="13"/>
        <v>-</v>
      </c>
      <c r="U45" s="445" t="str">
        <f t="shared" si="8"/>
        <v>-</v>
      </c>
      <c r="V45" s="174">
        <f>SUM(J45:M45)/H45</f>
        <v>1</v>
      </c>
      <c r="W45" s="200" t="s">
        <v>849</v>
      </c>
      <c r="X45" s="188" t="s">
        <v>33</v>
      </c>
      <c r="Y45" s="190" t="s">
        <v>75</v>
      </c>
      <c r="Z45" s="221">
        <v>1</v>
      </c>
      <c r="AA45" s="313"/>
      <c r="AB45" s="314"/>
      <c r="AC45" s="315"/>
      <c r="AD45" s="457">
        <v>35</v>
      </c>
    </row>
    <row r="46" spans="2:30" s="27" customFormat="1" ht="54" x14ac:dyDescent="0.3">
      <c r="B46" s="135" t="s">
        <v>94</v>
      </c>
      <c r="C46" s="142" t="s">
        <v>109</v>
      </c>
      <c r="D46" s="139" t="s">
        <v>110</v>
      </c>
      <c r="E46" s="146" t="s">
        <v>129</v>
      </c>
      <c r="F46" s="157" t="s">
        <v>130</v>
      </c>
      <c r="G46" s="406" t="s">
        <v>131</v>
      </c>
      <c r="H46" s="226">
        <v>1</v>
      </c>
      <c r="I46" s="174" t="s">
        <v>2</v>
      </c>
      <c r="J46" s="183"/>
      <c r="K46" s="198"/>
      <c r="L46" s="217"/>
      <c r="M46" s="218"/>
      <c r="N46" s="445" t="str">
        <f t="shared" si="10"/>
        <v>-</v>
      </c>
      <c r="O46" s="445" t="str">
        <f t="shared" si="5"/>
        <v>-</v>
      </c>
      <c r="P46" s="445" t="str">
        <f t="shared" si="11"/>
        <v>-</v>
      </c>
      <c r="Q46" s="445" t="str">
        <f t="shared" si="6"/>
        <v>-</v>
      </c>
      <c r="R46" s="445">
        <f t="shared" si="12"/>
        <v>0</v>
      </c>
      <c r="S46" s="445">
        <f t="shared" si="7"/>
        <v>0</v>
      </c>
      <c r="T46" s="445" t="str">
        <f t="shared" si="13"/>
        <v>-</v>
      </c>
      <c r="U46" s="445" t="str">
        <f t="shared" si="8"/>
        <v>-</v>
      </c>
      <c r="V46" s="174">
        <f>SUM(J46:M46)/H46</f>
        <v>0</v>
      </c>
      <c r="W46" s="200" t="s">
        <v>850</v>
      </c>
      <c r="X46" s="188" t="s">
        <v>33</v>
      </c>
      <c r="Y46" s="190" t="s">
        <v>75</v>
      </c>
      <c r="Z46" s="221"/>
      <c r="AA46" s="313"/>
      <c r="AB46" s="314">
        <v>1</v>
      </c>
      <c r="AC46" s="315"/>
      <c r="AD46" s="457">
        <v>36</v>
      </c>
    </row>
    <row r="47" spans="2:30" s="27" customFormat="1" ht="126" x14ac:dyDescent="0.3">
      <c r="B47" s="135" t="s">
        <v>94</v>
      </c>
      <c r="C47" s="142" t="s">
        <v>109</v>
      </c>
      <c r="D47" s="139" t="s">
        <v>110</v>
      </c>
      <c r="E47" s="146" t="s">
        <v>132</v>
      </c>
      <c r="F47" s="150" t="s">
        <v>133</v>
      </c>
      <c r="G47" s="406" t="s">
        <v>134</v>
      </c>
      <c r="H47" s="174">
        <v>1</v>
      </c>
      <c r="I47" s="172" t="s">
        <v>4</v>
      </c>
      <c r="J47" s="426">
        <v>1</v>
      </c>
      <c r="K47" s="209"/>
      <c r="L47" s="219"/>
      <c r="M47" s="214"/>
      <c r="N47" s="445">
        <f t="shared" si="10"/>
        <v>1</v>
      </c>
      <c r="O47" s="445">
        <f t="shared" si="5"/>
        <v>1</v>
      </c>
      <c r="P47" s="445">
        <f t="shared" si="11"/>
        <v>0</v>
      </c>
      <c r="Q47" s="445">
        <f t="shared" si="6"/>
        <v>0</v>
      </c>
      <c r="R47" s="445">
        <f t="shared" si="12"/>
        <v>0</v>
      </c>
      <c r="S47" s="445">
        <f t="shared" si="7"/>
        <v>0</v>
      </c>
      <c r="T47" s="445">
        <f t="shared" si="13"/>
        <v>0</v>
      </c>
      <c r="U47" s="445">
        <f t="shared" si="8"/>
        <v>0</v>
      </c>
      <c r="V47" s="174">
        <f t="shared" ref="V47:V52" si="14">SUM(O47+Q47+S47+U47)/4</f>
        <v>0.25</v>
      </c>
      <c r="W47" s="200" t="s">
        <v>851</v>
      </c>
      <c r="X47" s="188" t="s">
        <v>33</v>
      </c>
      <c r="Y47" s="190" t="s">
        <v>75</v>
      </c>
      <c r="Z47" s="223">
        <v>1</v>
      </c>
      <c r="AA47" s="323">
        <v>1</v>
      </c>
      <c r="AB47" s="324">
        <v>1</v>
      </c>
      <c r="AC47" s="325">
        <v>1</v>
      </c>
      <c r="AD47" s="457">
        <v>37</v>
      </c>
    </row>
    <row r="48" spans="2:30" s="27" customFormat="1" ht="72" x14ac:dyDescent="0.3">
      <c r="B48" s="135" t="s">
        <v>94</v>
      </c>
      <c r="C48" s="142" t="s">
        <v>109</v>
      </c>
      <c r="D48" s="139" t="s">
        <v>110</v>
      </c>
      <c r="E48" s="146" t="s">
        <v>135</v>
      </c>
      <c r="F48" s="150" t="s">
        <v>136</v>
      </c>
      <c r="G48" s="406" t="s">
        <v>137</v>
      </c>
      <c r="H48" s="174">
        <v>1</v>
      </c>
      <c r="I48" s="172" t="s">
        <v>4</v>
      </c>
      <c r="J48" s="426">
        <v>1</v>
      </c>
      <c r="K48" s="209"/>
      <c r="L48" s="213"/>
      <c r="M48" s="214"/>
      <c r="N48" s="445">
        <f t="shared" si="10"/>
        <v>1</v>
      </c>
      <c r="O48" s="445">
        <f t="shared" si="5"/>
        <v>1</v>
      </c>
      <c r="P48" s="445">
        <f t="shared" si="11"/>
        <v>0</v>
      </c>
      <c r="Q48" s="445">
        <f t="shared" si="6"/>
        <v>0</v>
      </c>
      <c r="R48" s="445">
        <f t="shared" si="12"/>
        <v>0</v>
      </c>
      <c r="S48" s="445">
        <f t="shared" si="7"/>
        <v>0</v>
      </c>
      <c r="T48" s="445">
        <f t="shared" si="13"/>
        <v>0</v>
      </c>
      <c r="U48" s="445">
        <f t="shared" si="8"/>
        <v>0</v>
      </c>
      <c r="V48" s="174">
        <f t="shared" si="14"/>
        <v>0.25</v>
      </c>
      <c r="W48" s="200" t="s">
        <v>852</v>
      </c>
      <c r="X48" s="188" t="s">
        <v>33</v>
      </c>
      <c r="Y48" s="190" t="s">
        <v>75</v>
      </c>
      <c r="Z48" s="223">
        <v>1</v>
      </c>
      <c r="AA48" s="323">
        <v>1</v>
      </c>
      <c r="AB48" s="324">
        <v>1</v>
      </c>
      <c r="AC48" s="325">
        <v>1</v>
      </c>
      <c r="AD48" s="457">
        <v>38</v>
      </c>
    </row>
    <row r="49" spans="2:30" s="27" customFormat="1" ht="126" x14ac:dyDescent="0.3">
      <c r="B49" s="135" t="s">
        <v>94</v>
      </c>
      <c r="C49" s="142" t="s">
        <v>109</v>
      </c>
      <c r="D49" s="139" t="s">
        <v>110</v>
      </c>
      <c r="E49" s="146" t="s">
        <v>138</v>
      </c>
      <c r="F49" s="150" t="s">
        <v>139</v>
      </c>
      <c r="G49" s="406" t="s">
        <v>140</v>
      </c>
      <c r="H49" s="174">
        <v>1</v>
      </c>
      <c r="I49" s="174" t="s">
        <v>4</v>
      </c>
      <c r="J49" s="162">
        <v>1</v>
      </c>
      <c r="K49" s="198"/>
      <c r="L49" s="217"/>
      <c r="M49" s="218"/>
      <c r="N49" s="445">
        <f t="shared" si="10"/>
        <v>1</v>
      </c>
      <c r="O49" s="445">
        <f t="shared" si="5"/>
        <v>1</v>
      </c>
      <c r="P49" s="445">
        <f t="shared" si="11"/>
        <v>0</v>
      </c>
      <c r="Q49" s="445">
        <f t="shared" si="6"/>
        <v>0</v>
      </c>
      <c r="R49" s="445">
        <f t="shared" si="12"/>
        <v>0</v>
      </c>
      <c r="S49" s="445">
        <f t="shared" si="7"/>
        <v>0</v>
      </c>
      <c r="T49" s="445">
        <f t="shared" si="13"/>
        <v>0</v>
      </c>
      <c r="U49" s="445">
        <f t="shared" si="8"/>
        <v>0</v>
      </c>
      <c r="V49" s="174">
        <f t="shared" si="14"/>
        <v>0.25</v>
      </c>
      <c r="W49" s="200" t="s">
        <v>835</v>
      </c>
      <c r="X49" s="188" t="s">
        <v>33</v>
      </c>
      <c r="Y49" s="190" t="s">
        <v>141</v>
      </c>
      <c r="Z49" s="222">
        <v>1</v>
      </c>
      <c r="AA49" s="316">
        <v>1</v>
      </c>
      <c r="AB49" s="317">
        <v>1</v>
      </c>
      <c r="AC49" s="318">
        <v>1</v>
      </c>
      <c r="AD49" s="457">
        <v>39</v>
      </c>
    </row>
    <row r="50" spans="2:30" s="27" customFormat="1" ht="53.25" customHeight="1" x14ac:dyDescent="0.3">
      <c r="B50" s="135" t="s">
        <v>94</v>
      </c>
      <c r="C50" s="142" t="s">
        <v>109</v>
      </c>
      <c r="D50" s="139" t="s">
        <v>110</v>
      </c>
      <c r="E50" s="146" t="s">
        <v>142</v>
      </c>
      <c r="F50" s="150" t="s">
        <v>143</v>
      </c>
      <c r="G50" s="406" t="s">
        <v>144</v>
      </c>
      <c r="H50" s="174">
        <v>1</v>
      </c>
      <c r="I50" s="174" t="s">
        <v>4</v>
      </c>
      <c r="J50" s="162">
        <v>1</v>
      </c>
      <c r="K50" s="198"/>
      <c r="L50" s="217"/>
      <c r="M50" s="218"/>
      <c r="N50" s="445">
        <f t="shared" si="10"/>
        <v>1</v>
      </c>
      <c r="O50" s="445">
        <f t="shared" si="5"/>
        <v>1</v>
      </c>
      <c r="P50" s="445">
        <f t="shared" si="11"/>
        <v>0</v>
      </c>
      <c r="Q50" s="445">
        <f t="shared" si="6"/>
        <v>0</v>
      </c>
      <c r="R50" s="445">
        <f t="shared" si="12"/>
        <v>0</v>
      </c>
      <c r="S50" s="445">
        <f t="shared" si="7"/>
        <v>0</v>
      </c>
      <c r="T50" s="445">
        <f t="shared" si="13"/>
        <v>0</v>
      </c>
      <c r="U50" s="445">
        <f t="shared" si="8"/>
        <v>0</v>
      </c>
      <c r="V50" s="174">
        <f t="shared" si="14"/>
        <v>0.25</v>
      </c>
      <c r="W50" s="200" t="s">
        <v>857</v>
      </c>
      <c r="X50" s="188" t="s">
        <v>33</v>
      </c>
      <c r="Y50" s="190" t="s">
        <v>75</v>
      </c>
      <c r="Z50" s="222">
        <v>1</v>
      </c>
      <c r="AA50" s="316">
        <v>1</v>
      </c>
      <c r="AB50" s="317">
        <v>1</v>
      </c>
      <c r="AC50" s="318">
        <v>1</v>
      </c>
      <c r="AD50" s="457">
        <v>40</v>
      </c>
    </row>
    <row r="51" spans="2:30" s="27" customFormat="1" ht="162" x14ac:dyDescent="0.3">
      <c r="B51" s="135" t="s">
        <v>94</v>
      </c>
      <c r="C51" s="142" t="s">
        <v>109</v>
      </c>
      <c r="D51" s="139" t="s">
        <v>110</v>
      </c>
      <c r="E51" s="146" t="s">
        <v>145</v>
      </c>
      <c r="F51" s="150" t="s">
        <v>146</v>
      </c>
      <c r="G51" s="406" t="s">
        <v>147</v>
      </c>
      <c r="H51" s="174">
        <v>1</v>
      </c>
      <c r="I51" s="174" t="s">
        <v>4</v>
      </c>
      <c r="J51" s="162">
        <v>1</v>
      </c>
      <c r="K51" s="198"/>
      <c r="L51" s="217"/>
      <c r="M51" s="218"/>
      <c r="N51" s="445">
        <f t="shared" si="10"/>
        <v>1</v>
      </c>
      <c r="O51" s="445">
        <f t="shared" si="5"/>
        <v>1</v>
      </c>
      <c r="P51" s="445">
        <f t="shared" si="11"/>
        <v>0</v>
      </c>
      <c r="Q51" s="445">
        <f t="shared" si="6"/>
        <v>0</v>
      </c>
      <c r="R51" s="445">
        <f t="shared" si="12"/>
        <v>0</v>
      </c>
      <c r="S51" s="445">
        <f t="shared" si="7"/>
        <v>0</v>
      </c>
      <c r="T51" s="445">
        <f t="shared" si="13"/>
        <v>0</v>
      </c>
      <c r="U51" s="445">
        <f t="shared" si="8"/>
        <v>0</v>
      </c>
      <c r="V51" s="174">
        <f t="shared" si="14"/>
        <v>0.25</v>
      </c>
      <c r="W51" s="200" t="s">
        <v>836</v>
      </c>
      <c r="X51" s="188" t="s">
        <v>33</v>
      </c>
      <c r="Y51" s="190" t="s">
        <v>141</v>
      </c>
      <c r="Z51" s="222">
        <v>1</v>
      </c>
      <c r="AA51" s="316">
        <v>1</v>
      </c>
      <c r="AB51" s="317">
        <v>1</v>
      </c>
      <c r="AC51" s="318">
        <v>1</v>
      </c>
      <c r="AD51" s="457">
        <v>41</v>
      </c>
    </row>
    <row r="52" spans="2:30" s="27" customFormat="1" ht="69.75" customHeight="1" x14ac:dyDescent="0.3">
      <c r="B52" s="135" t="s">
        <v>94</v>
      </c>
      <c r="C52" s="142" t="s">
        <v>109</v>
      </c>
      <c r="D52" s="139" t="s">
        <v>110</v>
      </c>
      <c r="E52" s="146" t="s">
        <v>145</v>
      </c>
      <c r="F52" s="150" t="s">
        <v>146</v>
      </c>
      <c r="G52" s="406" t="s">
        <v>148</v>
      </c>
      <c r="H52" s="174">
        <v>1</v>
      </c>
      <c r="I52" s="174" t="s">
        <v>4</v>
      </c>
      <c r="J52" s="162">
        <v>1</v>
      </c>
      <c r="K52" s="198"/>
      <c r="L52" s="217"/>
      <c r="M52" s="218"/>
      <c r="N52" s="445">
        <f t="shared" si="10"/>
        <v>1</v>
      </c>
      <c r="O52" s="445">
        <f t="shared" si="5"/>
        <v>1</v>
      </c>
      <c r="P52" s="445">
        <f t="shared" si="11"/>
        <v>0</v>
      </c>
      <c r="Q52" s="445">
        <f t="shared" si="6"/>
        <v>0</v>
      </c>
      <c r="R52" s="445">
        <f t="shared" si="12"/>
        <v>0</v>
      </c>
      <c r="S52" s="445">
        <f t="shared" si="7"/>
        <v>0</v>
      </c>
      <c r="T52" s="445">
        <f t="shared" si="13"/>
        <v>0</v>
      </c>
      <c r="U52" s="445">
        <f t="shared" si="8"/>
        <v>0</v>
      </c>
      <c r="V52" s="174">
        <f t="shared" si="14"/>
        <v>0.25</v>
      </c>
      <c r="W52" s="200" t="s">
        <v>853</v>
      </c>
      <c r="X52" s="188" t="s">
        <v>33</v>
      </c>
      <c r="Y52" s="190" t="s">
        <v>75</v>
      </c>
      <c r="Z52" s="222">
        <v>1</v>
      </c>
      <c r="AA52" s="316">
        <v>1</v>
      </c>
      <c r="AB52" s="317">
        <v>1</v>
      </c>
      <c r="AC52" s="318">
        <v>1</v>
      </c>
      <c r="AD52" s="457">
        <v>42</v>
      </c>
    </row>
    <row r="53" spans="2:30" s="27" customFormat="1" ht="90" x14ac:dyDescent="0.3">
      <c r="B53" s="135" t="s">
        <v>94</v>
      </c>
      <c r="C53" s="142" t="s">
        <v>109</v>
      </c>
      <c r="D53" s="139" t="s">
        <v>110</v>
      </c>
      <c r="E53" s="146" t="s">
        <v>149</v>
      </c>
      <c r="F53" s="150" t="s">
        <v>150</v>
      </c>
      <c r="G53" s="406" t="s">
        <v>151</v>
      </c>
      <c r="H53" s="172">
        <v>1</v>
      </c>
      <c r="I53" s="172" t="s">
        <v>2</v>
      </c>
      <c r="J53" s="181">
        <v>0.2</v>
      </c>
      <c r="K53" s="196"/>
      <c r="L53" s="213"/>
      <c r="M53" s="214"/>
      <c r="N53" s="445" t="str">
        <f t="shared" si="10"/>
        <v>-</v>
      </c>
      <c r="O53" s="445" t="str">
        <f t="shared" si="5"/>
        <v>-</v>
      </c>
      <c r="P53" s="445">
        <f t="shared" si="11"/>
        <v>0</v>
      </c>
      <c r="Q53" s="445">
        <f t="shared" si="6"/>
        <v>0</v>
      </c>
      <c r="R53" s="445" t="str">
        <f t="shared" si="12"/>
        <v>-</v>
      </c>
      <c r="S53" s="445" t="str">
        <f t="shared" si="7"/>
        <v>-</v>
      </c>
      <c r="T53" s="445">
        <f t="shared" si="13"/>
        <v>0</v>
      </c>
      <c r="U53" s="445">
        <f t="shared" si="8"/>
        <v>0</v>
      </c>
      <c r="V53" s="174">
        <f t="shared" ref="V53:V67" si="15">SUM(J53:M53)/H53</f>
        <v>0.2</v>
      </c>
      <c r="W53" s="200" t="s">
        <v>854</v>
      </c>
      <c r="X53" s="188" t="s">
        <v>33</v>
      </c>
      <c r="Y53" s="190" t="s">
        <v>75</v>
      </c>
      <c r="Z53" s="221"/>
      <c r="AA53" s="313">
        <v>0.3</v>
      </c>
      <c r="AB53" s="314"/>
      <c r="AC53" s="315">
        <v>0.7</v>
      </c>
      <c r="AD53" s="457">
        <v>43</v>
      </c>
    </row>
    <row r="54" spans="2:30" s="27" customFormat="1" ht="54" x14ac:dyDescent="0.3">
      <c r="B54" s="135" t="s">
        <v>94</v>
      </c>
      <c r="C54" s="142" t="s">
        <v>109</v>
      </c>
      <c r="D54" s="139" t="s">
        <v>110</v>
      </c>
      <c r="E54" s="146" t="s">
        <v>152</v>
      </c>
      <c r="F54" s="150" t="s">
        <v>153</v>
      </c>
      <c r="G54" s="406" t="s">
        <v>154</v>
      </c>
      <c r="H54" s="172">
        <v>1</v>
      </c>
      <c r="I54" s="172" t="s">
        <v>2</v>
      </c>
      <c r="J54" s="179"/>
      <c r="K54" s="196"/>
      <c r="L54" s="213"/>
      <c r="M54" s="214"/>
      <c r="N54" s="445" t="str">
        <f t="shared" si="10"/>
        <v>-</v>
      </c>
      <c r="O54" s="445" t="str">
        <f t="shared" si="5"/>
        <v>-</v>
      </c>
      <c r="P54" s="445">
        <f t="shared" si="11"/>
        <v>0</v>
      </c>
      <c r="Q54" s="445">
        <f t="shared" si="6"/>
        <v>0</v>
      </c>
      <c r="R54" s="445" t="str">
        <f t="shared" si="12"/>
        <v>-</v>
      </c>
      <c r="S54" s="445" t="str">
        <f t="shared" si="7"/>
        <v>-</v>
      </c>
      <c r="T54" s="445">
        <f t="shared" si="13"/>
        <v>0</v>
      </c>
      <c r="U54" s="445">
        <f t="shared" si="8"/>
        <v>0</v>
      </c>
      <c r="V54" s="174">
        <f t="shared" si="15"/>
        <v>0</v>
      </c>
      <c r="W54" s="200"/>
      <c r="X54" s="188" t="s">
        <v>33</v>
      </c>
      <c r="Y54" s="190" t="s">
        <v>75</v>
      </c>
      <c r="Z54" s="221"/>
      <c r="AA54" s="313">
        <v>0.3</v>
      </c>
      <c r="AB54" s="314"/>
      <c r="AC54" s="315">
        <v>0.7</v>
      </c>
      <c r="AD54" s="457">
        <v>44</v>
      </c>
    </row>
    <row r="55" spans="2:30" s="27" customFormat="1" ht="90.75" thickBot="1" x14ac:dyDescent="0.35">
      <c r="B55" s="136" t="s">
        <v>94</v>
      </c>
      <c r="C55" s="144" t="s">
        <v>109</v>
      </c>
      <c r="D55" s="140" t="s">
        <v>110</v>
      </c>
      <c r="E55" s="148" t="s">
        <v>155</v>
      </c>
      <c r="F55" s="155" t="s">
        <v>156</v>
      </c>
      <c r="G55" s="416" t="s">
        <v>157</v>
      </c>
      <c r="H55" s="173">
        <v>1</v>
      </c>
      <c r="I55" s="173" t="s">
        <v>2</v>
      </c>
      <c r="J55" s="185"/>
      <c r="K55" s="326"/>
      <c r="L55" s="327"/>
      <c r="M55" s="216"/>
      <c r="N55" s="449" t="str">
        <f t="shared" si="10"/>
        <v>-</v>
      </c>
      <c r="O55" s="449" t="str">
        <f t="shared" si="5"/>
        <v>-</v>
      </c>
      <c r="P55" s="449" t="str">
        <f t="shared" si="11"/>
        <v>-</v>
      </c>
      <c r="Q55" s="449" t="str">
        <f t="shared" si="6"/>
        <v>-</v>
      </c>
      <c r="R55" s="449" t="str">
        <f t="shared" si="12"/>
        <v>-</v>
      </c>
      <c r="S55" s="449" t="str">
        <f t="shared" si="7"/>
        <v>-</v>
      </c>
      <c r="T55" s="449">
        <f t="shared" si="13"/>
        <v>0</v>
      </c>
      <c r="U55" s="449">
        <f t="shared" si="8"/>
        <v>0</v>
      </c>
      <c r="V55" s="176">
        <f t="shared" si="15"/>
        <v>0</v>
      </c>
      <c r="W55" s="202" t="s">
        <v>855</v>
      </c>
      <c r="X55" s="189" t="s">
        <v>33</v>
      </c>
      <c r="Y55" s="194" t="s">
        <v>75</v>
      </c>
      <c r="Z55" s="230"/>
      <c r="AA55" s="328"/>
      <c r="AB55" s="329"/>
      <c r="AC55" s="330">
        <v>1</v>
      </c>
      <c r="AD55" s="457">
        <v>45</v>
      </c>
    </row>
    <row r="56" spans="2:30" s="27" customFormat="1" ht="46.5" customHeight="1" thickBot="1" x14ac:dyDescent="0.35">
      <c r="B56" s="137" t="s">
        <v>94</v>
      </c>
      <c r="C56" s="143" t="s">
        <v>158</v>
      </c>
      <c r="D56" s="249" t="s">
        <v>159</v>
      </c>
      <c r="E56" s="147" t="s">
        <v>160</v>
      </c>
      <c r="F56" s="259" t="s">
        <v>161</v>
      </c>
      <c r="G56" s="417" t="s">
        <v>162</v>
      </c>
      <c r="H56" s="251">
        <v>1</v>
      </c>
      <c r="I56" s="256" t="s">
        <v>2</v>
      </c>
      <c r="J56" s="424">
        <v>0.3</v>
      </c>
      <c r="K56" s="331"/>
      <c r="L56" s="332"/>
      <c r="M56" s="333"/>
      <c r="N56" s="446" t="str">
        <f t="shared" si="10"/>
        <v>-</v>
      </c>
      <c r="O56" s="446" t="str">
        <f t="shared" si="5"/>
        <v>-</v>
      </c>
      <c r="P56" s="446">
        <f t="shared" si="11"/>
        <v>0</v>
      </c>
      <c r="Q56" s="446">
        <f t="shared" si="6"/>
        <v>0</v>
      </c>
      <c r="R56" s="446">
        <f t="shared" si="12"/>
        <v>0</v>
      </c>
      <c r="S56" s="446">
        <f t="shared" si="7"/>
        <v>0</v>
      </c>
      <c r="T56" s="446">
        <f t="shared" si="13"/>
        <v>0</v>
      </c>
      <c r="U56" s="446">
        <f t="shared" si="8"/>
        <v>0</v>
      </c>
      <c r="V56" s="256">
        <f t="shared" si="15"/>
        <v>0.3</v>
      </c>
      <c r="W56" s="201" t="s">
        <v>856</v>
      </c>
      <c r="X56" s="131" t="s">
        <v>33</v>
      </c>
      <c r="Y56" s="193" t="s">
        <v>75</v>
      </c>
      <c r="Z56" s="228"/>
      <c r="AA56" s="334">
        <v>0.3</v>
      </c>
      <c r="AB56" s="335">
        <v>0.3</v>
      </c>
      <c r="AC56" s="336">
        <v>0.4</v>
      </c>
      <c r="AD56" s="457">
        <v>46</v>
      </c>
    </row>
    <row r="57" spans="2:30" s="27" customFormat="1" ht="126" x14ac:dyDescent="0.3">
      <c r="B57" s="134" t="s">
        <v>94</v>
      </c>
      <c r="C57" s="141" t="s">
        <v>163</v>
      </c>
      <c r="D57" s="138" t="s">
        <v>164</v>
      </c>
      <c r="E57" s="145" t="s">
        <v>52</v>
      </c>
      <c r="F57" s="381" t="s">
        <v>165</v>
      </c>
      <c r="G57" s="415" t="s">
        <v>166</v>
      </c>
      <c r="H57" s="260">
        <v>2</v>
      </c>
      <c r="I57" s="171" t="s">
        <v>2</v>
      </c>
      <c r="J57" s="337">
        <v>1</v>
      </c>
      <c r="K57" s="195"/>
      <c r="L57" s="211"/>
      <c r="M57" s="212"/>
      <c r="N57" s="447">
        <f t="shared" si="10"/>
        <v>1</v>
      </c>
      <c r="O57" s="447">
        <f t="shared" si="5"/>
        <v>1</v>
      </c>
      <c r="P57" s="447" t="str">
        <f t="shared" si="11"/>
        <v>-</v>
      </c>
      <c r="Q57" s="447" t="str">
        <f t="shared" si="6"/>
        <v>-</v>
      </c>
      <c r="R57" s="447">
        <f t="shared" si="12"/>
        <v>0</v>
      </c>
      <c r="S57" s="447">
        <f t="shared" si="7"/>
        <v>0</v>
      </c>
      <c r="T57" s="447" t="str">
        <f t="shared" si="13"/>
        <v>-</v>
      </c>
      <c r="U57" s="447" t="str">
        <f t="shared" si="8"/>
        <v>-</v>
      </c>
      <c r="V57" s="186">
        <f t="shared" si="15"/>
        <v>0.5</v>
      </c>
      <c r="W57" s="199" t="s">
        <v>826</v>
      </c>
      <c r="X57" s="187" t="s">
        <v>33</v>
      </c>
      <c r="Y57" s="260" t="s">
        <v>91</v>
      </c>
      <c r="Z57" s="229">
        <v>1</v>
      </c>
      <c r="AA57" s="309"/>
      <c r="AB57" s="310">
        <v>1</v>
      </c>
      <c r="AC57" s="311"/>
      <c r="AD57" s="457">
        <v>47</v>
      </c>
    </row>
    <row r="58" spans="2:30" s="27" customFormat="1" ht="64.5" customHeight="1" thickBot="1" x14ac:dyDescent="0.35">
      <c r="B58" s="136" t="s">
        <v>94</v>
      </c>
      <c r="C58" s="144" t="s">
        <v>163</v>
      </c>
      <c r="D58" s="140" t="s">
        <v>164</v>
      </c>
      <c r="E58" s="148" t="s">
        <v>52</v>
      </c>
      <c r="F58" s="382" t="s">
        <v>167</v>
      </c>
      <c r="G58" s="416" t="s">
        <v>168</v>
      </c>
      <c r="H58" s="262">
        <v>1</v>
      </c>
      <c r="I58" s="173" t="s">
        <v>2</v>
      </c>
      <c r="J58" s="180"/>
      <c r="K58" s="197"/>
      <c r="L58" s="215"/>
      <c r="M58" s="216"/>
      <c r="N58" s="449" t="str">
        <f t="shared" si="10"/>
        <v>-</v>
      </c>
      <c r="O58" s="449" t="str">
        <f t="shared" si="5"/>
        <v>-</v>
      </c>
      <c r="P58" s="449" t="str">
        <f t="shared" si="11"/>
        <v>-</v>
      </c>
      <c r="Q58" s="449" t="str">
        <f t="shared" si="6"/>
        <v>-</v>
      </c>
      <c r="R58" s="449">
        <f t="shared" si="12"/>
        <v>0</v>
      </c>
      <c r="S58" s="449">
        <f t="shared" si="7"/>
        <v>0</v>
      </c>
      <c r="T58" s="449" t="str">
        <f t="shared" si="13"/>
        <v>-</v>
      </c>
      <c r="U58" s="449" t="str">
        <f t="shared" si="8"/>
        <v>-</v>
      </c>
      <c r="V58" s="176">
        <f t="shared" si="15"/>
        <v>0</v>
      </c>
      <c r="W58" s="261"/>
      <c r="X58" s="189" t="s">
        <v>33</v>
      </c>
      <c r="Y58" s="262" t="s">
        <v>91</v>
      </c>
      <c r="Z58" s="230"/>
      <c r="AA58" s="328"/>
      <c r="AB58" s="329">
        <v>1</v>
      </c>
      <c r="AC58" s="330"/>
      <c r="AD58" s="457">
        <v>48</v>
      </c>
    </row>
    <row r="59" spans="2:30" s="27" customFormat="1" ht="48.6" customHeight="1" x14ac:dyDescent="0.3">
      <c r="B59" s="134" t="s">
        <v>94</v>
      </c>
      <c r="C59" s="141" t="s">
        <v>169</v>
      </c>
      <c r="D59" s="138" t="s">
        <v>170</v>
      </c>
      <c r="E59" s="145" t="s">
        <v>171</v>
      </c>
      <c r="F59" s="149" t="s">
        <v>172</v>
      </c>
      <c r="G59" s="412" t="s">
        <v>173</v>
      </c>
      <c r="H59" s="171">
        <v>2</v>
      </c>
      <c r="I59" s="171" t="s">
        <v>2</v>
      </c>
      <c r="J59" s="178">
        <v>2</v>
      </c>
      <c r="K59" s="207"/>
      <c r="L59" s="211"/>
      <c r="M59" s="212"/>
      <c r="N59" s="454">
        <f t="shared" si="10"/>
        <v>2</v>
      </c>
      <c r="O59" s="447">
        <f t="shared" si="5"/>
        <v>1</v>
      </c>
      <c r="P59" s="447" t="str">
        <f t="shared" si="11"/>
        <v>-</v>
      </c>
      <c r="Q59" s="447" t="str">
        <f t="shared" si="6"/>
        <v>-</v>
      </c>
      <c r="R59" s="447">
        <f t="shared" si="12"/>
        <v>0</v>
      </c>
      <c r="S59" s="447">
        <f t="shared" si="7"/>
        <v>0</v>
      </c>
      <c r="T59" s="447" t="str">
        <f t="shared" si="13"/>
        <v>-</v>
      </c>
      <c r="U59" s="447" t="str">
        <f t="shared" si="8"/>
        <v>-</v>
      </c>
      <c r="V59" s="186">
        <f t="shared" si="15"/>
        <v>1</v>
      </c>
      <c r="W59" s="199" t="s">
        <v>804</v>
      </c>
      <c r="X59" s="187" t="s">
        <v>33</v>
      </c>
      <c r="Y59" s="192" t="s">
        <v>34</v>
      </c>
      <c r="Z59" s="293">
        <v>1</v>
      </c>
      <c r="AA59" s="294"/>
      <c r="AB59" s="295">
        <v>1</v>
      </c>
      <c r="AC59" s="296"/>
      <c r="AD59" s="457">
        <v>49</v>
      </c>
    </row>
    <row r="60" spans="2:30" s="27" customFormat="1" ht="54" x14ac:dyDescent="0.3">
      <c r="B60" s="135" t="s">
        <v>94</v>
      </c>
      <c r="C60" s="142" t="s">
        <v>169</v>
      </c>
      <c r="D60" s="139" t="s">
        <v>170</v>
      </c>
      <c r="E60" s="146" t="s">
        <v>174</v>
      </c>
      <c r="F60" s="150" t="s">
        <v>175</v>
      </c>
      <c r="G60" s="406" t="s">
        <v>176</v>
      </c>
      <c r="H60" s="172">
        <v>1</v>
      </c>
      <c r="I60" s="172" t="s">
        <v>2</v>
      </c>
      <c r="J60" s="181"/>
      <c r="K60" s="210"/>
      <c r="L60" s="213"/>
      <c r="M60" s="214"/>
      <c r="N60" s="445" t="str">
        <f t="shared" si="10"/>
        <v>-</v>
      </c>
      <c r="O60" s="445" t="str">
        <f t="shared" si="5"/>
        <v>-</v>
      </c>
      <c r="P60" s="445">
        <f t="shared" si="11"/>
        <v>0</v>
      </c>
      <c r="Q60" s="445">
        <f t="shared" si="6"/>
        <v>0</v>
      </c>
      <c r="R60" s="445" t="str">
        <f t="shared" si="12"/>
        <v>-</v>
      </c>
      <c r="S60" s="445" t="str">
        <f t="shared" si="7"/>
        <v>-</v>
      </c>
      <c r="T60" s="445" t="str">
        <f t="shared" si="13"/>
        <v>-</v>
      </c>
      <c r="U60" s="445" t="str">
        <f t="shared" si="8"/>
        <v>-</v>
      </c>
      <c r="V60" s="174">
        <f t="shared" si="15"/>
        <v>0</v>
      </c>
      <c r="W60" s="200"/>
      <c r="X60" s="188" t="s">
        <v>33</v>
      </c>
      <c r="Y60" s="190" t="s">
        <v>34</v>
      </c>
      <c r="Z60" s="297"/>
      <c r="AA60" s="298">
        <v>1</v>
      </c>
      <c r="AB60" s="299"/>
      <c r="AC60" s="300"/>
      <c r="AD60" s="457">
        <v>50</v>
      </c>
    </row>
    <row r="61" spans="2:30" s="27" customFormat="1" ht="36" x14ac:dyDescent="0.3">
      <c r="B61" s="135" t="s">
        <v>94</v>
      </c>
      <c r="C61" s="142" t="s">
        <v>169</v>
      </c>
      <c r="D61" s="139" t="s">
        <v>170</v>
      </c>
      <c r="E61" s="146" t="s">
        <v>177</v>
      </c>
      <c r="F61" s="150" t="s">
        <v>178</v>
      </c>
      <c r="G61" s="406" t="s">
        <v>179</v>
      </c>
      <c r="H61" s="172">
        <v>3</v>
      </c>
      <c r="I61" s="172" t="s">
        <v>2</v>
      </c>
      <c r="J61" s="181"/>
      <c r="K61" s="210"/>
      <c r="L61" s="213"/>
      <c r="M61" s="214"/>
      <c r="N61" s="445" t="str">
        <f t="shared" si="10"/>
        <v>-</v>
      </c>
      <c r="O61" s="445" t="str">
        <f t="shared" si="5"/>
        <v>-</v>
      </c>
      <c r="P61" s="445">
        <f t="shared" si="11"/>
        <v>0</v>
      </c>
      <c r="Q61" s="445">
        <f t="shared" si="6"/>
        <v>0</v>
      </c>
      <c r="R61" s="445">
        <f t="shared" si="12"/>
        <v>0</v>
      </c>
      <c r="S61" s="445">
        <f t="shared" si="7"/>
        <v>0</v>
      </c>
      <c r="T61" s="445">
        <f t="shared" si="13"/>
        <v>0</v>
      </c>
      <c r="U61" s="445">
        <f t="shared" si="8"/>
        <v>0</v>
      </c>
      <c r="V61" s="174">
        <f t="shared" si="15"/>
        <v>0</v>
      </c>
      <c r="W61" s="200"/>
      <c r="X61" s="188" t="s">
        <v>33</v>
      </c>
      <c r="Y61" s="190" t="s">
        <v>34</v>
      </c>
      <c r="Z61" s="297"/>
      <c r="AA61" s="298">
        <v>1</v>
      </c>
      <c r="AB61" s="299">
        <v>1</v>
      </c>
      <c r="AC61" s="300">
        <v>1</v>
      </c>
      <c r="AD61" s="457">
        <v>51</v>
      </c>
    </row>
    <row r="62" spans="2:30" s="27" customFormat="1" ht="72" x14ac:dyDescent="0.3">
      <c r="B62" s="135" t="s">
        <v>94</v>
      </c>
      <c r="C62" s="142" t="s">
        <v>169</v>
      </c>
      <c r="D62" s="139" t="s">
        <v>170</v>
      </c>
      <c r="E62" s="146" t="s">
        <v>180</v>
      </c>
      <c r="F62" s="150" t="s">
        <v>181</v>
      </c>
      <c r="G62" s="406" t="s">
        <v>182</v>
      </c>
      <c r="H62" s="172">
        <v>1</v>
      </c>
      <c r="I62" s="172" t="s">
        <v>2</v>
      </c>
      <c r="J62" s="179"/>
      <c r="K62" s="208"/>
      <c r="L62" s="213"/>
      <c r="M62" s="214"/>
      <c r="N62" s="445" t="str">
        <f t="shared" si="10"/>
        <v>-</v>
      </c>
      <c r="O62" s="445" t="str">
        <f t="shared" si="5"/>
        <v>-</v>
      </c>
      <c r="P62" s="445">
        <f t="shared" si="11"/>
        <v>0</v>
      </c>
      <c r="Q62" s="445">
        <f t="shared" si="6"/>
        <v>0</v>
      </c>
      <c r="R62" s="445" t="str">
        <f t="shared" si="12"/>
        <v>-</v>
      </c>
      <c r="S62" s="445" t="str">
        <f t="shared" si="7"/>
        <v>-</v>
      </c>
      <c r="T62" s="445" t="str">
        <f t="shared" si="13"/>
        <v>-</v>
      </c>
      <c r="U62" s="445" t="str">
        <f t="shared" si="8"/>
        <v>-</v>
      </c>
      <c r="V62" s="174">
        <f t="shared" si="15"/>
        <v>0</v>
      </c>
      <c r="W62" s="200"/>
      <c r="X62" s="188" t="s">
        <v>33</v>
      </c>
      <c r="Y62" s="190" t="s">
        <v>34</v>
      </c>
      <c r="Z62" s="297"/>
      <c r="AA62" s="298">
        <v>1</v>
      </c>
      <c r="AB62" s="299"/>
      <c r="AC62" s="300"/>
      <c r="AD62" s="457">
        <v>52</v>
      </c>
    </row>
    <row r="63" spans="2:30" s="27" customFormat="1" ht="54.75" thickBot="1" x14ac:dyDescent="0.35">
      <c r="B63" s="136" t="s">
        <v>94</v>
      </c>
      <c r="C63" s="144" t="s">
        <v>169</v>
      </c>
      <c r="D63" s="140" t="s">
        <v>170</v>
      </c>
      <c r="E63" s="148" t="s">
        <v>183</v>
      </c>
      <c r="F63" s="155" t="s">
        <v>184</v>
      </c>
      <c r="G63" s="168" t="s">
        <v>185</v>
      </c>
      <c r="H63" s="173">
        <v>1</v>
      </c>
      <c r="I63" s="173" t="s">
        <v>2</v>
      </c>
      <c r="J63" s="185"/>
      <c r="K63" s="227"/>
      <c r="L63" s="215"/>
      <c r="M63" s="216"/>
      <c r="N63" s="449" t="str">
        <f t="shared" si="10"/>
        <v>-</v>
      </c>
      <c r="O63" s="449" t="str">
        <f t="shared" si="5"/>
        <v>-</v>
      </c>
      <c r="P63" s="449">
        <f t="shared" si="11"/>
        <v>0</v>
      </c>
      <c r="Q63" s="449">
        <f t="shared" si="6"/>
        <v>0</v>
      </c>
      <c r="R63" s="449" t="str">
        <f t="shared" si="12"/>
        <v>-</v>
      </c>
      <c r="S63" s="449" t="str">
        <f t="shared" si="7"/>
        <v>-</v>
      </c>
      <c r="T63" s="449" t="str">
        <f t="shared" si="13"/>
        <v>-</v>
      </c>
      <c r="U63" s="449" t="str">
        <f t="shared" si="8"/>
        <v>-</v>
      </c>
      <c r="V63" s="176">
        <f t="shared" si="15"/>
        <v>0</v>
      </c>
      <c r="W63" s="202"/>
      <c r="X63" s="189" t="s">
        <v>33</v>
      </c>
      <c r="Y63" s="194" t="s">
        <v>34</v>
      </c>
      <c r="Z63" s="301"/>
      <c r="AA63" s="302">
        <v>1</v>
      </c>
      <c r="AB63" s="303"/>
      <c r="AC63" s="304"/>
      <c r="AD63" s="457">
        <v>53</v>
      </c>
    </row>
    <row r="64" spans="2:30" s="27" customFormat="1" ht="54" x14ac:dyDescent="0.3">
      <c r="B64" s="134" t="s">
        <v>94</v>
      </c>
      <c r="C64" s="141" t="s">
        <v>186</v>
      </c>
      <c r="D64" s="138" t="s">
        <v>187</v>
      </c>
      <c r="E64" s="145" t="s">
        <v>188</v>
      </c>
      <c r="F64" s="158" t="s">
        <v>189</v>
      </c>
      <c r="G64" s="154" t="s">
        <v>190</v>
      </c>
      <c r="H64" s="171">
        <v>3</v>
      </c>
      <c r="I64" s="171" t="s">
        <v>2</v>
      </c>
      <c r="J64" s="178"/>
      <c r="K64" s="195"/>
      <c r="L64" s="211"/>
      <c r="M64" s="212"/>
      <c r="N64" s="447" t="str">
        <f t="shared" si="10"/>
        <v>-</v>
      </c>
      <c r="O64" s="447" t="str">
        <f t="shared" si="5"/>
        <v>-</v>
      </c>
      <c r="P64" s="447">
        <f t="shared" si="11"/>
        <v>0</v>
      </c>
      <c r="Q64" s="447">
        <f t="shared" si="6"/>
        <v>0</v>
      </c>
      <c r="R64" s="447">
        <f t="shared" si="12"/>
        <v>0</v>
      </c>
      <c r="S64" s="447">
        <f t="shared" si="7"/>
        <v>0</v>
      </c>
      <c r="T64" s="447">
        <f t="shared" si="13"/>
        <v>0</v>
      </c>
      <c r="U64" s="447">
        <f t="shared" si="8"/>
        <v>0</v>
      </c>
      <c r="V64" s="186">
        <f t="shared" si="15"/>
        <v>0</v>
      </c>
      <c r="W64" s="199"/>
      <c r="X64" s="187" t="s">
        <v>33</v>
      </c>
      <c r="Y64" s="187" t="s">
        <v>55</v>
      </c>
      <c r="Z64" s="293"/>
      <c r="AA64" s="294">
        <v>1</v>
      </c>
      <c r="AB64" s="295">
        <v>1</v>
      </c>
      <c r="AC64" s="296">
        <v>1</v>
      </c>
      <c r="AD64" s="457">
        <v>54</v>
      </c>
    </row>
    <row r="65" spans="2:48" s="27" customFormat="1" ht="36" x14ac:dyDescent="0.3">
      <c r="B65" s="135" t="s">
        <v>94</v>
      </c>
      <c r="C65" s="142" t="s">
        <v>186</v>
      </c>
      <c r="D65" s="139" t="s">
        <v>187</v>
      </c>
      <c r="E65" s="146" t="s">
        <v>188</v>
      </c>
      <c r="F65" s="160" t="s">
        <v>189</v>
      </c>
      <c r="G65" s="164" t="s">
        <v>191</v>
      </c>
      <c r="H65" s="172">
        <v>1</v>
      </c>
      <c r="I65" s="172" t="s">
        <v>2</v>
      </c>
      <c r="J65" s="179"/>
      <c r="K65" s="196"/>
      <c r="L65" s="213"/>
      <c r="M65" s="214"/>
      <c r="N65" s="445" t="str">
        <f t="shared" si="10"/>
        <v>-</v>
      </c>
      <c r="O65" s="445" t="str">
        <f t="shared" si="5"/>
        <v>-</v>
      </c>
      <c r="P65" s="445" t="str">
        <f t="shared" si="11"/>
        <v>-</v>
      </c>
      <c r="Q65" s="445" t="str">
        <f t="shared" si="6"/>
        <v>-</v>
      </c>
      <c r="R65" s="445">
        <f t="shared" si="12"/>
        <v>0</v>
      </c>
      <c r="S65" s="445">
        <f t="shared" si="7"/>
        <v>0</v>
      </c>
      <c r="T65" s="445" t="str">
        <f t="shared" si="13"/>
        <v>-</v>
      </c>
      <c r="U65" s="445" t="str">
        <f t="shared" si="8"/>
        <v>-</v>
      </c>
      <c r="V65" s="174">
        <f t="shared" si="15"/>
        <v>0</v>
      </c>
      <c r="W65" s="200"/>
      <c r="X65" s="188" t="s">
        <v>33</v>
      </c>
      <c r="Y65" s="188" t="s">
        <v>55</v>
      </c>
      <c r="Z65" s="297"/>
      <c r="AA65" s="298"/>
      <c r="AB65" s="299">
        <v>1</v>
      </c>
      <c r="AC65" s="300"/>
      <c r="AD65" s="457">
        <v>55</v>
      </c>
    </row>
    <row r="66" spans="2:48" s="27" customFormat="1" ht="36" x14ac:dyDescent="0.3">
      <c r="B66" s="135" t="s">
        <v>94</v>
      </c>
      <c r="C66" s="142" t="s">
        <v>186</v>
      </c>
      <c r="D66" s="139" t="s">
        <v>187</v>
      </c>
      <c r="E66" s="146" t="s">
        <v>188</v>
      </c>
      <c r="F66" s="160" t="s">
        <v>189</v>
      </c>
      <c r="G66" s="164" t="s">
        <v>192</v>
      </c>
      <c r="H66" s="172">
        <v>1</v>
      </c>
      <c r="I66" s="172" t="s">
        <v>2</v>
      </c>
      <c r="J66" s="179"/>
      <c r="K66" s="196"/>
      <c r="L66" s="213"/>
      <c r="M66" s="214"/>
      <c r="N66" s="445" t="str">
        <f t="shared" si="10"/>
        <v>-</v>
      </c>
      <c r="O66" s="445" t="str">
        <f t="shared" si="5"/>
        <v>-</v>
      </c>
      <c r="P66" s="445" t="str">
        <f t="shared" si="11"/>
        <v>-</v>
      </c>
      <c r="Q66" s="445" t="str">
        <f t="shared" si="6"/>
        <v>-</v>
      </c>
      <c r="R66" s="445">
        <f t="shared" si="12"/>
        <v>0</v>
      </c>
      <c r="S66" s="445">
        <f t="shared" si="7"/>
        <v>0</v>
      </c>
      <c r="T66" s="445" t="str">
        <f t="shared" si="13"/>
        <v>-</v>
      </c>
      <c r="U66" s="445" t="str">
        <f t="shared" si="8"/>
        <v>-</v>
      </c>
      <c r="V66" s="174">
        <f t="shared" si="15"/>
        <v>0</v>
      </c>
      <c r="W66" s="200"/>
      <c r="X66" s="188" t="s">
        <v>33</v>
      </c>
      <c r="Y66" s="188" t="s">
        <v>55</v>
      </c>
      <c r="Z66" s="297"/>
      <c r="AA66" s="298"/>
      <c r="AB66" s="299">
        <v>1</v>
      </c>
      <c r="AC66" s="300"/>
      <c r="AD66" s="457">
        <v>56</v>
      </c>
    </row>
    <row r="67" spans="2:48" s="27" customFormat="1" ht="36" x14ac:dyDescent="0.3">
      <c r="B67" s="135" t="s">
        <v>94</v>
      </c>
      <c r="C67" s="142" t="s">
        <v>186</v>
      </c>
      <c r="D67" s="139" t="s">
        <v>187</v>
      </c>
      <c r="E67" s="146" t="s">
        <v>193</v>
      </c>
      <c r="F67" s="160" t="s">
        <v>194</v>
      </c>
      <c r="G67" s="164" t="s">
        <v>195</v>
      </c>
      <c r="H67" s="172">
        <v>1</v>
      </c>
      <c r="I67" s="172" t="s">
        <v>2</v>
      </c>
      <c r="J67" s="179"/>
      <c r="K67" s="196"/>
      <c r="L67" s="213"/>
      <c r="M67" s="214"/>
      <c r="N67" s="445" t="str">
        <f t="shared" si="10"/>
        <v>-</v>
      </c>
      <c r="O67" s="445" t="str">
        <f t="shared" si="5"/>
        <v>-</v>
      </c>
      <c r="P67" s="445">
        <f t="shared" si="11"/>
        <v>0</v>
      </c>
      <c r="Q67" s="445">
        <f t="shared" si="6"/>
        <v>0</v>
      </c>
      <c r="R67" s="445" t="str">
        <f t="shared" si="12"/>
        <v>-</v>
      </c>
      <c r="S67" s="445" t="str">
        <f t="shared" si="7"/>
        <v>-</v>
      </c>
      <c r="T67" s="445" t="str">
        <f t="shared" si="13"/>
        <v>-</v>
      </c>
      <c r="U67" s="445" t="str">
        <f t="shared" si="8"/>
        <v>-</v>
      </c>
      <c r="V67" s="174">
        <f t="shared" si="15"/>
        <v>0</v>
      </c>
      <c r="W67" s="200"/>
      <c r="X67" s="188" t="s">
        <v>33</v>
      </c>
      <c r="Y67" s="188" t="s">
        <v>55</v>
      </c>
      <c r="Z67" s="297"/>
      <c r="AA67" s="298">
        <v>1</v>
      </c>
      <c r="AB67" s="299"/>
      <c r="AC67" s="300"/>
      <c r="AD67" s="457">
        <v>57</v>
      </c>
    </row>
    <row r="68" spans="2:48" s="27" customFormat="1" ht="162.75" thickBot="1" x14ac:dyDescent="0.35">
      <c r="B68" s="136" t="s">
        <v>94</v>
      </c>
      <c r="C68" s="144" t="s">
        <v>186</v>
      </c>
      <c r="D68" s="140" t="s">
        <v>187</v>
      </c>
      <c r="E68" s="148" t="s">
        <v>52</v>
      </c>
      <c r="F68" s="263" t="s">
        <v>196</v>
      </c>
      <c r="G68" s="263" t="s">
        <v>197</v>
      </c>
      <c r="H68" s="264">
        <v>1</v>
      </c>
      <c r="I68" s="173" t="s">
        <v>4</v>
      </c>
      <c r="J68" s="379">
        <v>1</v>
      </c>
      <c r="K68" s="197"/>
      <c r="L68" s="215"/>
      <c r="M68" s="216"/>
      <c r="N68" s="449">
        <f t="shared" si="10"/>
        <v>1</v>
      </c>
      <c r="O68" s="449">
        <f t="shared" si="5"/>
        <v>1</v>
      </c>
      <c r="P68" s="449">
        <f t="shared" si="11"/>
        <v>0</v>
      </c>
      <c r="Q68" s="449">
        <f t="shared" si="6"/>
        <v>0</v>
      </c>
      <c r="R68" s="449">
        <f t="shared" si="12"/>
        <v>0</v>
      </c>
      <c r="S68" s="449">
        <f t="shared" si="7"/>
        <v>0</v>
      </c>
      <c r="T68" s="449">
        <f t="shared" si="13"/>
        <v>0</v>
      </c>
      <c r="U68" s="449">
        <f t="shared" si="8"/>
        <v>0</v>
      </c>
      <c r="V68" s="176">
        <f>SUM(O68+Q68+S68+U68)/4</f>
        <v>0.25</v>
      </c>
      <c r="W68" s="202" t="s">
        <v>837</v>
      </c>
      <c r="X68" s="265" t="s">
        <v>33</v>
      </c>
      <c r="Y68" s="265" t="s">
        <v>141</v>
      </c>
      <c r="Z68" s="422">
        <v>1</v>
      </c>
      <c r="AA68" s="342">
        <v>1</v>
      </c>
      <c r="AB68" s="423">
        <v>1</v>
      </c>
      <c r="AC68" s="343">
        <v>1</v>
      </c>
      <c r="AD68" s="457">
        <v>58</v>
      </c>
    </row>
    <row r="69" spans="2:48" s="27" customFormat="1" ht="409.5" x14ac:dyDescent="0.3">
      <c r="B69" s="134" t="s">
        <v>94</v>
      </c>
      <c r="C69" s="141" t="s">
        <v>198</v>
      </c>
      <c r="D69" s="138" t="s">
        <v>199</v>
      </c>
      <c r="E69" s="145" t="s">
        <v>30</v>
      </c>
      <c r="F69" s="158" t="s">
        <v>200</v>
      </c>
      <c r="G69" s="154" t="s">
        <v>201</v>
      </c>
      <c r="H69" s="171">
        <v>1</v>
      </c>
      <c r="I69" s="171" t="s">
        <v>2</v>
      </c>
      <c r="J69" s="178">
        <v>1</v>
      </c>
      <c r="K69" s="266"/>
      <c r="L69" s="211"/>
      <c r="M69" s="212"/>
      <c r="N69" s="447">
        <f t="shared" si="10"/>
        <v>1</v>
      </c>
      <c r="O69" s="447">
        <f t="shared" si="5"/>
        <v>1</v>
      </c>
      <c r="P69" s="447" t="str">
        <f t="shared" si="11"/>
        <v>-</v>
      </c>
      <c r="Q69" s="447" t="str">
        <f t="shared" si="6"/>
        <v>-</v>
      </c>
      <c r="R69" s="447" t="str">
        <f t="shared" si="12"/>
        <v>-</v>
      </c>
      <c r="S69" s="447" t="str">
        <f t="shared" si="7"/>
        <v>-</v>
      </c>
      <c r="T69" s="447" t="str">
        <f t="shared" si="13"/>
        <v>-</v>
      </c>
      <c r="U69" s="447" t="str">
        <f t="shared" si="8"/>
        <v>-</v>
      </c>
      <c r="V69" s="186">
        <f t="shared" ref="V69:V97" si="16">SUM(J69:M69)/H69</f>
        <v>1</v>
      </c>
      <c r="W69" s="199" t="s">
        <v>822</v>
      </c>
      <c r="X69" s="187" t="s">
        <v>33</v>
      </c>
      <c r="Y69" s="187" t="s">
        <v>55</v>
      </c>
      <c r="Z69" s="293">
        <v>1</v>
      </c>
      <c r="AA69" s="294"/>
      <c r="AB69" s="295"/>
      <c r="AC69" s="296"/>
      <c r="AD69" s="457">
        <v>59</v>
      </c>
    </row>
    <row r="70" spans="2:48" s="27" customFormat="1" ht="54" x14ac:dyDescent="0.3">
      <c r="B70" s="135" t="s">
        <v>94</v>
      </c>
      <c r="C70" s="142" t="s">
        <v>198</v>
      </c>
      <c r="D70" s="139" t="s">
        <v>199</v>
      </c>
      <c r="E70" s="146" t="s">
        <v>30</v>
      </c>
      <c r="F70" s="160" t="s">
        <v>200</v>
      </c>
      <c r="G70" s="164" t="s">
        <v>202</v>
      </c>
      <c r="H70" s="172">
        <v>2</v>
      </c>
      <c r="I70" s="172" t="s">
        <v>2</v>
      </c>
      <c r="J70" s="179"/>
      <c r="K70" s="196"/>
      <c r="L70" s="213"/>
      <c r="M70" s="214"/>
      <c r="N70" s="445" t="str">
        <f t="shared" si="10"/>
        <v>-</v>
      </c>
      <c r="O70" s="445" t="str">
        <f t="shared" si="5"/>
        <v>-</v>
      </c>
      <c r="P70" s="445">
        <f t="shared" si="11"/>
        <v>0</v>
      </c>
      <c r="Q70" s="445">
        <f t="shared" si="6"/>
        <v>0</v>
      </c>
      <c r="R70" s="445" t="str">
        <f t="shared" si="12"/>
        <v>-</v>
      </c>
      <c r="S70" s="445" t="str">
        <f t="shared" si="7"/>
        <v>-</v>
      </c>
      <c r="T70" s="445">
        <f t="shared" si="13"/>
        <v>0</v>
      </c>
      <c r="U70" s="445">
        <f t="shared" si="8"/>
        <v>0</v>
      </c>
      <c r="V70" s="174">
        <f t="shared" si="16"/>
        <v>0</v>
      </c>
      <c r="W70" s="200"/>
      <c r="X70" s="188" t="s">
        <v>33</v>
      </c>
      <c r="Y70" s="188" t="s">
        <v>55</v>
      </c>
      <c r="Z70" s="297"/>
      <c r="AA70" s="298">
        <v>1</v>
      </c>
      <c r="AB70" s="299"/>
      <c r="AC70" s="300">
        <v>1</v>
      </c>
      <c r="AD70" s="457">
        <v>60</v>
      </c>
    </row>
    <row r="71" spans="2:48" s="27" customFormat="1" ht="216" x14ac:dyDescent="0.3">
      <c r="B71" s="135" t="s">
        <v>94</v>
      </c>
      <c r="C71" s="142" t="s">
        <v>198</v>
      </c>
      <c r="D71" s="139" t="s">
        <v>199</v>
      </c>
      <c r="E71" s="146" t="s">
        <v>52</v>
      </c>
      <c r="F71" s="161" t="s">
        <v>203</v>
      </c>
      <c r="G71" s="164" t="s">
        <v>204</v>
      </c>
      <c r="H71" s="172">
        <v>1</v>
      </c>
      <c r="I71" s="172" t="s">
        <v>2</v>
      </c>
      <c r="J71" s="179">
        <v>1</v>
      </c>
      <c r="K71" s="196"/>
      <c r="L71" s="213"/>
      <c r="M71" s="214"/>
      <c r="N71" s="445">
        <f t="shared" si="10"/>
        <v>1</v>
      </c>
      <c r="O71" s="445">
        <f t="shared" si="5"/>
        <v>1</v>
      </c>
      <c r="P71" s="445" t="str">
        <f t="shared" si="11"/>
        <v>-</v>
      </c>
      <c r="Q71" s="445" t="str">
        <f t="shared" si="6"/>
        <v>-</v>
      </c>
      <c r="R71" s="445" t="str">
        <f t="shared" si="12"/>
        <v>-</v>
      </c>
      <c r="S71" s="445" t="str">
        <f t="shared" si="7"/>
        <v>-</v>
      </c>
      <c r="T71" s="445" t="str">
        <f t="shared" si="13"/>
        <v>-</v>
      </c>
      <c r="U71" s="445" t="str">
        <f t="shared" si="8"/>
        <v>-</v>
      </c>
      <c r="V71" s="174">
        <f t="shared" si="16"/>
        <v>1</v>
      </c>
      <c r="W71" s="200" t="s">
        <v>823</v>
      </c>
      <c r="X71" s="188" t="s">
        <v>33</v>
      </c>
      <c r="Y71" s="188" t="s">
        <v>55</v>
      </c>
      <c r="Z71" s="297">
        <v>1</v>
      </c>
      <c r="AA71" s="298"/>
      <c r="AB71" s="299"/>
      <c r="AC71" s="300"/>
      <c r="AD71" s="457">
        <v>61</v>
      </c>
    </row>
    <row r="72" spans="2:48" s="27" customFormat="1" ht="54" customHeight="1" x14ac:dyDescent="0.3">
      <c r="B72" s="135" t="s">
        <v>94</v>
      </c>
      <c r="C72" s="142" t="s">
        <v>198</v>
      </c>
      <c r="D72" s="139" t="s">
        <v>199</v>
      </c>
      <c r="E72" s="146" t="s">
        <v>52</v>
      </c>
      <c r="F72" s="161" t="s">
        <v>203</v>
      </c>
      <c r="G72" s="164" t="s">
        <v>205</v>
      </c>
      <c r="H72" s="172">
        <v>1</v>
      </c>
      <c r="I72" s="172" t="s">
        <v>2</v>
      </c>
      <c r="J72" s="179"/>
      <c r="K72" s="196"/>
      <c r="L72" s="213"/>
      <c r="M72" s="214"/>
      <c r="N72" s="445" t="str">
        <f t="shared" si="10"/>
        <v>-</v>
      </c>
      <c r="O72" s="445" t="str">
        <f t="shared" si="5"/>
        <v>-</v>
      </c>
      <c r="P72" s="445">
        <f t="shared" si="11"/>
        <v>0</v>
      </c>
      <c r="Q72" s="445">
        <f t="shared" si="6"/>
        <v>0</v>
      </c>
      <c r="R72" s="445">
        <f t="shared" si="12"/>
        <v>0</v>
      </c>
      <c r="S72" s="445">
        <f t="shared" si="7"/>
        <v>0</v>
      </c>
      <c r="T72" s="445" t="str">
        <f t="shared" si="13"/>
        <v>-</v>
      </c>
      <c r="U72" s="445" t="str">
        <f t="shared" si="8"/>
        <v>-</v>
      </c>
      <c r="V72" s="174">
        <f t="shared" si="16"/>
        <v>0</v>
      </c>
      <c r="W72" s="200"/>
      <c r="X72" s="188" t="s">
        <v>33</v>
      </c>
      <c r="Y72" s="188" t="s">
        <v>55</v>
      </c>
      <c r="Z72" s="297"/>
      <c r="AA72" s="298">
        <v>0.5</v>
      </c>
      <c r="AB72" s="299">
        <v>0.5</v>
      </c>
      <c r="AC72" s="300"/>
      <c r="AD72" s="457">
        <v>62</v>
      </c>
    </row>
    <row r="73" spans="2:48" s="427" customFormat="1" ht="324" x14ac:dyDescent="0.3">
      <c r="B73" s="428" t="s">
        <v>94</v>
      </c>
      <c r="C73" s="429" t="s">
        <v>198</v>
      </c>
      <c r="D73" s="430" t="s">
        <v>199</v>
      </c>
      <c r="E73" s="431" t="s">
        <v>52</v>
      </c>
      <c r="F73" s="432" t="s">
        <v>203</v>
      </c>
      <c r="G73" s="433" t="s">
        <v>206</v>
      </c>
      <c r="H73" s="434">
        <v>1</v>
      </c>
      <c r="I73" s="435" t="s">
        <v>2</v>
      </c>
      <c r="J73" s="162">
        <v>0.05</v>
      </c>
      <c r="K73" s="436"/>
      <c r="L73" s="437"/>
      <c r="M73" s="438"/>
      <c r="N73" s="450">
        <f t="shared" si="10"/>
        <v>0.2</v>
      </c>
      <c r="O73" s="450">
        <f t="shared" si="5"/>
        <v>0.2</v>
      </c>
      <c r="P73" s="450">
        <f t="shared" si="11"/>
        <v>0</v>
      </c>
      <c r="Q73" s="450">
        <f t="shared" si="6"/>
        <v>0</v>
      </c>
      <c r="R73" s="450">
        <f t="shared" si="12"/>
        <v>0</v>
      </c>
      <c r="S73" s="450">
        <f t="shared" si="7"/>
        <v>0</v>
      </c>
      <c r="T73" s="450" t="str">
        <f t="shared" si="13"/>
        <v>-</v>
      </c>
      <c r="U73" s="450" t="str">
        <f t="shared" si="8"/>
        <v>-</v>
      </c>
      <c r="V73" s="434">
        <f t="shared" si="16"/>
        <v>0.05</v>
      </c>
      <c r="W73" s="439" t="s">
        <v>872</v>
      </c>
      <c r="X73" s="440" t="s">
        <v>33</v>
      </c>
      <c r="Y73" s="441" t="s">
        <v>207</v>
      </c>
      <c r="Z73" s="442">
        <v>0.25</v>
      </c>
      <c r="AA73" s="443">
        <v>0.25</v>
      </c>
      <c r="AB73" s="444">
        <v>0.5</v>
      </c>
      <c r="AC73" s="429"/>
      <c r="AD73" s="457">
        <v>63</v>
      </c>
      <c r="AE73" s="27"/>
      <c r="AF73" s="27"/>
      <c r="AG73" s="27"/>
      <c r="AH73" s="27"/>
      <c r="AI73" s="27"/>
      <c r="AJ73" s="27"/>
      <c r="AK73" s="27"/>
      <c r="AL73" s="27"/>
      <c r="AM73" s="27"/>
      <c r="AN73" s="27"/>
      <c r="AO73" s="27"/>
      <c r="AP73" s="27"/>
      <c r="AQ73" s="27"/>
      <c r="AR73" s="27"/>
      <c r="AS73" s="27"/>
      <c r="AT73" s="27"/>
      <c r="AU73" s="27"/>
      <c r="AV73" s="27"/>
    </row>
    <row r="74" spans="2:48" s="27" customFormat="1" ht="54.75" thickBot="1" x14ac:dyDescent="0.35">
      <c r="B74" s="136" t="s">
        <v>94</v>
      </c>
      <c r="C74" s="144" t="s">
        <v>198</v>
      </c>
      <c r="D74" s="140" t="s">
        <v>199</v>
      </c>
      <c r="E74" s="148" t="s">
        <v>208</v>
      </c>
      <c r="F74" s="155" t="s">
        <v>209</v>
      </c>
      <c r="G74" s="407" t="s">
        <v>210</v>
      </c>
      <c r="H74" s="173">
        <v>1</v>
      </c>
      <c r="I74" s="173" t="s">
        <v>2</v>
      </c>
      <c r="J74" s="180"/>
      <c r="K74" s="197"/>
      <c r="L74" s="215"/>
      <c r="M74" s="216"/>
      <c r="N74" s="449" t="str">
        <f t="shared" si="10"/>
        <v>-</v>
      </c>
      <c r="O74" s="449" t="str">
        <f t="shared" si="5"/>
        <v>-</v>
      </c>
      <c r="P74" s="449" t="str">
        <f t="shared" si="11"/>
        <v>-</v>
      </c>
      <c r="Q74" s="449" t="str">
        <f t="shared" si="6"/>
        <v>-</v>
      </c>
      <c r="R74" s="449" t="str">
        <f t="shared" si="12"/>
        <v>-</v>
      </c>
      <c r="S74" s="449" t="str">
        <f t="shared" si="7"/>
        <v>-</v>
      </c>
      <c r="T74" s="449">
        <f t="shared" si="13"/>
        <v>0</v>
      </c>
      <c r="U74" s="449">
        <f t="shared" si="8"/>
        <v>0</v>
      </c>
      <c r="V74" s="176">
        <f t="shared" si="16"/>
        <v>0</v>
      </c>
      <c r="W74" s="202" t="s">
        <v>858</v>
      </c>
      <c r="X74" s="194" t="s">
        <v>33</v>
      </c>
      <c r="Y74" s="189" t="s">
        <v>75</v>
      </c>
      <c r="Z74" s="344"/>
      <c r="AA74" s="345"/>
      <c r="AB74" s="346"/>
      <c r="AC74" s="347">
        <v>1</v>
      </c>
      <c r="AD74" s="457">
        <v>64</v>
      </c>
    </row>
    <row r="75" spans="2:48" s="27" customFormat="1" ht="60" customHeight="1" x14ac:dyDescent="0.3">
      <c r="B75" s="134" t="s">
        <v>94</v>
      </c>
      <c r="C75" s="141" t="s">
        <v>211</v>
      </c>
      <c r="D75" s="138" t="s">
        <v>212</v>
      </c>
      <c r="E75" s="145" t="s">
        <v>30</v>
      </c>
      <c r="F75" s="154" t="s">
        <v>213</v>
      </c>
      <c r="G75" s="267" t="s">
        <v>214</v>
      </c>
      <c r="H75" s="171">
        <v>1</v>
      </c>
      <c r="I75" s="171" t="s">
        <v>2</v>
      </c>
      <c r="J75" s="178">
        <v>1</v>
      </c>
      <c r="K75" s="195"/>
      <c r="L75" s="211"/>
      <c r="M75" s="212"/>
      <c r="N75" s="454">
        <f t="shared" ref="N75:N106" si="17">IF(ISERROR(J75/Z75),"-",J75/Z75)</f>
        <v>2</v>
      </c>
      <c r="O75" s="447">
        <f t="shared" si="5"/>
        <v>1</v>
      </c>
      <c r="P75" s="447">
        <f t="shared" ref="P75:P106" si="18">IF(ISERROR(K75/AA75),"-",K75/AA75)</f>
        <v>0</v>
      </c>
      <c r="Q75" s="447">
        <f t="shared" si="6"/>
        <v>0</v>
      </c>
      <c r="R75" s="447" t="str">
        <f t="shared" ref="R75:R106" si="19">IF(ISERROR(L75/AB75),"-",L75/AB75)</f>
        <v>-</v>
      </c>
      <c r="S75" s="447" t="str">
        <f t="shared" si="7"/>
        <v>-</v>
      </c>
      <c r="T75" s="447" t="str">
        <f t="shared" ref="T75:T106" si="20">IF(ISERROR(M75/AC75),"-",M75/AC75)</f>
        <v>-</v>
      </c>
      <c r="U75" s="447" t="str">
        <f t="shared" si="8"/>
        <v>-</v>
      </c>
      <c r="V75" s="186">
        <f t="shared" si="16"/>
        <v>1</v>
      </c>
      <c r="W75" s="199" t="s">
        <v>827</v>
      </c>
      <c r="X75" s="268" t="s">
        <v>33</v>
      </c>
      <c r="Y75" s="260" t="s">
        <v>91</v>
      </c>
      <c r="Z75" s="229">
        <v>0.5</v>
      </c>
      <c r="AA75" s="309">
        <v>0.5</v>
      </c>
      <c r="AB75" s="310"/>
      <c r="AC75" s="311"/>
      <c r="AD75" s="457">
        <v>65</v>
      </c>
    </row>
    <row r="76" spans="2:48" s="27" customFormat="1" ht="54.95" customHeight="1" x14ac:dyDescent="0.3">
      <c r="B76" s="135" t="s">
        <v>94</v>
      </c>
      <c r="C76" s="142" t="s">
        <v>211</v>
      </c>
      <c r="D76" s="139" t="s">
        <v>212</v>
      </c>
      <c r="E76" s="146" t="s">
        <v>30</v>
      </c>
      <c r="F76" s="164" t="s">
        <v>215</v>
      </c>
      <c r="G76" s="169" t="s">
        <v>216</v>
      </c>
      <c r="H76" s="172">
        <v>1</v>
      </c>
      <c r="I76" s="172" t="s">
        <v>2</v>
      </c>
      <c r="J76" s="181"/>
      <c r="K76" s="209"/>
      <c r="L76" s="213"/>
      <c r="M76" s="214"/>
      <c r="N76" s="445" t="str">
        <f t="shared" si="17"/>
        <v>-</v>
      </c>
      <c r="O76" s="445" t="str">
        <f t="shared" ref="O76:O128" si="21">IF(N76="","",IF(N76="-","-",IF(N76&gt;=100%,100%,N76)))</f>
        <v>-</v>
      </c>
      <c r="P76" s="445">
        <f t="shared" si="18"/>
        <v>0</v>
      </c>
      <c r="Q76" s="445">
        <f t="shared" ref="Q76:Q128" si="22">IF(P76="","",IF(P76="-","-",IF(P76&gt;=100%,100%,P76)))</f>
        <v>0</v>
      </c>
      <c r="R76" s="445" t="str">
        <f t="shared" si="19"/>
        <v>-</v>
      </c>
      <c r="S76" s="445" t="str">
        <f t="shared" ref="S76:S128" si="23">IF(R76="","",IF(R76="-","-",IF(R76&gt;=100%,100%,R76)))</f>
        <v>-</v>
      </c>
      <c r="T76" s="445" t="str">
        <f t="shared" si="20"/>
        <v>-</v>
      </c>
      <c r="U76" s="445" t="str">
        <f t="shared" ref="U76:U128" si="24">IF(T76="","",IF(T76="-","-",IF(T76&gt;=100%,100%,T76)))</f>
        <v>-</v>
      </c>
      <c r="V76" s="174">
        <f t="shared" si="16"/>
        <v>0</v>
      </c>
      <c r="W76" s="200"/>
      <c r="X76" s="191" t="s">
        <v>33</v>
      </c>
      <c r="Y76" s="175" t="s">
        <v>91</v>
      </c>
      <c r="Z76" s="221"/>
      <c r="AA76" s="313">
        <v>1</v>
      </c>
      <c r="AB76" s="314"/>
      <c r="AC76" s="315"/>
      <c r="AD76" s="457">
        <v>66</v>
      </c>
    </row>
    <row r="77" spans="2:48" s="27" customFormat="1" ht="57.95" customHeight="1" x14ac:dyDescent="0.3">
      <c r="B77" s="135" t="s">
        <v>94</v>
      </c>
      <c r="C77" s="142" t="s">
        <v>211</v>
      </c>
      <c r="D77" s="139" t="s">
        <v>212</v>
      </c>
      <c r="E77" s="146" t="s">
        <v>52</v>
      </c>
      <c r="F77" s="161" t="s">
        <v>217</v>
      </c>
      <c r="G77" s="166" t="s">
        <v>218</v>
      </c>
      <c r="H77" s="172">
        <v>1</v>
      </c>
      <c r="I77" s="172" t="s">
        <v>2</v>
      </c>
      <c r="J77" s="181"/>
      <c r="K77" s="209"/>
      <c r="L77" s="213"/>
      <c r="M77" s="214"/>
      <c r="N77" s="445" t="str">
        <f t="shared" si="17"/>
        <v>-</v>
      </c>
      <c r="O77" s="445" t="str">
        <f t="shared" si="21"/>
        <v>-</v>
      </c>
      <c r="P77" s="445">
        <f t="shared" si="18"/>
        <v>0</v>
      </c>
      <c r="Q77" s="445">
        <f t="shared" si="22"/>
        <v>0</v>
      </c>
      <c r="R77" s="445" t="str">
        <f t="shared" si="19"/>
        <v>-</v>
      </c>
      <c r="S77" s="445" t="str">
        <f t="shared" si="23"/>
        <v>-</v>
      </c>
      <c r="T77" s="445" t="str">
        <f t="shared" si="20"/>
        <v>-</v>
      </c>
      <c r="U77" s="445" t="str">
        <f t="shared" si="24"/>
        <v>-</v>
      </c>
      <c r="V77" s="174">
        <f t="shared" si="16"/>
        <v>0</v>
      </c>
      <c r="W77" s="200" t="s">
        <v>815</v>
      </c>
      <c r="X77" s="191" t="s">
        <v>33</v>
      </c>
      <c r="Y77" s="191" t="s">
        <v>219</v>
      </c>
      <c r="Z77" s="299"/>
      <c r="AA77" s="300">
        <v>1</v>
      </c>
      <c r="AB77" s="299"/>
      <c r="AC77" s="300"/>
      <c r="AD77" s="457">
        <v>67</v>
      </c>
    </row>
    <row r="78" spans="2:48" s="27" customFormat="1" ht="90" customHeight="1" thickBot="1" x14ac:dyDescent="0.35">
      <c r="B78" s="136" t="s">
        <v>94</v>
      </c>
      <c r="C78" s="144" t="s">
        <v>211</v>
      </c>
      <c r="D78" s="140" t="s">
        <v>212</v>
      </c>
      <c r="E78" s="148" t="s">
        <v>220</v>
      </c>
      <c r="F78" s="246" t="s">
        <v>221</v>
      </c>
      <c r="G78" s="269" t="s">
        <v>222</v>
      </c>
      <c r="H78" s="262">
        <v>1</v>
      </c>
      <c r="I78" s="173" t="s">
        <v>2</v>
      </c>
      <c r="J78" s="185">
        <v>1</v>
      </c>
      <c r="K78" s="270"/>
      <c r="L78" s="215"/>
      <c r="M78" s="216"/>
      <c r="N78" s="455">
        <f t="shared" si="17"/>
        <v>2</v>
      </c>
      <c r="O78" s="449">
        <f t="shared" si="21"/>
        <v>1</v>
      </c>
      <c r="P78" s="449">
        <f t="shared" si="18"/>
        <v>0</v>
      </c>
      <c r="Q78" s="449">
        <f t="shared" si="22"/>
        <v>0</v>
      </c>
      <c r="R78" s="449" t="str">
        <f t="shared" si="19"/>
        <v>-</v>
      </c>
      <c r="S78" s="449" t="str">
        <f t="shared" si="23"/>
        <v>-</v>
      </c>
      <c r="T78" s="449" t="str">
        <f t="shared" si="20"/>
        <v>-</v>
      </c>
      <c r="U78" s="449" t="str">
        <f t="shared" si="24"/>
        <v>-</v>
      </c>
      <c r="V78" s="176">
        <f t="shared" si="16"/>
        <v>1</v>
      </c>
      <c r="W78" s="202" t="s">
        <v>828</v>
      </c>
      <c r="X78" s="265" t="s">
        <v>33</v>
      </c>
      <c r="Y78" s="262" t="s">
        <v>91</v>
      </c>
      <c r="Z78" s="386">
        <v>0.5</v>
      </c>
      <c r="AA78" s="387">
        <v>0.5</v>
      </c>
      <c r="AB78" s="383"/>
      <c r="AC78" s="384"/>
      <c r="AD78" s="457">
        <v>68</v>
      </c>
    </row>
    <row r="79" spans="2:48" s="27" customFormat="1" ht="144" x14ac:dyDescent="0.3">
      <c r="B79" s="134" t="s">
        <v>223</v>
      </c>
      <c r="C79" s="141" t="s">
        <v>224</v>
      </c>
      <c r="D79" s="138" t="s">
        <v>225</v>
      </c>
      <c r="E79" s="145" t="s">
        <v>30</v>
      </c>
      <c r="F79" s="151" t="s">
        <v>226</v>
      </c>
      <c r="G79" s="154" t="s">
        <v>227</v>
      </c>
      <c r="H79" s="171">
        <v>2</v>
      </c>
      <c r="I79" s="171" t="s">
        <v>2</v>
      </c>
      <c r="J79" s="178">
        <v>1</v>
      </c>
      <c r="K79" s="195"/>
      <c r="L79" s="211"/>
      <c r="M79" s="212"/>
      <c r="N79" s="447">
        <f t="shared" si="17"/>
        <v>1</v>
      </c>
      <c r="O79" s="447">
        <f t="shared" si="21"/>
        <v>1</v>
      </c>
      <c r="P79" s="447" t="str">
        <f t="shared" si="18"/>
        <v>-</v>
      </c>
      <c r="Q79" s="447" t="str">
        <f t="shared" si="22"/>
        <v>-</v>
      </c>
      <c r="R79" s="447">
        <f t="shared" si="19"/>
        <v>0</v>
      </c>
      <c r="S79" s="447">
        <f t="shared" si="23"/>
        <v>0</v>
      </c>
      <c r="T79" s="447" t="str">
        <f t="shared" si="20"/>
        <v>-</v>
      </c>
      <c r="U79" s="447" t="str">
        <f t="shared" si="24"/>
        <v>-</v>
      </c>
      <c r="V79" s="186">
        <f t="shared" si="16"/>
        <v>0.5</v>
      </c>
      <c r="W79" s="199" t="s">
        <v>821</v>
      </c>
      <c r="X79" s="187" t="s">
        <v>33</v>
      </c>
      <c r="Y79" s="187" t="s">
        <v>228</v>
      </c>
      <c r="Z79" s="293">
        <v>1</v>
      </c>
      <c r="AA79" s="294"/>
      <c r="AB79" s="295">
        <v>1</v>
      </c>
      <c r="AC79" s="296"/>
      <c r="AD79" s="457">
        <v>69</v>
      </c>
    </row>
    <row r="80" spans="2:48" s="27" customFormat="1" ht="36" x14ac:dyDescent="0.3">
      <c r="B80" s="135" t="s">
        <v>223</v>
      </c>
      <c r="C80" s="142" t="s">
        <v>224</v>
      </c>
      <c r="D80" s="139" t="s">
        <v>225</v>
      </c>
      <c r="E80" s="146" t="s">
        <v>30</v>
      </c>
      <c r="F80" s="150" t="s">
        <v>181</v>
      </c>
      <c r="G80" s="164" t="s">
        <v>229</v>
      </c>
      <c r="H80" s="172">
        <v>1</v>
      </c>
      <c r="I80" s="172" t="s">
        <v>2</v>
      </c>
      <c r="J80" s="179"/>
      <c r="K80" s="196"/>
      <c r="L80" s="213"/>
      <c r="M80" s="214"/>
      <c r="N80" s="445" t="str">
        <f t="shared" si="17"/>
        <v>-</v>
      </c>
      <c r="O80" s="445" t="str">
        <f t="shared" si="21"/>
        <v>-</v>
      </c>
      <c r="P80" s="445">
        <f t="shared" si="18"/>
        <v>0</v>
      </c>
      <c r="Q80" s="445">
        <f t="shared" si="22"/>
        <v>0</v>
      </c>
      <c r="R80" s="445" t="str">
        <f t="shared" si="19"/>
        <v>-</v>
      </c>
      <c r="S80" s="445" t="str">
        <f t="shared" si="23"/>
        <v>-</v>
      </c>
      <c r="T80" s="445" t="str">
        <f t="shared" si="20"/>
        <v>-</v>
      </c>
      <c r="U80" s="445" t="str">
        <f t="shared" si="24"/>
        <v>-</v>
      </c>
      <c r="V80" s="174">
        <f t="shared" si="16"/>
        <v>0</v>
      </c>
      <c r="W80" s="200"/>
      <c r="X80" s="188" t="s">
        <v>33</v>
      </c>
      <c r="Y80" s="190" t="s">
        <v>34</v>
      </c>
      <c r="Z80" s="297"/>
      <c r="AA80" s="298">
        <v>1</v>
      </c>
      <c r="AB80" s="299"/>
      <c r="AC80" s="300"/>
      <c r="AD80" s="457">
        <v>70</v>
      </c>
    </row>
    <row r="81" spans="2:30" s="27" customFormat="1" ht="95.1" customHeight="1" x14ac:dyDescent="0.3">
      <c r="B81" s="135" t="s">
        <v>223</v>
      </c>
      <c r="C81" s="142" t="s">
        <v>224</v>
      </c>
      <c r="D81" s="139" t="s">
        <v>225</v>
      </c>
      <c r="E81" s="146" t="s">
        <v>30</v>
      </c>
      <c r="F81" s="150" t="s">
        <v>230</v>
      </c>
      <c r="G81" s="164" t="s">
        <v>179</v>
      </c>
      <c r="H81" s="172">
        <v>3</v>
      </c>
      <c r="I81" s="172" t="s">
        <v>2</v>
      </c>
      <c r="J81" s="179"/>
      <c r="K81" s="196"/>
      <c r="L81" s="213"/>
      <c r="M81" s="214"/>
      <c r="N81" s="445" t="str">
        <f t="shared" si="17"/>
        <v>-</v>
      </c>
      <c r="O81" s="445" t="str">
        <f t="shared" si="21"/>
        <v>-</v>
      </c>
      <c r="P81" s="445">
        <f t="shared" si="18"/>
        <v>0</v>
      </c>
      <c r="Q81" s="445">
        <f t="shared" si="22"/>
        <v>0</v>
      </c>
      <c r="R81" s="445">
        <f t="shared" si="19"/>
        <v>0</v>
      </c>
      <c r="S81" s="445">
        <f t="shared" si="23"/>
        <v>0</v>
      </c>
      <c r="T81" s="445">
        <f t="shared" si="20"/>
        <v>0</v>
      </c>
      <c r="U81" s="445">
        <f t="shared" si="24"/>
        <v>0</v>
      </c>
      <c r="V81" s="174">
        <f t="shared" si="16"/>
        <v>0</v>
      </c>
      <c r="W81" s="200"/>
      <c r="X81" s="188" t="s">
        <v>33</v>
      </c>
      <c r="Y81" s="190" t="s">
        <v>34</v>
      </c>
      <c r="Z81" s="297"/>
      <c r="AA81" s="298">
        <v>1</v>
      </c>
      <c r="AB81" s="299">
        <v>1</v>
      </c>
      <c r="AC81" s="300">
        <v>1</v>
      </c>
      <c r="AD81" s="457">
        <v>71</v>
      </c>
    </row>
    <row r="82" spans="2:30" s="27" customFormat="1" ht="72" x14ac:dyDescent="0.3">
      <c r="B82" s="135" t="s">
        <v>223</v>
      </c>
      <c r="C82" s="142" t="s">
        <v>224</v>
      </c>
      <c r="D82" s="139" t="s">
        <v>225</v>
      </c>
      <c r="E82" s="146" t="s">
        <v>30</v>
      </c>
      <c r="F82" s="164" t="s">
        <v>231</v>
      </c>
      <c r="G82" s="164" t="s">
        <v>232</v>
      </c>
      <c r="H82" s="172">
        <v>2</v>
      </c>
      <c r="I82" s="172" t="s">
        <v>2</v>
      </c>
      <c r="J82" s="179"/>
      <c r="K82" s="196"/>
      <c r="L82" s="213"/>
      <c r="M82" s="214"/>
      <c r="N82" s="445" t="str">
        <f t="shared" si="17"/>
        <v>-</v>
      </c>
      <c r="O82" s="445" t="str">
        <f t="shared" si="21"/>
        <v>-</v>
      </c>
      <c r="P82" s="445">
        <f t="shared" si="18"/>
        <v>0</v>
      </c>
      <c r="Q82" s="445">
        <f t="shared" si="22"/>
        <v>0</v>
      </c>
      <c r="R82" s="445" t="str">
        <f t="shared" si="19"/>
        <v>-</v>
      </c>
      <c r="S82" s="445" t="str">
        <f t="shared" si="23"/>
        <v>-</v>
      </c>
      <c r="T82" s="445">
        <f t="shared" si="20"/>
        <v>0</v>
      </c>
      <c r="U82" s="445">
        <f t="shared" si="24"/>
        <v>0</v>
      </c>
      <c r="V82" s="174">
        <f t="shared" si="16"/>
        <v>0</v>
      </c>
      <c r="W82" s="200"/>
      <c r="X82" s="188" t="s">
        <v>33</v>
      </c>
      <c r="Y82" s="190" t="s">
        <v>34</v>
      </c>
      <c r="Z82" s="297"/>
      <c r="AA82" s="298">
        <v>1</v>
      </c>
      <c r="AB82" s="299"/>
      <c r="AC82" s="300">
        <v>1</v>
      </c>
      <c r="AD82" s="457">
        <v>72</v>
      </c>
    </row>
    <row r="83" spans="2:30" s="27" customFormat="1" ht="73.5" customHeight="1" thickBot="1" x14ac:dyDescent="0.35">
      <c r="B83" s="136" t="s">
        <v>223</v>
      </c>
      <c r="C83" s="144" t="s">
        <v>224</v>
      </c>
      <c r="D83" s="140" t="s">
        <v>225</v>
      </c>
      <c r="E83" s="148" t="s">
        <v>233</v>
      </c>
      <c r="F83" s="246" t="s">
        <v>234</v>
      </c>
      <c r="G83" s="246" t="s">
        <v>235</v>
      </c>
      <c r="H83" s="173">
        <v>1</v>
      </c>
      <c r="I83" s="173" t="s">
        <v>2</v>
      </c>
      <c r="J83" s="180"/>
      <c r="K83" s="197"/>
      <c r="L83" s="215"/>
      <c r="M83" s="216"/>
      <c r="N83" s="449" t="str">
        <f t="shared" si="17"/>
        <v>-</v>
      </c>
      <c r="O83" s="449" t="str">
        <f t="shared" si="21"/>
        <v>-</v>
      </c>
      <c r="P83" s="449">
        <f t="shared" si="18"/>
        <v>0</v>
      </c>
      <c r="Q83" s="449">
        <f t="shared" si="22"/>
        <v>0</v>
      </c>
      <c r="R83" s="449" t="str">
        <f t="shared" si="19"/>
        <v>-</v>
      </c>
      <c r="S83" s="449" t="str">
        <f t="shared" si="23"/>
        <v>-</v>
      </c>
      <c r="T83" s="449" t="str">
        <f t="shared" si="20"/>
        <v>-</v>
      </c>
      <c r="U83" s="449" t="str">
        <f t="shared" si="24"/>
        <v>-</v>
      </c>
      <c r="V83" s="176">
        <f t="shared" si="16"/>
        <v>0</v>
      </c>
      <c r="W83" s="202"/>
      <c r="X83" s="189" t="s">
        <v>33</v>
      </c>
      <c r="Y83" s="194" t="s">
        <v>34</v>
      </c>
      <c r="Z83" s="301"/>
      <c r="AA83" s="348">
        <v>1</v>
      </c>
      <c r="AB83" s="303"/>
      <c r="AC83" s="304"/>
      <c r="AD83" s="457">
        <v>73</v>
      </c>
    </row>
    <row r="84" spans="2:30" s="27" customFormat="1" ht="54" x14ac:dyDescent="0.3">
      <c r="B84" s="134" t="s">
        <v>236</v>
      </c>
      <c r="C84" s="141" t="s">
        <v>237</v>
      </c>
      <c r="D84" s="138" t="s">
        <v>238</v>
      </c>
      <c r="E84" s="145" t="s">
        <v>30</v>
      </c>
      <c r="F84" s="149" t="s">
        <v>239</v>
      </c>
      <c r="G84" s="154" t="s">
        <v>240</v>
      </c>
      <c r="H84" s="171">
        <v>1</v>
      </c>
      <c r="I84" s="171" t="s">
        <v>2</v>
      </c>
      <c r="J84" s="418">
        <v>0.4</v>
      </c>
      <c r="K84" s="195"/>
      <c r="L84" s="211"/>
      <c r="M84" s="212"/>
      <c r="N84" s="447" t="str">
        <f t="shared" si="17"/>
        <v>-</v>
      </c>
      <c r="O84" s="447" t="str">
        <f t="shared" si="21"/>
        <v>-</v>
      </c>
      <c r="P84" s="447">
        <f t="shared" si="18"/>
        <v>0</v>
      </c>
      <c r="Q84" s="447">
        <f t="shared" si="22"/>
        <v>0</v>
      </c>
      <c r="R84" s="447" t="str">
        <f t="shared" si="19"/>
        <v>-</v>
      </c>
      <c r="S84" s="447" t="str">
        <f t="shared" si="23"/>
        <v>-</v>
      </c>
      <c r="T84" s="447" t="str">
        <f t="shared" si="20"/>
        <v>-</v>
      </c>
      <c r="U84" s="447" t="str">
        <f t="shared" si="24"/>
        <v>-</v>
      </c>
      <c r="V84" s="186">
        <f t="shared" si="16"/>
        <v>0.4</v>
      </c>
      <c r="W84" s="199" t="s">
        <v>805</v>
      </c>
      <c r="X84" s="187" t="s">
        <v>33</v>
      </c>
      <c r="Y84" s="192" t="s">
        <v>34</v>
      </c>
      <c r="Z84" s="293"/>
      <c r="AA84" s="294">
        <v>1</v>
      </c>
      <c r="AB84" s="295"/>
      <c r="AC84" s="296"/>
      <c r="AD84" s="457">
        <v>74</v>
      </c>
    </row>
    <row r="85" spans="2:30" s="27" customFormat="1" ht="33" customHeight="1" x14ac:dyDescent="0.3">
      <c r="B85" s="135" t="s">
        <v>236</v>
      </c>
      <c r="C85" s="142" t="s">
        <v>237</v>
      </c>
      <c r="D85" s="139" t="s">
        <v>238</v>
      </c>
      <c r="E85" s="146" t="s">
        <v>30</v>
      </c>
      <c r="F85" s="150" t="s">
        <v>241</v>
      </c>
      <c r="G85" s="164" t="s">
        <v>242</v>
      </c>
      <c r="H85" s="172">
        <v>150</v>
      </c>
      <c r="I85" s="172" t="s">
        <v>2</v>
      </c>
      <c r="J85" s="184">
        <v>49.5</v>
      </c>
      <c r="K85" s="196"/>
      <c r="L85" s="213"/>
      <c r="M85" s="214"/>
      <c r="N85" s="445" t="str">
        <f t="shared" si="17"/>
        <v>-</v>
      </c>
      <c r="O85" s="445" t="str">
        <f t="shared" si="21"/>
        <v>-</v>
      </c>
      <c r="P85" s="445">
        <f t="shared" si="18"/>
        <v>0</v>
      </c>
      <c r="Q85" s="445">
        <f t="shared" si="22"/>
        <v>0</v>
      </c>
      <c r="R85" s="445">
        <f t="shared" si="19"/>
        <v>0</v>
      </c>
      <c r="S85" s="445">
        <f t="shared" si="23"/>
        <v>0</v>
      </c>
      <c r="T85" s="445">
        <f t="shared" si="20"/>
        <v>0</v>
      </c>
      <c r="U85" s="445">
        <f t="shared" si="24"/>
        <v>0</v>
      </c>
      <c r="V85" s="174">
        <f t="shared" si="16"/>
        <v>0.33</v>
      </c>
      <c r="W85" s="200" t="s">
        <v>806</v>
      </c>
      <c r="X85" s="188" t="s">
        <v>33</v>
      </c>
      <c r="Y85" s="190" t="s">
        <v>34</v>
      </c>
      <c r="Z85" s="297"/>
      <c r="AA85" s="298">
        <v>50</v>
      </c>
      <c r="AB85" s="299">
        <v>60</v>
      </c>
      <c r="AC85" s="300">
        <v>40</v>
      </c>
      <c r="AD85" s="457">
        <v>75</v>
      </c>
    </row>
    <row r="86" spans="2:30" s="27" customFormat="1" ht="36" x14ac:dyDescent="0.3">
      <c r="B86" s="135" t="s">
        <v>236</v>
      </c>
      <c r="C86" s="142" t="s">
        <v>237</v>
      </c>
      <c r="D86" s="139" t="s">
        <v>238</v>
      </c>
      <c r="E86" s="146" t="s">
        <v>30</v>
      </c>
      <c r="F86" s="157" t="s">
        <v>243</v>
      </c>
      <c r="G86" s="164" t="s">
        <v>244</v>
      </c>
      <c r="H86" s="174">
        <v>1</v>
      </c>
      <c r="I86" s="172" t="s">
        <v>2</v>
      </c>
      <c r="J86" s="419">
        <v>0.15</v>
      </c>
      <c r="K86" s="209"/>
      <c r="L86" s="213"/>
      <c r="M86" s="214"/>
      <c r="N86" s="445" t="str">
        <f t="shared" si="17"/>
        <v>-</v>
      </c>
      <c r="O86" s="445" t="str">
        <f t="shared" si="21"/>
        <v>-</v>
      </c>
      <c r="P86" s="445">
        <f t="shared" si="18"/>
        <v>0</v>
      </c>
      <c r="Q86" s="445">
        <f t="shared" si="22"/>
        <v>0</v>
      </c>
      <c r="R86" s="445">
        <f t="shared" si="19"/>
        <v>0</v>
      </c>
      <c r="S86" s="445">
        <f t="shared" si="23"/>
        <v>0</v>
      </c>
      <c r="T86" s="445" t="str">
        <f t="shared" si="20"/>
        <v>-</v>
      </c>
      <c r="U86" s="445" t="str">
        <f t="shared" si="24"/>
        <v>-</v>
      </c>
      <c r="V86" s="174">
        <f t="shared" si="16"/>
        <v>0.15</v>
      </c>
      <c r="W86" s="200" t="s">
        <v>807</v>
      </c>
      <c r="X86" s="188" t="s">
        <v>33</v>
      </c>
      <c r="Y86" s="190" t="s">
        <v>34</v>
      </c>
      <c r="Z86" s="297"/>
      <c r="AA86" s="349">
        <v>0.3</v>
      </c>
      <c r="AB86" s="350">
        <v>0.7</v>
      </c>
      <c r="AC86" s="300"/>
      <c r="AD86" s="457">
        <v>76</v>
      </c>
    </row>
    <row r="87" spans="2:30" s="27" customFormat="1" ht="72" x14ac:dyDescent="0.3">
      <c r="B87" s="135" t="s">
        <v>236</v>
      </c>
      <c r="C87" s="142" t="s">
        <v>237</v>
      </c>
      <c r="D87" s="139" t="s">
        <v>238</v>
      </c>
      <c r="E87" s="146" t="s">
        <v>30</v>
      </c>
      <c r="F87" s="150" t="s">
        <v>245</v>
      </c>
      <c r="G87" s="164" t="s">
        <v>246</v>
      </c>
      <c r="H87" s="172">
        <v>1</v>
      </c>
      <c r="I87" s="172" t="s">
        <v>2</v>
      </c>
      <c r="J87" s="183">
        <v>1</v>
      </c>
      <c r="K87" s="196"/>
      <c r="L87" s="213"/>
      <c r="M87" s="214"/>
      <c r="N87" s="445" t="str">
        <f t="shared" si="17"/>
        <v>-</v>
      </c>
      <c r="O87" s="445" t="str">
        <f t="shared" si="21"/>
        <v>-</v>
      </c>
      <c r="P87" s="445">
        <f t="shared" si="18"/>
        <v>0</v>
      </c>
      <c r="Q87" s="445">
        <f t="shared" si="22"/>
        <v>0</v>
      </c>
      <c r="R87" s="445" t="str">
        <f t="shared" si="19"/>
        <v>-</v>
      </c>
      <c r="S87" s="445" t="str">
        <f t="shared" si="23"/>
        <v>-</v>
      </c>
      <c r="T87" s="445" t="str">
        <f t="shared" si="20"/>
        <v>-</v>
      </c>
      <c r="U87" s="445" t="str">
        <f t="shared" si="24"/>
        <v>-</v>
      </c>
      <c r="V87" s="174">
        <f t="shared" si="16"/>
        <v>1</v>
      </c>
      <c r="W87" s="200" t="s">
        <v>808</v>
      </c>
      <c r="X87" s="188" t="s">
        <v>33</v>
      </c>
      <c r="Y87" s="190" t="s">
        <v>34</v>
      </c>
      <c r="Z87" s="297"/>
      <c r="AA87" s="298">
        <v>1</v>
      </c>
      <c r="AB87" s="299"/>
      <c r="AC87" s="300"/>
      <c r="AD87" s="457">
        <v>77</v>
      </c>
    </row>
    <row r="88" spans="2:30" s="27" customFormat="1" ht="90" x14ac:dyDescent="0.3">
      <c r="B88" s="135" t="s">
        <v>236</v>
      </c>
      <c r="C88" s="142" t="s">
        <v>237</v>
      </c>
      <c r="D88" s="139" t="s">
        <v>238</v>
      </c>
      <c r="E88" s="146" t="s">
        <v>30</v>
      </c>
      <c r="F88" s="150" t="s">
        <v>247</v>
      </c>
      <c r="G88" s="164" t="s">
        <v>248</v>
      </c>
      <c r="H88" s="172">
        <v>1</v>
      </c>
      <c r="I88" s="172" t="s">
        <v>2</v>
      </c>
      <c r="J88" s="419">
        <v>0.33</v>
      </c>
      <c r="K88" s="196"/>
      <c r="L88" s="213"/>
      <c r="M88" s="214"/>
      <c r="N88" s="445" t="str">
        <f t="shared" si="17"/>
        <v>-</v>
      </c>
      <c r="O88" s="445" t="str">
        <f t="shared" si="21"/>
        <v>-</v>
      </c>
      <c r="P88" s="445">
        <f t="shared" si="18"/>
        <v>0</v>
      </c>
      <c r="Q88" s="445">
        <f t="shared" si="22"/>
        <v>0</v>
      </c>
      <c r="R88" s="445">
        <f t="shared" si="19"/>
        <v>0</v>
      </c>
      <c r="S88" s="445">
        <f t="shared" si="23"/>
        <v>0</v>
      </c>
      <c r="T88" s="445">
        <f t="shared" si="20"/>
        <v>0</v>
      </c>
      <c r="U88" s="445">
        <f t="shared" si="24"/>
        <v>0</v>
      </c>
      <c r="V88" s="174">
        <f t="shared" si="16"/>
        <v>0.33</v>
      </c>
      <c r="W88" s="200" t="s">
        <v>809</v>
      </c>
      <c r="X88" s="188" t="s">
        <v>33</v>
      </c>
      <c r="Y88" s="190" t="s">
        <v>34</v>
      </c>
      <c r="Z88" s="297"/>
      <c r="AA88" s="298">
        <v>0.5</v>
      </c>
      <c r="AB88" s="299">
        <v>0.6</v>
      </c>
      <c r="AC88" s="300">
        <v>0.4</v>
      </c>
      <c r="AD88" s="457">
        <v>78</v>
      </c>
    </row>
    <row r="89" spans="2:30" s="27" customFormat="1" ht="72" x14ac:dyDescent="0.3">
      <c r="B89" s="135" t="s">
        <v>236</v>
      </c>
      <c r="C89" s="142" t="s">
        <v>237</v>
      </c>
      <c r="D89" s="139" t="s">
        <v>238</v>
      </c>
      <c r="E89" s="146" t="s">
        <v>30</v>
      </c>
      <c r="F89" s="150" t="s">
        <v>249</v>
      </c>
      <c r="G89" s="224" t="s">
        <v>250</v>
      </c>
      <c r="H89" s="172">
        <v>12</v>
      </c>
      <c r="I89" s="172" t="s">
        <v>2</v>
      </c>
      <c r="J89" s="183"/>
      <c r="K89" s="196"/>
      <c r="L89" s="213"/>
      <c r="M89" s="214"/>
      <c r="N89" s="445" t="str">
        <f t="shared" si="17"/>
        <v>-</v>
      </c>
      <c r="O89" s="445" t="str">
        <f t="shared" si="21"/>
        <v>-</v>
      </c>
      <c r="P89" s="445">
        <f t="shared" si="18"/>
        <v>0</v>
      </c>
      <c r="Q89" s="445">
        <f t="shared" si="22"/>
        <v>0</v>
      </c>
      <c r="R89" s="445" t="str">
        <f t="shared" si="19"/>
        <v>-</v>
      </c>
      <c r="S89" s="445" t="str">
        <f t="shared" si="23"/>
        <v>-</v>
      </c>
      <c r="T89" s="445" t="str">
        <f t="shared" si="20"/>
        <v>-</v>
      </c>
      <c r="U89" s="445" t="str">
        <f t="shared" si="24"/>
        <v>-</v>
      </c>
      <c r="V89" s="174">
        <f t="shared" si="16"/>
        <v>0</v>
      </c>
      <c r="W89" s="200" t="s">
        <v>810</v>
      </c>
      <c r="X89" s="188" t="s">
        <v>33</v>
      </c>
      <c r="Y89" s="190" t="s">
        <v>34</v>
      </c>
      <c r="Z89" s="297"/>
      <c r="AA89" s="351">
        <v>12</v>
      </c>
      <c r="AB89" s="299"/>
      <c r="AC89" s="300"/>
      <c r="AD89" s="457">
        <v>79</v>
      </c>
    </row>
    <row r="90" spans="2:30" s="27" customFormat="1" ht="54" x14ac:dyDescent="0.3">
      <c r="B90" s="135" t="s">
        <v>236</v>
      </c>
      <c r="C90" s="142" t="s">
        <v>237</v>
      </c>
      <c r="D90" s="139" t="s">
        <v>238</v>
      </c>
      <c r="E90" s="146" t="s">
        <v>251</v>
      </c>
      <c r="F90" s="150" t="s">
        <v>252</v>
      </c>
      <c r="G90" s="164" t="s">
        <v>253</v>
      </c>
      <c r="H90" s="172">
        <v>1</v>
      </c>
      <c r="I90" s="172" t="s">
        <v>2</v>
      </c>
      <c r="J90" s="183"/>
      <c r="K90" s="196"/>
      <c r="L90" s="213"/>
      <c r="M90" s="214"/>
      <c r="N90" s="445" t="str">
        <f t="shared" si="17"/>
        <v>-</v>
      </c>
      <c r="O90" s="445" t="str">
        <f t="shared" si="21"/>
        <v>-</v>
      </c>
      <c r="P90" s="445">
        <f t="shared" si="18"/>
        <v>0</v>
      </c>
      <c r="Q90" s="445">
        <f t="shared" si="22"/>
        <v>0</v>
      </c>
      <c r="R90" s="445" t="str">
        <f t="shared" si="19"/>
        <v>-</v>
      </c>
      <c r="S90" s="445" t="str">
        <f t="shared" si="23"/>
        <v>-</v>
      </c>
      <c r="T90" s="445" t="str">
        <f t="shared" si="20"/>
        <v>-</v>
      </c>
      <c r="U90" s="445" t="str">
        <f t="shared" si="24"/>
        <v>-</v>
      </c>
      <c r="V90" s="174">
        <f t="shared" si="16"/>
        <v>0</v>
      </c>
      <c r="W90" s="200"/>
      <c r="X90" s="188" t="s">
        <v>33</v>
      </c>
      <c r="Y90" s="190" t="s">
        <v>34</v>
      </c>
      <c r="Z90" s="297"/>
      <c r="AA90" s="298">
        <v>1</v>
      </c>
      <c r="AB90" s="299"/>
      <c r="AC90" s="300"/>
      <c r="AD90" s="457">
        <v>80</v>
      </c>
    </row>
    <row r="91" spans="2:30" s="27" customFormat="1" ht="36" x14ac:dyDescent="0.3">
      <c r="B91" s="135" t="s">
        <v>236</v>
      </c>
      <c r="C91" s="142" t="s">
        <v>237</v>
      </c>
      <c r="D91" s="139" t="s">
        <v>238</v>
      </c>
      <c r="E91" s="146" t="s">
        <v>30</v>
      </c>
      <c r="F91" s="150" t="s">
        <v>254</v>
      </c>
      <c r="G91" s="164" t="s">
        <v>255</v>
      </c>
      <c r="H91" s="172">
        <v>2</v>
      </c>
      <c r="I91" s="172" t="s">
        <v>2</v>
      </c>
      <c r="J91" s="419">
        <v>0.2</v>
      </c>
      <c r="K91" s="196"/>
      <c r="L91" s="213"/>
      <c r="M91" s="214"/>
      <c r="N91" s="445" t="str">
        <f t="shared" si="17"/>
        <v>-</v>
      </c>
      <c r="O91" s="445" t="str">
        <f t="shared" si="21"/>
        <v>-</v>
      </c>
      <c r="P91" s="445">
        <f t="shared" si="18"/>
        <v>0</v>
      </c>
      <c r="Q91" s="445">
        <f t="shared" si="22"/>
        <v>0</v>
      </c>
      <c r="R91" s="445" t="str">
        <f t="shared" si="19"/>
        <v>-</v>
      </c>
      <c r="S91" s="445" t="str">
        <f t="shared" si="23"/>
        <v>-</v>
      </c>
      <c r="T91" s="445">
        <f t="shared" si="20"/>
        <v>0</v>
      </c>
      <c r="U91" s="445">
        <f t="shared" si="24"/>
        <v>0</v>
      </c>
      <c r="V91" s="174">
        <f t="shared" si="16"/>
        <v>0.1</v>
      </c>
      <c r="W91" s="200" t="s">
        <v>811</v>
      </c>
      <c r="X91" s="188" t="s">
        <v>33</v>
      </c>
      <c r="Y91" s="190" t="s">
        <v>34</v>
      </c>
      <c r="Z91" s="297"/>
      <c r="AA91" s="298">
        <v>1</v>
      </c>
      <c r="AB91" s="299"/>
      <c r="AC91" s="300">
        <v>1</v>
      </c>
      <c r="AD91" s="457">
        <v>81</v>
      </c>
    </row>
    <row r="92" spans="2:30" s="27" customFormat="1" ht="108" x14ac:dyDescent="0.3">
      <c r="B92" s="135" t="s">
        <v>236</v>
      </c>
      <c r="C92" s="142" t="s">
        <v>237</v>
      </c>
      <c r="D92" s="139" t="s">
        <v>238</v>
      </c>
      <c r="E92" s="146" t="s">
        <v>30</v>
      </c>
      <c r="F92" s="150" t="s">
        <v>256</v>
      </c>
      <c r="G92" s="164" t="s">
        <v>257</v>
      </c>
      <c r="H92" s="172">
        <v>1</v>
      </c>
      <c r="I92" s="172" t="s">
        <v>2</v>
      </c>
      <c r="J92" s="419">
        <v>0.4</v>
      </c>
      <c r="K92" s="196"/>
      <c r="L92" s="213"/>
      <c r="M92" s="214"/>
      <c r="N92" s="445" t="str">
        <f t="shared" si="17"/>
        <v>-</v>
      </c>
      <c r="O92" s="445" t="str">
        <f t="shared" si="21"/>
        <v>-</v>
      </c>
      <c r="P92" s="445">
        <f t="shared" si="18"/>
        <v>0</v>
      </c>
      <c r="Q92" s="445">
        <f t="shared" si="22"/>
        <v>0</v>
      </c>
      <c r="R92" s="445" t="str">
        <f t="shared" si="19"/>
        <v>-</v>
      </c>
      <c r="S92" s="445" t="str">
        <f t="shared" si="23"/>
        <v>-</v>
      </c>
      <c r="T92" s="445" t="str">
        <f t="shared" si="20"/>
        <v>-</v>
      </c>
      <c r="U92" s="445" t="str">
        <f t="shared" si="24"/>
        <v>-</v>
      </c>
      <c r="V92" s="174">
        <f t="shared" si="16"/>
        <v>0.4</v>
      </c>
      <c r="W92" s="200" t="s">
        <v>812</v>
      </c>
      <c r="X92" s="188" t="s">
        <v>33</v>
      </c>
      <c r="Y92" s="190" t="s">
        <v>34</v>
      </c>
      <c r="Z92" s="297"/>
      <c r="AA92" s="298">
        <v>1</v>
      </c>
      <c r="AB92" s="299"/>
      <c r="AC92" s="300"/>
      <c r="AD92" s="457">
        <v>82</v>
      </c>
    </row>
    <row r="93" spans="2:30" s="27" customFormat="1" ht="54" x14ac:dyDescent="0.3">
      <c r="B93" s="135" t="s">
        <v>236</v>
      </c>
      <c r="C93" s="142" t="s">
        <v>237</v>
      </c>
      <c r="D93" s="139" t="s">
        <v>238</v>
      </c>
      <c r="E93" s="146" t="s">
        <v>30</v>
      </c>
      <c r="F93" s="150" t="s">
        <v>258</v>
      </c>
      <c r="G93" s="164" t="s">
        <v>259</v>
      </c>
      <c r="H93" s="172">
        <v>1</v>
      </c>
      <c r="I93" s="172" t="s">
        <v>2</v>
      </c>
      <c r="J93" s="183"/>
      <c r="K93" s="196"/>
      <c r="L93" s="213"/>
      <c r="M93" s="214"/>
      <c r="N93" s="445" t="str">
        <f t="shared" si="17"/>
        <v>-</v>
      </c>
      <c r="O93" s="445" t="str">
        <f t="shared" si="21"/>
        <v>-</v>
      </c>
      <c r="P93" s="445">
        <f t="shared" si="18"/>
        <v>0</v>
      </c>
      <c r="Q93" s="445">
        <f t="shared" si="22"/>
        <v>0</v>
      </c>
      <c r="R93" s="445" t="str">
        <f t="shared" si="19"/>
        <v>-</v>
      </c>
      <c r="S93" s="445" t="str">
        <f t="shared" si="23"/>
        <v>-</v>
      </c>
      <c r="T93" s="445" t="str">
        <f t="shared" si="20"/>
        <v>-</v>
      </c>
      <c r="U93" s="445" t="str">
        <f t="shared" si="24"/>
        <v>-</v>
      </c>
      <c r="V93" s="174">
        <f t="shared" si="16"/>
        <v>0</v>
      </c>
      <c r="W93" s="200"/>
      <c r="X93" s="188" t="s">
        <v>33</v>
      </c>
      <c r="Y93" s="190" t="s">
        <v>34</v>
      </c>
      <c r="Z93" s="297"/>
      <c r="AA93" s="298">
        <v>1</v>
      </c>
      <c r="AB93" s="299"/>
      <c r="AC93" s="300"/>
      <c r="AD93" s="457">
        <v>83</v>
      </c>
    </row>
    <row r="94" spans="2:30" s="27" customFormat="1" ht="54" x14ac:dyDescent="0.3">
      <c r="B94" s="135" t="s">
        <v>236</v>
      </c>
      <c r="C94" s="142" t="s">
        <v>237</v>
      </c>
      <c r="D94" s="139" t="s">
        <v>238</v>
      </c>
      <c r="E94" s="146" t="s">
        <v>30</v>
      </c>
      <c r="F94" s="150" t="s">
        <v>260</v>
      </c>
      <c r="G94" s="164" t="s">
        <v>261</v>
      </c>
      <c r="H94" s="172">
        <v>2</v>
      </c>
      <c r="I94" s="172" t="s">
        <v>2</v>
      </c>
      <c r="J94" s="419">
        <v>0.4</v>
      </c>
      <c r="K94" s="196"/>
      <c r="L94" s="213"/>
      <c r="M94" s="214"/>
      <c r="N94" s="445" t="str">
        <f t="shared" si="17"/>
        <v>-</v>
      </c>
      <c r="O94" s="445" t="str">
        <f t="shared" si="21"/>
        <v>-</v>
      </c>
      <c r="P94" s="445" t="str">
        <f t="shared" si="18"/>
        <v>-</v>
      </c>
      <c r="Q94" s="445" t="str">
        <f t="shared" si="22"/>
        <v>-</v>
      </c>
      <c r="R94" s="445">
        <f t="shared" si="19"/>
        <v>0</v>
      </c>
      <c r="S94" s="445">
        <f t="shared" si="23"/>
        <v>0</v>
      </c>
      <c r="T94" s="445">
        <f t="shared" si="20"/>
        <v>0</v>
      </c>
      <c r="U94" s="445">
        <f t="shared" si="24"/>
        <v>0</v>
      </c>
      <c r="V94" s="174">
        <f t="shared" si="16"/>
        <v>0.2</v>
      </c>
      <c r="W94" s="200" t="s">
        <v>813</v>
      </c>
      <c r="X94" s="188" t="s">
        <v>33</v>
      </c>
      <c r="Y94" s="190" t="s">
        <v>34</v>
      </c>
      <c r="Z94" s="297"/>
      <c r="AA94" s="298"/>
      <c r="AB94" s="299">
        <v>1</v>
      </c>
      <c r="AC94" s="300">
        <v>1</v>
      </c>
      <c r="AD94" s="457">
        <v>84</v>
      </c>
    </row>
    <row r="95" spans="2:30" s="27" customFormat="1" ht="72" x14ac:dyDescent="0.3">
      <c r="B95" s="135" t="s">
        <v>236</v>
      </c>
      <c r="C95" s="142" t="s">
        <v>237</v>
      </c>
      <c r="D95" s="139" t="s">
        <v>238</v>
      </c>
      <c r="E95" s="146" t="s">
        <v>262</v>
      </c>
      <c r="F95" s="150" t="s">
        <v>263</v>
      </c>
      <c r="G95" s="164" t="s">
        <v>264</v>
      </c>
      <c r="H95" s="172">
        <v>1</v>
      </c>
      <c r="I95" s="172" t="s">
        <v>2</v>
      </c>
      <c r="J95" s="183"/>
      <c r="K95" s="196"/>
      <c r="L95" s="213"/>
      <c r="M95" s="214"/>
      <c r="N95" s="445" t="str">
        <f t="shared" si="17"/>
        <v>-</v>
      </c>
      <c r="O95" s="445" t="str">
        <f t="shared" si="21"/>
        <v>-</v>
      </c>
      <c r="P95" s="445" t="str">
        <f t="shared" si="18"/>
        <v>-</v>
      </c>
      <c r="Q95" s="445" t="str">
        <f t="shared" si="22"/>
        <v>-</v>
      </c>
      <c r="R95" s="445" t="str">
        <f t="shared" si="19"/>
        <v>-</v>
      </c>
      <c r="S95" s="445" t="str">
        <f t="shared" si="23"/>
        <v>-</v>
      </c>
      <c r="T95" s="445">
        <f t="shared" si="20"/>
        <v>0</v>
      </c>
      <c r="U95" s="445">
        <f t="shared" si="24"/>
        <v>0</v>
      </c>
      <c r="V95" s="174">
        <f t="shared" si="16"/>
        <v>0</v>
      </c>
      <c r="W95" s="200"/>
      <c r="X95" s="188" t="s">
        <v>33</v>
      </c>
      <c r="Y95" s="190" t="s">
        <v>34</v>
      </c>
      <c r="Z95" s="297"/>
      <c r="AA95" s="298"/>
      <c r="AB95" s="299"/>
      <c r="AC95" s="300">
        <v>1</v>
      </c>
      <c r="AD95" s="457">
        <v>85</v>
      </c>
    </row>
    <row r="96" spans="2:30" s="27" customFormat="1" ht="90.75" thickBot="1" x14ac:dyDescent="0.35">
      <c r="B96" s="136" t="s">
        <v>236</v>
      </c>
      <c r="C96" s="144" t="s">
        <v>237</v>
      </c>
      <c r="D96" s="140" t="s">
        <v>238</v>
      </c>
      <c r="E96" s="148" t="s">
        <v>30</v>
      </c>
      <c r="F96" s="155" t="s">
        <v>265</v>
      </c>
      <c r="G96" s="246" t="s">
        <v>266</v>
      </c>
      <c r="H96" s="173">
        <v>1</v>
      </c>
      <c r="I96" s="173" t="s">
        <v>2</v>
      </c>
      <c r="J96" s="420">
        <v>0.1</v>
      </c>
      <c r="K96" s="197"/>
      <c r="L96" s="215"/>
      <c r="M96" s="216"/>
      <c r="N96" s="449" t="str">
        <f t="shared" si="17"/>
        <v>-</v>
      </c>
      <c r="O96" s="449" t="str">
        <f t="shared" si="21"/>
        <v>-</v>
      </c>
      <c r="P96" s="449" t="str">
        <f t="shared" si="18"/>
        <v>-</v>
      </c>
      <c r="Q96" s="449" t="str">
        <f t="shared" si="22"/>
        <v>-</v>
      </c>
      <c r="R96" s="449" t="str">
        <f t="shared" si="19"/>
        <v>-</v>
      </c>
      <c r="S96" s="449" t="str">
        <f t="shared" si="23"/>
        <v>-</v>
      </c>
      <c r="T96" s="449">
        <f t="shared" si="20"/>
        <v>0</v>
      </c>
      <c r="U96" s="449">
        <f t="shared" si="24"/>
        <v>0</v>
      </c>
      <c r="V96" s="176">
        <f t="shared" si="16"/>
        <v>0.1</v>
      </c>
      <c r="W96" s="202" t="s">
        <v>814</v>
      </c>
      <c r="X96" s="189" t="s">
        <v>33</v>
      </c>
      <c r="Y96" s="194" t="s">
        <v>34</v>
      </c>
      <c r="Z96" s="301"/>
      <c r="AA96" s="302"/>
      <c r="AB96" s="303"/>
      <c r="AC96" s="304">
        <v>1</v>
      </c>
      <c r="AD96" s="457">
        <v>86</v>
      </c>
    </row>
    <row r="97" spans="2:45" s="27" customFormat="1" ht="46.5" customHeight="1" x14ac:dyDescent="0.3">
      <c r="B97" s="134" t="s">
        <v>236</v>
      </c>
      <c r="C97" s="141" t="s">
        <v>267</v>
      </c>
      <c r="D97" s="138" t="s">
        <v>268</v>
      </c>
      <c r="E97" s="145" t="s">
        <v>30</v>
      </c>
      <c r="F97" s="385" t="s">
        <v>269</v>
      </c>
      <c r="G97" s="165" t="s">
        <v>270</v>
      </c>
      <c r="H97" s="260">
        <v>2</v>
      </c>
      <c r="I97" s="186" t="s">
        <v>2</v>
      </c>
      <c r="J97" s="178">
        <v>1</v>
      </c>
      <c r="K97" s="271"/>
      <c r="L97" s="272"/>
      <c r="M97" s="273"/>
      <c r="N97" s="447" t="str">
        <f t="shared" si="17"/>
        <v>-</v>
      </c>
      <c r="O97" s="447" t="str">
        <f t="shared" si="21"/>
        <v>-</v>
      </c>
      <c r="P97" s="447">
        <f t="shared" si="18"/>
        <v>0</v>
      </c>
      <c r="Q97" s="447">
        <f t="shared" si="22"/>
        <v>0</v>
      </c>
      <c r="R97" s="447" t="str">
        <f t="shared" si="19"/>
        <v>-</v>
      </c>
      <c r="S97" s="447" t="str">
        <f t="shared" si="23"/>
        <v>-</v>
      </c>
      <c r="T97" s="447">
        <f t="shared" si="20"/>
        <v>0</v>
      </c>
      <c r="U97" s="447">
        <f t="shared" si="24"/>
        <v>0</v>
      </c>
      <c r="V97" s="186">
        <f t="shared" si="16"/>
        <v>0.5</v>
      </c>
      <c r="W97" s="199" t="s">
        <v>829</v>
      </c>
      <c r="X97" s="268" t="s">
        <v>33</v>
      </c>
      <c r="Y97" s="260" t="s">
        <v>91</v>
      </c>
      <c r="Z97" s="229"/>
      <c r="AA97" s="309">
        <v>1</v>
      </c>
      <c r="AB97" s="310"/>
      <c r="AC97" s="311">
        <v>1</v>
      </c>
      <c r="AD97" s="457">
        <v>87</v>
      </c>
    </row>
    <row r="98" spans="2:45" s="27" customFormat="1" ht="108" x14ac:dyDescent="0.3">
      <c r="B98" s="135" t="s">
        <v>236</v>
      </c>
      <c r="C98" s="142" t="s">
        <v>267</v>
      </c>
      <c r="D98" s="139" t="s">
        <v>268</v>
      </c>
      <c r="E98" s="146" t="s">
        <v>30</v>
      </c>
      <c r="F98" s="156" t="s">
        <v>271</v>
      </c>
      <c r="G98" s="170" t="s">
        <v>271</v>
      </c>
      <c r="H98" s="177">
        <v>1</v>
      </c>
      <c r="I98" s="172" t="s">
        <v>4</v>
      </c>
      <c r="J98" s="162">
        <v>1</v>
      </c>
      <c r="K98" s="196"/>
      <c r="L98" s="213"/>
      <c r="M98" s="214"/>
      <c r="N98" s="445">
        <f t="shared" si="17"/>
        <v>1</v>
      </c>
      <c r="O98" s="445">
        <f t="shared" si="21"/>
        <v>1</v>
      </c>
      <c r="P98" s="445">
        <f t="shared" si="18"/>
        <v>0</v>
      </c>
      <c r="Q98" s="445">
        <f t="shared" si="22"/>
        <v>0</v>
      </c>
      <c r="R98" s="445">
        <f t="shared" si="19"/>
        <v>0</v>
      </c>
      <c r="S98" s="445">
        <f t="shared" si="23"/>
        <v>0</v>
      </c>
      <c r="T98" s="445">
        <f t="shared" si="20"/>
        <v>0</v>
      </c>
      <c r="U98" s="445">
        <f t="shared" si="24"/>
        <v>0</v>
      </c>
      <c r="V98" s="174">
        <f>SUM(O98+Q98+S98+U98)/4</f>
        <v>0.25</v>
      </c>
      <c r="W98" s="200" t="s">
        <v>838</v>
      </c>
      <c r="X98" s="191" t="s">
        <v>33</v>
      </c>
      <c r="Y98" s="191" t="s">
        <v>141</v>
      </c>
      <c r="Z98" s="352">
        <v>1</v>
      </c>
      <c r="AA98" s="353">
        <v>1</v>
      </c>
      <c r="AB98" s="354">
        <v>1</v>
      </c>
      <c r="AC98" s="355">
        <v>1</v>
      </c>
      <c r="AD98" s="457">
        <v>88</v>
      </c>
    </row>
    <row r="99" spans="2:45" s="27" customFormat="1" ht="72" x14ac:dyDescent="0.3">
      <c r="B99" s="135" t="s">
        <v>236</v>
      </c>
      <c r="C99" s="142" t="s">
        <v>267</v>
      </c>
      <c r="D99" s="139" t="s">
        <v>268</v>
      </c>
      <c r="E99" s="146" t="s">
        <v>30</v>
      </c>
      <c r="F99" s="163" t="s">
        <v>272</v>
      </c>
      <c r="G99" s="170" t="s">
        <v>273</v>
      </c>
      <c r="H99" s="175">
        <v>4</v>
      </c>
      <c r="I99" s="172" t="s">
        <v>2</v>
      </c>
      <c r="J99" s="179"/>
      <c r="K99" s="196"/>
      <c r="L99" s="213"/>
      <c r="M99" s="214"/>
      <c r="N99" s="445" t="str">
        <f t="shared" si="17"/>
        <v>-</v>
      </c>
      <c r="O99" s="445" t="str">
        <f t="shared" si="21"/>
        <v>-</v>
      </c>
      <c r="P99" s="445" t="str">
        <f t="shared" si="18"/>
        <v>-</v>
      </c>
      <c r="Q99" s="445" t="str">
        <f t="shared" si="22"/>
        <v>-</v>
      </c>
      <c r="R99" s="445">
        <f t="shared" si="19"/>
        <v>0</v>
      </c>
      <c r="S99" s="445">
        <f t="shared" si="23"/>
        <v>0</v>
      </c>
      <c r="T99" s="445">
        <f t="shared" si="20"/>
        <v>0</v>
      </c>
      <c r="U99" s="445">
        <f t="shared" si="24"/>
        <v>0</v>
      </c>
      <c r="V99" s="174">
        <f t="shared" ref="V99:V108" si="25">SUM(J99:M99)/H99</f>
        <v>0</v>
      </c>
      <c r="W99" s="206"/>
      <c r="X99" s="191" t="s">
        <v>33</v>
      </c>
      <c r="Y99" s="175" t="s">
        <v>91</v>
      </c>
      <c r="Z99" s="221"/>
      <c r="AA99" s="313"/>
      <c r="AB99" s="314">
        <v>2</v>
      </c>
      <c r="AC99" s="315">
        <v>2</v>
      </c>
      <c r="AD99" s="457">
        <v>89</v>
      </c>
    </row>
    <row r="100" spans="2:45" s="27" customFormat="1" ht="108" x14ac:dyDescent="0.3">
      <c r="B100" s="135" t="s">
        <v>236</v>
      </c>
      <c r="C100" s="142" t="s">
        <v>267</v>
      </c>
      <c r="D100" s="139" t="s">
        <v>268</v>
      </c>
      <c r="E100" s="146" t="s">
        <v>30</v>
      </c>
      <c r="F100" s="163" t="s">
        <v>274</v>
      </c>
      <c r="G100" s="166" t="s">
        <v>881</v>
      </c>
      <c r="H100" s="175">
        <v>1</v>
      </c>
      <c r="I100" s="172" t="s">
        <v>2</v>
      </c>
      <c r="J100" s="179">
        <v>1</v>
      </c>
      <c r="K100" s="196"/>
      <c r="L100" s="213"/>
      <c r="M100" s="214"/>
      <c r="N100" s="445">
        <f t="shared" si="17"/>
        <v>1</v>
      </c>
      <c r="O100" s="445">
        <f t="shared" si="21"/>
        <v>1</v>
      </c>
      <c r="P100" s="445" t="str">
        <f t="shared" si="18"/>
        <v>-</v>
      </c>
      <c r="Q100" s="445" t="str">
        <f t="shared" si="22"/>
        <v>-</v>
      </c>
      <c r="R100" s="445" t="str">
        <f t="shared" si="19"/>
        <v>-</v>
      </c>
      <c r="S100" s="445" t="str">
        <f t="shared" si="23"/>
        <v>-</v>
      </c>
      <c r="T100" s="445" t="str">
        <f t="shared" si="20"/>
        <v>-</v>
      </c>
      <c r="U100" s="445" t="str">
        <f t="shared" si="24"/>
        <v>-</v>
      </c>
      <c r="V100" s="174">
        <f t="shared" si="25"/>
        <v>1</v>
      </c>
      <c r="W100" s="206" t="s">
        <v>830</v>
      </c>
      <c r="X100" s="191" t="s">
        <v>33</v>
      </c>
      <c r="Y100" s="175" t="s">
        <v>91</v>
      </c>
      <c r="Z100" s="221">
        <v>1</v>
      </c>
      <c r="AA100" s="313"/>
      <c r="AB100" s="314"/>
      <c r="AC100" s="315"/>
      <c r="AD100" s="457">
        <v>90</v>
      </c>
    </row>
    <row r="101" spans="2:45" s="27" customFormat="1" ht="54" x14ac:dyDescent="0.3">
      <c r="B101" s="135" t="s">
        <v>236</v>
      </c>
      <c r="C101" s="142" t="s">
        <v>267</v>
      </c>
      <c r="D101" s="139" t="s">
        <v>268</v>
      </c>
      <c r="E101" s="146" t="s">
        <v>30</v>
      </c>
      <c r="F101" s="163" t="s">
        <v>274</v>
      </c>
      <c r="G101" s="166" t="s">
        <v>275</v>
      </c>
      <c r="H101" s="175">
        <v>1</v>
      </c>
      <c r="I101" s="172" t="s">
        <v>2</v>
      </c>
      <c r="J101" s="179"/>
      <c r="K101" s="196"/>
      <c r="L101" s="213"/>
      <c r="M101" s="214"/>
      <c r="N101" s="445" t="str">
        <f t="shared" si="17"/>
        <v>-</v>
      </c>
      <c r="O101" s="445" t="str">
        <f t="shared" si="21"/>
        <v>-</v>
      </c>
      <c r="P101" s="445" t="str">
        <f t="shared" si="18"/>
        <v>-</v>
      </c>
      <c r="Q101" s="445" t="str">
        <f t="shared" si="22"/>
        <v>-</v>
      </c>
      <c r="R101" s="445">
        <f t="shared" si="19"/>
        <v>0</v>
      </c>
      <c r="S101" s="445">
        <f t="shared" si="23"/>
        <v>0</v>
      </c>
      <c r="T101" s="445" t="str">
        <f t="shared" si="20"/>
        <v>-</v>
      </c>
      <c r="U101" s="445" t="str">
        <f t="shared" si="24"/>
        <v>-</v>
      </c>
      <c r="V101" s="174">
        <f t="shared" si="25"/>
        <v>0</v>
      </c>
      <c r="W101" s="206"/>
      <c r="X101" s="191" t="s">
        <v>33</v>
      </c>
      <c r="Y101" s="175" t="s">
        <v>91</v>
      </c>
      <c r="Z101" s="221"/>
      <c r="AA101" s="313"/>
      <c r="AB101" s="314">
        <v>1</v>
      </c>
      <c r="AC101" s="315"/>
      <c r="AD101" s="457">
        <v>91</v>
      </c>
    </row>
    <row r="102" spans="2:45" s="27" customFormat="1" ht="90" x14ac:dyDescent="0.3">
      <c r="B102" s="135" t="s">
        <v>236</v>
      </c>
      <c r="C102" s="142" t="s">
        <v>267</v>
      </c>
      <c r="D102" s="139" t="s">
        <v>268</v>
      </c>
      <c r="E102" s="146" t="s">
        <v>30</v>
      </c>
      <c r="F102" s="163" t="s">
        <v>276</v>
      </c>
      <c r="G102" s="166" t="s">
        <v>276</v>
      </c>
      <c r="H102" s="175">
        <v>1</v>
      </c>
      <c r="I102" s="172" t="s">
        <v>2</v>
      </c>
      <c r="J102" s="179"/>
      <c r="K102" s="196"/>
      <c r="L102" s="213"/>
      <c r="M102" s="214"/>
      <c r="N102" s="445" t="str">
        <f t="shared" si="17"/>
        <v>-</v>
      </c>
      <c r="O102" s="445" t="str">
        <f t="shared" si="21"/>
        <v>-</v>
      </c>
      <c r="P102" s="445">
        <f t="shared" si="18"/>
        <v>0</v>
      </c>
      <c r="Q102" s="445">
        <f t="shared" si="22"/>
        <v>0</v>
      </c>
      <c r="R102" s="445" t="str">
        <f t="shared" si="19"/>
        <v>-</v>
      </c>
      <c r="S102" s="445" t="str">
        <f t="shared" si="23"/>
        <v>-</v>
      </c>
      <c r="T102" s="445" t="str">
        <f t="shared" si="20"/>
        <v>-</v>
      </c>
      <c r="U102" s="445" t="str">
        <f t="shared" si="24"/>
        <v>-</v>
      </c>
      <c r="V102" s="174">
        <f t="shared" si="25"/>
        <v>0</v>
      </c>
      <c r="W102" s="206" t="s">
        <v>831</v>
      </c>
      <c r="X102" s="191" t="s">
        <v>33</v>
      </c>
      <c r="Y102" s="175" t="s">
        <v>91</v>
      </c>
      <c r="Z102" s="221"/>
      <c r="AA102" s="313">
        <v>1</v>
      </c>
      <c r="AB102" s="314"/>
      <c r="AC102" s="315"/>
      <c r="AD102" s="457">
        <v>92</v>
      </c>
    </row>
    <row r="103" spans="2:45" s="27" customFormat="1" ht="72" x14ac:dyDescent="0.3">
      <c r="B103" s="135" t="s">
        <v>236</v>
      </c>
      <c r="C103" s="142" t="s">
        <v>267</v>
      </c>
      <c r="D103" s="139" t="s">
        <v>268</v>
      </c>
      <c r="E103" s="146" t="s">
        <v>30</v>
      </c>
      <c r="F103" s="163" t="s">
        <v>277</v>
      </c>
      <c r="G103" s="166" t="s">
        <v>277</v>
      </c>
      <c r="H103" s="175">
        <v>2</v>
      </c>
      <c r="I103" s="172" t="s">
        <v>2</v>
      </c>
      <c r="J103" s="181">
        <v>1</v>
      </c>
      <c r="K103" s="196"/>
      <c r="L103" s="219"/>
      <c r="M103" s="214"/>
      <c r="N103" s="445" t="str">
        <f t="shared" si="17"/>
        <v>-</v>
      </c>
      <c r="O103" s="445" t="str">
        <f t="shared" si="21"/>
        <v>-</v>
      </c>
      <c r="P103" s="445">
        <f t="shared" si="18"/>
        <v>0</v>
      </c>
      <c r="Q103" s="445">
        <f t="shared" si="22"/>
        <v>0</v>
      </c>
      <c r="R103" s="445" t="str">
        <f t="shared" si="19"/>
        <v>-</v>
      </c>
      <c r="S103" s="445" t="str">
        <f t="shared" si="23"/>
        <v>-</v>
      </c>
      <c r="T103" s="445">
        <f t="shared" si="20"/>
        <v>0</v>
      </c>
      <c r="U103" s="445">
        <f t="shared" si="24"/>
        <v>0</v>
      </c>
      <c r="V103" s="174">
        <f t="shared" si="25"/>
        <v>0.5</v>
      </c>
      <c r="W103" s="206" t="s">
        <v>832</v>
      </c>
      <c r="X103" s="191" t="s">
        <v>33</v>
      </c>
      <c r="Y103" s="175" t="s">
        <v>91</v>
      </c>
      <c r="Z103" s="221"/>
      <c r="AA103" s="313">
        <v>1</v>
      </c>
      <c r="AB103" s="314"/>
      <c r="AC103" s="315">
        <v>1</v>
      </c>
      <c r="AD103" s="457">
        <v>93</v>
      </c>
    </row>
    <row r="104" spans="2:45" s="27" customFormat="1" ht="54" x14ac:dyDescent="0.3">
      <c r="B104" s="135" t="s">
        <v>236</v>
      </c>
      <c r="C104" s="142" t="s">
        <v>267</v>
      </c>
      <c r="D104" s="139" t="s">
        <v>268</v>
      </c>
      <c r="E104" s="146" t="s">
        <v>30</v>
      </c>
      <c r="F104" s="164" t="s">
        <v>278</v>
      </c>
      <c r="G104" s="166" t="s">
        <v>278</v>
      </c>
      <c r="H104" s="175">
        <v>2</v>
      </c>
      <c r="I104" s="172" t="s">
        <v>2</v>
      </c>
      <c r="J104" s="181"/>
      <c r="K104" s="196"/>
      <c r="L104" s="220"/>
      <c r="M104" s="214"/>
      <c r="N104" s="445" t="str">
        <f t="shared" si="17"/>
        <v>-</v>
      </c>
      <c r="O104" s="445" t="str">
        <f t="shared" si="21"/>
        <v>-</v>
      </c>
      <c r="P104" s="445">
        <f t="shared" si="18"/>
        <v>0</v>
      </c>
      <c r="Q104" s="445">
        <f t="shared" si="22"/>
        <v>0</v>
      </c>
      <c r="R104" s="445" t="str">
        <f t="shared" si="19"/>
        <v>-</v>
      </c>
      <c r="S104" s="445" t="str">
        <f t="shared" si="23"/>
        <v>-</v>
      </c>
      <c r="T104" s="445">
        <f t="shared" si="20"/>
        <v>0</v>
      </c>
      <c r="U104" s="445">
        <f t="shared" si="24"/>
        <v>0</v>
      </c>
      <c r="V104" s="174">
        <f t="shared" si="25"/>
        <v>0</v>
      </c>
      <c r="W104" s="206"/>
      <c r="X104" s="191" t="s">
        <v>33</v>
      </c>
      <c r="Y104" s="175" t="s">
        <v>91</v>
      </c>
      <c r="Z104" s="221"/>
      <c r="AA104" s="313">
        <v>1</v>
      </c>
      <c r="AB104" s="314"/>
      <c r="AC104" s="315">
        <v>1</v>
      </c>
      <c r="AD104" s="457">
        <v>94</v>
      </c>
    </row>
    <row r="105" spans="2:45" s="27" customFormat="1" ht="126" x14ac:dyDescent="0.3">
      <c r="B105" s="135" t="s">
        <v>236</v>
      </c>
      <c r="C105" s="142" t="s">
        <v>267</v>
      </c>
      <c r="D105" s="139" t="s">
        <v>268</v>
      </c>
      <c r="E105" s="146" t="s">
        <v>30</v>
      </c>
      <c r="F105" s="163" t="s">
        <v>279</v>
      </c>
      <c r="G105" s="163" t="s">
        <v>280</v>
      </c>
      <c r="H105" s="175">
        <v>1</v>
      </c>
      <c r="I105" s="172" t="s">
        <v>2</v>
      </c>
      <c r="J105" s="181">
        <v>0.2</v>
      </c>
      <c r="K105" s="196"/>
      <c r="L105" s="220"/>
      <c r="M105" s="214"/>
      <c r="N105" s="445" t="str">
        <f t="shared" si="17"/>
        <v>-</v>
      </c>
      <c r="O105" s="445" t="str">
        <f t="shared" si="21"/>
        <v>-</v>
      </c>
      <c r="P105" s="445">
        <f t="shared" si="18"/>
        <v>0</v>
      </c>
      <c r="Q105" s="445">
        <f t="shared" si="22"/>
        <v>0</v>
      </c>
      <c r="R105" s="445" t="str">
        <f t="shared" si="19"/>
        <v>-</v>
      </c>
      <c r="S105" s="445" t="str">
        <f t="shared" si="23"/>
        <v>-</v>
      </c>
      <c r="T105" s="445" t="str">
        <f t="shared" si="20"/>
        <v>-</v>
      </c>
      <c r="U105" s="445" t="str">
        <f t="shared" si="24"/>
        <v>-</v>
      </c>
      <c r="V105" s="174">
        <f t="shared" si="25"/>
        <v>0.2</v>
      </c>
      <c r="W105" s="206" t="s">
        <v>833</v>
      </c>
      <c r="X105" s="191" t="s">
        <v>33</v>
      </c>
      <c r="Y105" s="175" t="s">
        <v>91</v>
      </c>
      <c r="Z105" s="221"/>
      <c r="AA105" s="313">
        <v>1</v>
      </c>
      <c r="AB105" s="314"/>
      <c r="AC105" s="315"/>
      <c r="AD105" s="457">
        <v>95</v>
      </c>
    </row>
    <row r="106" spans="2:45" s="27" customFormat="1" ht="56.1" customHeight="1" x14ac:dyDescent="0.3">
      <c r="B106" s="135" t="s">
        <v>236</v>
      </c>
      <c r="C106" s="142" t="s">
        <v>267</v>
      </c>
      <c r="D106" s="139" t="s">
        <v>268</v>
      </c>
      <c r="E106" s="146" t="s">
        <v>30</v>
      </c>
      <c r="F106" s="163" t="s">
        <v>281</v>
      </c>
      <c r="G106" s="166" t="s">
        <v>282</v>
      </c>
      <c r="H106" s="175">
        <v>1</v>
      </c>
      <c r="I106" s="172" t="s">
        <v>2</v>
      </c>
      <c r="J106" s="181">
        <v>0.2</v>
      </c>
      <c r="K106" s="196"/>
      <c r="L106" s="220"/>
      <c r="M106" s="214"/>
      <c r="N106" s="445" t="str">
        <f t="shared" si="17"/>
        <v>-</v>
      </c>
      <c r="O106" s="445" t="str">
        <f t="shared" si="21"/>
        <v>-</v>
      </c>
      <c r="P106" s="445">
        <f t="shared" si="18"/>
        <v>0</v>
      </c>
      <c r="Q106" s="445">
        <f t="shared" si="22"/>
        <v>0</v>
      </c>
      <c r="R106" s="445" t="str">
        <f t="shared" si="19"/>
        <v>-</v>
      </c>
      <c r="S106" s="445" t="str">
        <f t="shared" si="23"/>
        <v>-</v>
      </c>
      <c r="T106" s="445" t="str">
        <f t="shared" si="20"/>
        <v>-</v>
      </c>
      <c r="U106" s="445" t="str">
        <f t="shared" si="24"/>
        <v>-</v>
      </c>
      <c r="V106" s="174">
        <f t="shared" si="25"/>
        <v>0.2</v>
      </c>
      <c r="W106" s="206" t="s">
        <v>834</v>
      </c>
      <c r="X106" s="175" t="s">
        <v>33</v>
      </c>
      <c r="Y106" s="175" t="s">
        <v>91</v>
      </c>
      <c r="Z106" s="221"/>
      <c r="AA106" s="313">
        <v>1</v>
      </c>
      <c r="AB106" s="314"/>
      <c r="AC106" s="315"/>
      <c r="AD106" s="457">
        <v>96</v>
      </c>
    </row>
    <row r="107" spans="2:45" s="27" customFormat="1" ht="76.5" customHeight="1" thickBot="1" x14ac:dyDescent="0.35">
      <c r="B107" s="136" t="s">
        <v>236</v>
      </c>
      <c r="C107" s="144" t="s">
        <v>267</v>
      </c>
      <c r="D107" s="140" t="s">
        <v>268</v>
      </c>
      <c r="E107" s="148" t="s">
        <v>30</v>
      </c>
      <c r="F107" s="274" t="s">
        <v>281</v>
      </c>
      <c r="G107" s="167" t="s">
        <v>283</v>
      </c>
      <c r="H107" s="262">
        <v>1</v>
      </c>
      <c r="I107" s="173" t="s">
        <v>2</v>
      </c>
      <c r="J107" s="185">
        <v>0.7</v>
      </c>
      <c r="K107" s="197"/>
      <c r="L107" s="275"/>
      <c r="M107" s="216"/>
      <c r="N107" s="449" t="str">
        <f t="shared" ref="N107:N128" si="26">IF(ISERROR(J107/Z107),"-",J107/Z107)</f>
        <v>-</v>
      </c>
      <c r="O107" s="449" t="str">
        <f t="shared" si="21"/>
        <v>-</v>
      </c>
      <c r="P107" s="449">
        <f t="shared" ref="P107:P128" si="27">IF(ISERROR(K107/AA107),"-",K107/AA107)</f>
        <v>0</v>
      </c>
      <c r="Q107" s="449">
        <f t="shared" si="22"/>
        <v>0</v>
      </c>
      <c r="R107" s="449" t="str">
        <f t="shared" ref="R107:R128" si="28">IF(ISERROR(L107/AB107),"-",L107/AB107)</f>
        <v>-</v>
      </c>
      <c r="S107" s="449" t="str">
        <f t="shared" si="23"/>
        <v>-</v>
      </c>
      <c r="T107" s="449" t="str">
        <f t="shared" ref="T107:T128" si="29">IF(ISERROR(M107/AC107),"-",M107/AC107)</f>
        <v>-</v>
      </c>
      <c r="U107" s="449" t="str">
        <f t="shared" si="24"/>
        <v>-</v>
      </c>
      <c r="V107" s="176">
        <f t="shared" si="25"/>
        <v>0.7</v>
      </c>
      <c r="W107" s="276" t="s">
        <v>859</v>
      </c>
      <c r="X107" s="262" t="s">
        <v>33</v>
      </c>
      <c r="Y107" s="265" t="s">
        <v>75</v>
      </c>
      <c r="Z107" s="338"/>
      <c r="AA107" s="339">
        <v>1</v>
      </c>
      <c r="AB107" s="340"/>
      <c r="AC107" s="341"/>
      <c r="AD107" s="457">
        <v>97</v>
      </c>
    </row>
    <row r="108" spans="2:45" s="27" customFormat="1" ht="45.6" customHeight="1" x14ac:dyDescent="0.3">
      <c r="B108" s="134" t="s">
        <v>236</v>
      </c>
      <c r="C108" s="141" t="s">
        <v>284</v>
      </c>
      <c r="D108" s="277" t="s">
        <v>285</v>
      </c>
      <c r="E108" s="145" t="s">
        <v>30</v>
      </c>
      <c r="F108" s="258" t="s">
        <v>286</v>
      </c>
      <c r="G108" s="154" t="s">
        <v>287</v>
      </c>
      <c r="H108" s="278">
        <v>1</v>
      </c>
      <c r="I108" s="186" t="s">
        <v>2</v>
      </c>
      <c r="J108" s="279"/>
      <c r="K108" s="271"/>
      <c r="L108" s="272"/>
      <c r="M108" s="356"/>
      <c r="N108" s="448" t="str">
        <f t="shared" si="26"/>
        <v>-</v>
      </c>
      <c r="O108" s="448" t="str">
        <f t="shared" si="21"/>
        <v>-</v>
      </c>
      <c r="P108" s="448" t="str">
        <f t="shared" si="27"/>
        <v>-</v>
      </c>
      <c r="Q108" s="448" t="str">
        <f t="shared" si="22"/>
        <v>-</v>
      </c>
      <c r="R108" s="447">
        <f t="shared" si="28"/>
        <v>0</v>
      </c>
      <c r="S108" s="447">
        <f t="shared" si="23"/>
        <v>0</v>
      </c>
      <c r="T108" s="448" t="str">
        <f t="shared" si="29"/>
        <v>-</v>
      </c>
      <c r="U108" s="448" t="str">
        <f t="shared" si="24"/>
        <v>-</v>
      </c>
      <c r="V108" s="186">
        <f t="shared" si="25"/>
        <v>0</v>
      </c>
      <c r="W108" s="199"/>
      <c r="X108" s="280" t="s">
        <v>33</v>
      </c>
      <c r="Y108" s="280" t="s">
        <v>228</v>
      </c>
      <c r="Z108" s="281"/>
      <c r="AA108" s="282"/>
      <c r="AB108" s="283">
        <v>1</v>
      </c>
      <c r="AC108" s="284"/>
      <c r="AD108" s="457">
        <v>98</v>
      </c>
    </row>
    <row r="109" spans="2:45" s="27" customFormat="1" ht="90.75" thickBot="1" x14ac:dyDescent="0.35">
      <c r="B109" s="136" t="s">
        <v>236</v>
      </c>
      <c r="C109" s="144" t="s">
        <v>284</v>
      </c>
      <c r="D109" s="285" t="s">
        <v>285</v>
      </c>
      <c r="E109" s="286" t="s">
        <v>288</v>
      </c>
      <c r="F109" s="159" t="s">
        <v>289</v>
      </c>
      <c r="G109" s="167" t="s">
        <v>290</v>
      </c>
      <c r="H109" s="262">
        <v>1</v>
      </c>
      <c r="I109" s="176" t="s">
        <v>4</v>
      </c>
      <c r="J109" s="329">
        <v>1</v>
      </c>
      <c r="K109" s="357"/>
      <c r="L109" s="358"/>
      <c r="M109" s="328"/>
      <c r="N109" s="451">
        <f t="shared" si="26"/>
        <v>1</v>
      </c>
      <c r="O109" s="451">
        <f t="shared" si="21"/>
        <v>1</v>
      </c>
      <c r="P109" s="451">
        <f t="shared" si="27"/>
        <v>0</v>
      </c>
      <c r="Q109" s="451">
        <f t="shared" si="22"/>
        <v>0</v>
      </c>
      <c r="R109" s="451">
        <f t="shared" si="28"/>
        <v>0</v>
      </c>
      <c r="S109" s="451">
        <f t="shared" si="23"/>
        <v>0</v>
      </c>
      <c r="T109" s="451">
        <f t="shared" si="29"/>
        <v>0</v>
      </c>
      <c r="U109" s="451">
        <f t="shared" si="24"/>
        <v>0</v>
      </c>
      <c r="V109" s="176">
        <f>SUM(O109+Q109+S109+U109)/4</f>
        <v>0.25</v>
      </c>
      <c r="W109" s="287" t="s">
        <v>816</v>
      </c>
      <c r="X109" s="265" t="s">
        <v>33</v>
      </c>
      <c r="Y109" s="265" t="s">
        <v>291</v>
      </c>
      <c r="Z109" s="338">
        <v>1</v>
      </c>
      <c r="AA109" s="339">
        <v>1</v>
      </c>
      <c r="AB109" s="340">
        <v>1</v>
      </c>
      <c r="AC109" s="341">
        <v>1</v>
      </c>
      <c r="AD109" s="457">
        <v>99</v>
      </c>
    </row>
    <row r="110" spans="2:45" s="27" customFormat="1" ht="67.5" customHeight="1" thickBot="1" x14ac:dyDescent="0.35">
      <c r="B110" s="137" t="s">
        <v>292</v>
      </c>
      <c r="C110" s="143" t="s">
        <v>293</v>
      </c>
      <c r="D110" s="288" t="s">
        <v>294</v>
      </c>
      <c r="E110" s="289" t="s">
        <v>295</v>
      </c>
      <c r="F110" s="259" t="s">
        <v>296</v>
      </c>
      <c r="G110" s="225" t="s">
        <v>297</v>
      </c>
      <c r="H110" s="359">
        <v>1</v>
      </c>
      <c r="I110" s="256" t="s">
        <v>2</v>
      </c>
      <c r="J110" s="360"/>
      <c r="K110" s="361"/>
      <c r="L110" s="362"/>
      <c r="M110" s="334"/>
      <c r="N110" s="452" t="str">
        <f t="shared" si="26"/>
        <v>-</v>
      </c>
      <c r="O110" s="452" t="str">
        <f t="shared" si="21"/>
        <v>-</v>
      </c>
      <c r="P110" s="452">
        <f t="shared" si="27"/>
        <v>0</v>
      </c>
      <c r="Q110" s="452">
        <f t="shared" si="22"/>
        <v>0</v>
      </c>
      <c r="R110" s="452" t="str">
        <f t="shared" si="28"/>
        <v>-</v>
      </c>
      <c r="S110" s="452" t="str">
        <f t="shared" si="23"/>
        <v>-</v>
      </c>
      <c r="T110" s="452" t="str">
        <f t="shared" si="29"/>
        <v>-</v>
      </c>
      <c r="U110" s="452" t="str">
        <f t="shared" si="24"/>
        <v>-</v>
      </c>
      <c r="V110" s="256">
        <f t="shared" ref="V110:V128" si="30">SUM(J110:M110)/H110</f>
        <v>0</v>
      </c>
      <c r="W110" s="290"/>
      <c r="X110" s="291" t="s">
        <v>33</v>
      </c>
      <c r="Y110" s="291" t="s">
        <v>34</v>
      </c>
      <c r="Z110" s="363"/>
      <c r="AA110" s="364">
        <v>1</v>
      </c>
      <c r="AB110" s="365"/>
      <c r="AC110" s="366"/>
      <c r="AD110" s="457">
        <v>100</v>
      </c>
    </row>
    <row r="111" spans="2:45" s="27" customFormat="1" ht="91.5" customHeight="1" x14ac:dyDescent="0.3">
      <c r="B111" s="234" t="s">
        <v>298</v>
      </c>
      <c r="C111" s="235" t="s">
        <v>299</v>
      </c>
      <c r="D111" s="236" t="s">
        <v>300</v>
      </c>
      <c r="E111" s="237" t="s">
        <v>301</v>
      </c>
      <c r="F111" s="257" t="s">
        <v>209</v>
      </c>
      <c r="G111" s="238" t="s">
        <v>302</v>
      </c>
      <c r="H111" s="239">
        <v>2</v>
      </c>
      <c r="I111" s="239" t="s">
        <v>2</v>
      </c>
      <c r="J111" s="240"/>
      <c r="K111" s="248"/>
      <c r="L111" s="241"/>
      <c r="M111" s="242"/>
      <c r="N111" s="453" t="str">
        <f t="shared" si="26"/>
        <v>-</v>
      </c>
      <c r="O111" s="453" t="str">
        <f t="shared" si="21"/>
        <v>-</v>
      </c>
      <c r="P111" s="453">
        <f t="shared" si="27"/>
        <v>0</v>
      </c>
      <c r="Q111" s="453">
        <f t="shared" si="22"/>
        <v>0</v>
      </c>
      <c r="R111" s="453" t="str">
        <f t="shared" si="28"/>
        <v>-</v>
      </c>
      <c r="S111" s="453" t="str">
        <f t="shared" si="23"/>
        <v>-</v>
      </c>
      <c r="T111" s="453">
        <f t="shared" si="29"/>
        <v>0</v>
      </c>
      <c r="U111" s="453">
        <f t="shared" si="24"/>
        <v>0</v>
      </c>
      <c r="V111" s="243">
        <f t="shared" si="30"/>
        <v>0</v>
      </c>
      <c r="W111" s="244" t="s">
        <v>860</v>
      </c>
      <c r="X111" s="245" t="s">
        <v>303</v>
      </c>
      <c r="Y111" s="245" t="s">
        <v>304</v>
      </c>
      <c r="Z111" s="367"/>
      <c r="AA111" s="368">
        <v>1</v>
      </c>
      <c r="AB111" s="369"/>
      <c r="AC111" s="370">
        <v>1</v>
      </c>
      <c r="AD111" s="457">
        <v>101</v>
      </c>
      <c r="AE111" s="231"/>
      <c r="AF111" s="231"/>
      <c r="AG111" s="231"/>
      <c r="AH111" s="231"/>
      <c r="AI111" s="231"/>
      <c r="AJ111" s="231"/>
      <c r="AK111" s="231"/>
      <c r="AL111" s="231"/>
      <c r="AM111" s="231"/>
      <c r="AN111" s="231"/>
      <c r="AO111" s="231"/>
      <c r="AP111" s="231"/>
      <c r="AQ111" s="231"/>
      <c r="AR111" s="231"/>
      <c r="AS111" s="231"/>
    </row>
    <row r="112" spans="2:45" s="27" customFormat="1" ht="91.5" customHeight="1" x14ac:dyDescent="0.3">
      <c r="B112" s="135" t="s">
        <v>298</v>
      </c>
      <c r="C112" s="142" t="s">
        <v>299</v>
      </c>
      <c r="D112" s="139" t="s">
        <v>300</v>
      </c>
      <c r="E112" s="146" t="s">
        <v>305</v>
      </c>
      <c r="F112" s="164" t="s">
        <v>175</v>
      </c>
      <c r="G112" s="164" t="s">
        <v>306</v>
      </c>
      <c r="H112" s="172">
        <v>2</v>
      </c>
      <c r="I112" s="172" t="s">
        <v>2</v>
      </c>
      <c r="J112" s="179"/>
      <c r="K112" s="196"/>
      <c r="L112" s="213"/>
      <c r="M112" s="214"/>
      <c r="N112" s="445" t="str">
        <f t="shared" si="26"/>
        <v>-</v>
      </c>
      <c r="O112" s="445" t="str">
        <f t="shared" si="21"/>
        <v>-</v>
      </c>
      <c r="P112" s="445">
        <f t="shared" si="27"/>
        <v>0</v>
      </c>
      <c r="Q112" s="445">
        <f t="shared" si="22"/>
        <v>0</v>
      </c>
      <c r="R112" s="445" t="str">
        <f t="shared" si="28"/>
        <v>-</v>
      </c>
      <c r="S112" s="445" t="str">
        <f t="shared" si="23"/>
        <v>-</v>
      </c>
      <c r="T112" s="445">
        <f t="shared" si="29"/>
        <v>0</v>
      </c>
      <c r="U112" s="445">
        <f t="shared" si="24"/>
        <v>0</v>
      </c>
      <c r="V112" s="174">
        <f t="shared" si="30"/>
        <v>0</v>
      </c>
      <c r="W112" s="200" t="s">
        <v>860</v>
      </c>
      <c r="X112" s="188" t="s">
        <v>303</v>
      </c>
      <c r="Y112" s="188" t="s">
        <v>304</v>
      </c>
      <c r="Z112" s="297"/>
      <c r="AA112" s="298">
        <v>1</v>
      </c>
      <c r="AB112" s="299"/>
      <c r="AC112" s="300">
        <v>1</v>
      </c>
      <c r="AD112" s="457">
        <v>102</v>
      </c>
    </row>
    <row r="113" spans="2:45" s="28" customFormat="1" ht="90" x14ac:dyDescent="0.3">
      <c r="B113" s="135" t="s">
        <v>298</v>
      </c>
      <c r="C113" s="142" t="s">
        <v>299</v>
      </c>
      <c r="D113" s="139" t="s">
        <v>300</v>
      </c>
      <c r="E113" s="146" t="s">
        <v>307</v>
      </c>
      <c r="F113" s="150" t="s">
        <v>121</v>
      </c>
      <c r="G113" s="164" t="s">
        <v>308</v>
      </c>
      <c r="H113" s="172">
        <v>2</v>
      </c>
      <c r="I113" s="172" t="s">
        <v>2</v>
      </c>
      <c r="J113" s="179"/>
      <c r="K113" s="196"/>
      <c r="L113" s="213"/>
      <c r="M113" s="214"/>
      <c r="N113" s="445" t="str">
        <f t="shared" si="26"/>
        <v>-</v>
      </c>
      <c r="O113" s="445" t="str">
        <f t="shared" si="21"/>
        <v>-</v>
      </c>
      <c r="P113" s="445">
        <f t="shared" si="27"/>
        <v>0</v>
      </c>
      <c r="Q113" s="445">
        <f t="shared" si="22"/>
        <v>0</v>
      </c>
      <c r="R113" s="445" t="str">
        <f t="shared" si="28"/>
        <v>-</v>
      </c>
      <c r="S113" s="445" t="str">
        <f t="shared" si="23"/>
        <v>-</v>
      </c>
      <c r="T113" s="445">
        <f t="shared" si="29"/>
        <v>0</v>
      </c>
      <c r="U113" s="445">
        <f t="shared" si="24"/>
        <v>0</v>
      </c>
      <c r="V113" s="174">
        <f t="shared" si="30"/>
        <v>0</v>
      </c>
      <c r="W113" s="200" t="s">
        <v>860</v>
      </c>
      <c r="X113" s="188" t="s">
        <v>303</v>
      </c>
      <c r="Y113" s="188" t="s">
        <v>304</v>
      </c>
      <c r="Z113" s="297"/>
      <c r="AA113" s="298">
        <v>1</v>
      </c>
      <c r="AB113" s="299"/>
      <c r="AC113" s="300">
        <v>1</v>
      </c>
      <c r="AD113" s="457">
        <v>103</v>
      </c>
      <c r="AE113" s="232"/>
      <c r="AF113" s="232"/>
      <c r="AG113" s="232"/>
      <c r="AH113" s="232"/>
      <c r="AI113" s="232"/>
      <c r="AJ113" s="232"/>
      <c r="AK113" s="232"/>
      <c r="AL113" s="232"/>
      <c r="AM113" s="232"/>
      <c r="AN113" s="232"/>
      <c r="AO113" s="232"/>
      <c r="AP113" s="232"/>
      <c r="AQ113" s="232"/>
      <c r="AR113" s="232"/>
      <c r="AS113" s="232"/>
    </row>
    <row r="114" spans="2:45" s="27" customFormat="1" ht="55.5" customHeight="1" x14ac:dyDescent="0.3">
      <c r="B114" s="135" t="s">
        <v>298</v>
      </c>
      <c r="C114" s="142" t="s">
        <v>299</v>
      </c>
      <c r="D114" s="139" t="s">
        <v>300</v>
      </c>
      <c r="E114" s="146" t="s">
        <v>309</v>
      </c>
      <c r="F114" s="164" t="s">
        <v>103</v>
      </c>
      <c r="G114" s="164" t="s">
        <v>310</v>
      </c>
      <c r="H114" s="172">
        <v>2</v>
      </c>
      <c r="I114" s="172" t="s">
        <v>2</v>
      </c>
      <c r="J114" s="179"/>
      <c r="K114" s="196"/>
      <c r="L114" s="213"/>
      <c r="M114" s="214"/>
      <c r="N114" s="445" t="str">
        <f t="shared" si="26"/>
        <v>-</v>
      </c>
      <c r="O114" s="445" t="str">
        <f t="shared" si="21"/>
        <v>-</v>
      </c>
      <c r="P114" s="445">
        <f t="shared" si="27"/>
        <v>0</v>
      </c>
      <c r="Q114" s="445">
        <f t="shared" si="22"/>
        <v>0</v>
      </c>
      <c r="R114" s="445" t="str">
        <f t="shared" si="28"/>
        <v>-</v>
      </c>
      <c r="S114" s="445" t="str">
        <f t="shared" si="23"/>
        <v>-</v>
      </c>
      <c r="T114" s="445">
        <f t="shared" si="29"/>
        <v>0</v>
      </c>
      <c r="U114" s="445">
        <f t="shared" si="24"/>
        <v>0</v>
      </c>
      <c r="V114" s="174">
        <f t="shared" si="30"/>
        <v>0</v>
      </c>
      <c r="W114" s="200" t="s">
        <v>860</v>
      </c>
      <c r="X114" s="188" t="s">
        <v>303</v>
      </c>
      <c r="Y114" s="188" t="s">
        <v>304</v>
      </c>
      <c r="Z114" s="297"/>
      <c r="AA114" s="298">
        <v>1</v>
      </c>
      <c r="AB114" s="299"/>
      <c r="AC114" s="300">
        <v>1</v>
      </c>
      <c r="AD114" s="457">
        <v>104</v>
      </c>
    </row>
    <row r="115" spans="2:45" s="27" customFormat="1" ht="104.25" customHeight="1" x14ac:dyDescent="0.3">
      <c r="B115" s="135" t="s">
        <v>298</v>
      </c>
      <c r="C115" s="142" t="s">
        <v>299</v>
      </c>
      <c r="D115" s="139" t="s">
        <v>300</v>
      </c>
      <c r="E115" s="146" t="s">
        <v>311</v>
      </c>
      <c r="F115" s="150" t="s">
        <v>47</v>
      </c>
      <c r="G115" s="164" t="s">
        <v>312</v>
      </c>
      <c r="H115" s="172">
        <v>2</v>
      </c>
      <c r="I115" s="172" t="s">
        <v>2</v>
      </c>
      <c r="J115" s="179"/>
      <c r="K115" s="196"/>
      <c r="L115" s="213"/>
      <c r="M115" s="214"/>
      <c r="N115" s="445" t="str">
        <f t="shared" si="26"/>
        <v>-</v>
      </c>
      <c r="O115" s="445" t="str">
        <f t="shared" si="21"/>
        <v>-</v>
      </c>
      <c r="P115" s="445">
        <f t="shared" si="27"/>
        <v>0</v>
      </c>
      <c r="Q115" s="445">
        <f t="shared" si="22"/>
        <v>0</v>
      </c>
      <c r="R115" s="445" t="str">
        <f t="shared" si="28"/>
        <v>-</v>
      </c>
      <c r="S115" s="445" t="str">
        <f t="shared" si="23"/>
        <v>-</v>
      </c>
      <c r="T115" s="445">
        <f t="shared" si="29"/>
        <v>0</v>
      </c>
      <c r="U115" s="445">
        <f t="shared" si="24"/>
        <v>0</v>
      </c>
      <c r="V115" s="174">
        <f t="shared" si="30"/>
        <v>0</v>
      </c>
      <c r="W115" s="200" t="s">
        <v>860</v>
      </c>
      <c r="X115" s="188" t="s">
        <v>303</v>
      </c>
      <c r="Y115" s="188" t="s">
        <v>304</v>
      </c>
      <c r="Z115" s="297"/>
      <c r="AA115" s="298">
        <v>1</v>
      </c>
      <c r="AB115" s="299"/>
      <c r="AC115" s="300">
        <v>1</v>
      </c>
      <c r="AD115" s="457">
        <v>105</v>
      </c>
    </row>
    <row r="116" spans="2:45" s="27" customFormat="1" ht="90" x14ac:dyDescent="0.3">
      <c r="B116" s="135" t="s">
        <v>298</v>
      </c>
      <c r="C116" s="142" t="s">
        <v>299</v>
      </c>
      <c r="D116" s="139" t="s">
        <v>300</v>
      </c>
      <c r="E116" s="146" t="s">
        <v>313</v>
      </c>
      <c r="F116" s="150" t="s">
        <v>143</v>
      </c>
      <c r="G116" s="164" t="s">
        <v>314</v>
      </c>
      <c r="H116" s="172">
        <v>2</v>
      </c>
      <c r="I116" s="172" t="s">
        <v>2</v>
      </c>
      <c r="J116" s="179"/>
      <c r="K116" s="196"/>
      <c r="L116" s="213"/>
      <c r="M116" s="214"/>
      <c r="N116" s="445" t="str">
        <f t="shared" si="26"/>
        <v>-</v>
      </c>
      <c r="O116" s="445" t="str">
        <f t="shared" si="21"/>
        <v>-</v>
      </c>
      <c r="P116" s="445">
        <f t="shared" si="27"/>
        <v>0</v>
      </c>
      <c r="Q116" s="445">
        <f t="shared" si="22"/>
        <v>0</v>
      </c>
      <c r="R116" s="445" t="str">
        <f t="shared" si="28"/>
        <v>-</v>
      </c>
      <c r="S116" s="445" t="str">
        <f t="shared" si="23"/>
        <v>-</v>
      </c>
      <c r="T116" s="445">
        <f t="shared" si="29"/>
        <v>0</v>
      </c>
      <c r="U116" s="445">
        <f t="shared" si="24"/>
        <v>0</v>
      </c>
      <c r="V116" s="174">
        <f t="shared" si="30"/>
        <v>0</v>
      </c>
      <c r="W116" s="200" t="s">
        <v>860</v>
      </c>
      <c r="X116" s="188" t="s">
        <v>303</v>
      </c>
      <c r="Y116" s="188" t="s">
        <v>304</v>
      </c>
      <c r="Z116" s="297"/>
      <c r="AA116" s="298">
        <v>1</v>
      </c>
      <c r="AB116" s="299"/>
      <c r="AC116" s="300">
        <v>1</v>
      </c>
      <c r="AD116" s="457">
        <v>106</v>
      </c>
    </row>
    <row r="117" spans="2:45" s="27" customFormat="1" ht="108" x14ac:dyDescent="0.3">
      <c r="B117" s="135" t="s">
        <v>298</v>
      </c>
      <c r="C117" s="142" t="s">
        <v>299</v>
      </c>
      <c r="D117" s="139" t="s">
        <v>300</v>
      </c>
      <c r="E117" s="146" t="s">
        <v>315</v>
      </c>
      <c r="F117" s="150" t="s">
        <v>316</v>
      </c>
      <c r="G117" s="164" t="s">
        <v>317</v>
      </c>
      <c r="H117" s="172">
        <v>1</v>
      </c>
      <c r="I117" s="172" t="s">
        <v>2</v>
      </c>
      <c r="J117" s="179">
        <v>1</v>
      </c>
      <c r="K117" s="196"/>
      <c r="L117" s="213"/>
      <c r="M117" s="214"/>
      <c r="N117" s="445" t="str">
        <f t="shared" si="26"/>
        <v>-</v>
      </c>
      <c r="O117" s="445" t="str">
        <f t="shared" si="21"/>
        <v>-</v>
      </c>
      <c r="P117" s="445">
        <f t="shared" si="27"/>
        <v>0</v>
      </c>
      <c r="Q117" s="445">
        <f t="shared" si="22"/>
        <v>0</v>
      </c>
      <c r="R117" s="445" t="str">
        <f t="shared" si="28"/>
        <v>-</v>
      </c>
      <c r="S117" s="445" t="str">
        <f t="shared" si="23"/>
        <v>-</v>
      </c>
      <c r="T117" s="445" t="str">
        <f t="shared" si="29"/>
        <v>-</v>
      </c>
      <c r="U117" s="445" t="str">
        <f t="shared" si="24"/>
        <v>-</v>
      </c>
      <c r="V117" s="174">
        <f t="shared" si="30"/>
        <v>1</v>
      </c>
      <c r="W117" s="200" t="s">
        <v>861</v>
      </c>
      <c r="X117" s="188" t="s">
        <v>303</v>
      </c>
      <c r="Y117" s="188" t="s">
        <v>304</v>
      </c>
      <c r="Z117" s="297"/>
      <c r="AA117" s="298">
        <v>1</v>
      </c>
      <c r="AB117" s="299"/>
      <c r="AC117" s="300"/>
      <c r="AD117" s="457">
        <v>107</v>
      </c>
    </row>
    <row r="118" spans="2:45" s="27" customFormat="1" ht="108" x14ac:dyDescent="0.3">
      <c r="B118" s="135" t="s">
        <v>298</v>
      </c>
      <c r="C118" s="142" t="s">
        <v>299</v>
      </c>
      <c r="D118" s="139" t="s">
        <v>300</v>
      </c>
      <c r="E118" s="146" t="s">
        <v>318</v>
      </c>
      <c r="F118" s="150" t="s">
        <v>319</v>
      </c>
      <c r="G118" s="164" t="s">
        <v>320</v>
      </c>
      <c r="H118" s="172">
        <v>1</v>
      </c>
      <c r="I118" s="172" t="s">
        <v>2</v>
      </c>
      <c r="J118" s="179">
        <v>1</v>
      </c>
      <c r="K118" s="196"/>
      <c r="L118" s="213"/>
      <c r="M118" s="214"/>
      <c r="N118" s="445" t="str">
        <f t="shared" si="26"/>
        <v>-</v>
      </c>
      <c r="O118" s="445" t="str">
        <f t="shared" si="21"/>
        <v>-</v>
      </c>
      <c r="P118" s="445">
        <f t="shared" si="27"/>
        <v>0</v>
      </c>
      <c r="Q118" s="445">
        <f t="shared" si="22"/>
        <v>0</v>
      </c>
      <c r="R118" s="445" t="str">
        <f t="shared" si="28"/>
        <v>-</v>
      </c>
      <c r="S118" s="445" t="str">
        <f t="shared" si="23"/>
        <v>-</v>
      </c>
      <c r="T118" s="445" t="str">
        <f t="shared" si="29"/>
        <v>-</v>
      </c>
      <c r="U118" s="445" t="str">
        <f t="shared" si="24"/>
        <v>-</v>
      </c>
      <c r="V118" s="174">
        <f t="shared" si="30"/>
        <v>1</v>
      </c>
      <c r="W118" s="200" t="s">
        <v>862</v>
      </c>
      <c r="X118" s="188" t="s">
        <v>303</v>
      </c>
      <c r="Y118" s="188" t="s">
        <v>304</v>
      </c>
      <c r="Z118" s="297"/>
      <c r="AA118" s="298">
        <v>1</v>
      </c>
      <c r="AB118" s="299"/>
      <c r="AC118" s="300"/>
      <c r="AD118" s="457">
        <v>108</v>
      </c>
    </row>
    <row r="119" spans="2:45" s="27" customFormat="1" ht="36" x14ac:dyDescent="0.3">
      <c r="B119" s="135" t="s">
        <v>298</v>
      </c>
      <c r="C119" s="142" t="s">
        <v>299</v>
      </c>
      <c r="D119" s="139" t="s">
        <v>300</v>
      </c>
      <c r="E119" s="146" t="s">
        <v>321</v>
      </c>
      <c r="F119" s="150" t="s">
        <v>322</v>
      </c>
      <c r="G119" s="164" t="s">
        <v>323</v>
      </c>
      <c r="H119" s="172">
        <v>1</v>
      </c>
      <c r="I119" s="172" t="s">
        <v>2</v>
      </c>
      <c r="J119" s="179"/>
      <c r="K119" s="196"/>
      <c r="L119" s="213"/>
      <c r="M119" s="214"/>
      <c r="N119" s="445" t="str">
        <f t="shared" si="26"/>
        <v>-</v>
      </c>
      <c r="O119" s="445" t="str">
        <f t="shared" si="21"/>
        <v>-</v>
      </c>
      <c r="P119" s="445">
        <f t="shared" si="27"/>
        <v>0</v>
      </c>
      <c r="Q119" s="445">
        <f t="shared" si="22"/>
        <v>0</v>
      </c>
      <c r="R119" s="445" t="str">
        <f t="shared" si="28"/>
        <v>-</v>
      </c>
      <c r="S119" s="445" t="str">
        <f t="shared" si="23"/>
        <v>-</v>
      </c>
      <c r="T119" s="445" t="str">
        <f t="shared" si="29"/>
        <v>-</v>
      </c>
      <c r="U119" s="445" t="str">
        <f t="shared" si="24"/>
        <v>-</v>
      </c>
      <c r="V119" s="174">
        <f t="shared" si="30"/>
        <v>0</v>
      </c>
      <c r="W119" s="200" t="s">
        <v>863</v>
      </c>
      <c r="X119" s="188" t="s">
        <v>303</v>
      </c>
      <c r="Y119" s="188" t="s">
        <v>304</v>
      </c>
      <c r="Z119" s="297"/>
      <c r="AA119" s="298">
        <v>1</v>
      </c>
      <c r="AB119" s="299"/>
      <c r="AC119" s="300"/>
      <c r="AD119" s="457">
        <v>109</v>
      </c>
    </row>
    <row r="120" spans="2:45" s="27" customFormat="1" ht="90" x14ac:dyDescent="0.3">
      <c r="B120" s="135" t="s">
        <v>298</v>
      </c>
      <c r="C120" s="142" t="s">
        <v>299</v>
      </c>
      <c r="D120" s="139" t="s">
        <v>300</v>
      </c>
      <c r="E120" s="146" t="s">
        <v>324</v>
      </c>
      <c r="F120" s="150" t="s">
        <v>42</v>
      </c>
      <c r="G120" s="164" t="s">
        <v>325</v>
      </c>
      <c r="H120" s="172">
        <v>1</v>
      </c>
      <c r="I120" s="172" t="s">
        <v>2</v>
      </c>
      <c r="J120" s="179"/>
      <c r="K120" s="196"/>
      <c r="L120" s="213"/>
      <c r="M120" s="214"/>
      <c r="N120" s="445" t="str">
        <f t="shared" si="26"/>
        <v>-</v>
      </c>
      <c r="O120" s="445" t="str">
        <f t="shared" si="21"/>
        <v>-</v>
      </c>
      <c r="P120" s="445" t="str">
        <f t="shared" si="27"/>
        <v>-</v>
      </c>
      <c r="Q120" s="445" t="str">
        <f t="shared" si="22"/>
        <v>-</v>
      </c>
      <c r="R120" s="445">
        <f t="shared" si="28"/>
        <v>0</v>
      </c>
      <c r="S120" s="445">
        <f t="shared" si="23"/>
        <v>0</v>
      </c>
      <c r="T120" s="445" t="str">
        <f t="shared" si="29"/>
        <v>-</v>
      </c>
      <c r="U120" s="445" t="str">
        <f t="shared" si="24"/>
        <v>-</v>
      </c>
      <c r="V120" s="174">
        <f t="shared" si="30"/>
        <v>0</v>
      </c>
      <c r="W120" s="200" t="s">
        <v>860</v>
      </c>
      <c r="X120" s="188" t="s">
        <v>303</v>
      </c>
      <c r="Y120" s="188" t="s">
        <v>304</v>
      </c>
      <c r="Z120" s="297"/>
      <c r="AA120" s="298"/>
      <c r="AB120" s="299">
        <v>1</v>
      </c>
      <c r="AC120" s="300"/>
      <c r="AD120" s="457">
        <v>110</v>
      </c>
    </row>
    <row r="121" spans="2:45" s="27" customFormat="1" ht="90" x14ac:dyDescent="0.3">
      <c r="B121" s="135" t="s">
        <v>298</v>
      </c>
      <c r="C121" s="142" t="s">
        <v>299</v>
      </c>
      <c r="D121" s="139" t="s">
        <v>300</v>
      </c>
      <c r="E121" s="146" t="s">
        <v>52</v>
      </c>
      <c r="F121" s="150" t="s">
        <v>226</v>
      </c>
      <c r="G121" s="164" t="s">
        <v>326</v>
      </c>
      <c r="H121" s="172">
        <v>2</v>
      </c>
      <c r="I121" s="172" t="s">
        <v>2</v>
      </c>
      <c r="J121" s="179">
        <v>1</v>
      </c>
      <c r="K121" s="196"/>
      <c r="L121" s="213"/>
      <c r="M121" s="214"/>
      <c r="N121" s="456">
        <f t="shared" si="26"/>
        <v>1</v>
      </c>
      <c r="O121" s="445">
        <f t="shared" si="21"/>
        <v>1</v>
      </c>
      <c r="P121" s="445" t="str">
        <f t="shared" si="27"/>
        <v>-</v>
      </c>
      <c r="Q121" s="445" t="str">
        <f t="shared" si="22"/>
        <v>-</v>
      </c>
      <c r="R121" s="445">
        <f t="shared" si="28"/>
        <v>0</v>
      </c>
      <c r="S121" s="445">
        <f t="shared" si="23"/>
        <v>0</v>
      </c>
      <c r="T121" s="445" t="str">
        <f t="shared" si="29"/>
        <v>-</v>
      </c>
      <c r="U121" s="445" t="str">
        <f t="shared" si="24"/>
        <v>-</v>
      </c>
      <c r="V121" s="174">
        <f t="shared" si="30"/>
        <v>0.5</v>
      </c>
      <c r="W121" s="200" t="s">
        <v>864</v>
      </c>
      <c r="X121" s="188" t="s">
        <v>303</v>
      </c>
      <c r="Y121" s="188" t="s">
        <v>304</v>
      </c>
      <c r="Z121" s="297">
        <v>1</v>
      </c>
      <c r="AA121" s="298"/>
      <c r="AB121" s="299">
        <v>1</v>
      </c>
      <c r="AC121" s="300"/>
      <c r="AD121" s="457">
        <v>111</v>
      </c>
    </row>
    <row r="122" spans="2:45" s="27" customFormat="1" ht="70.5" customHeight="1" x14ac:dyDescent="0.3">
      <c r="B122" s="135" t="s">
        <v>298</v>
      </c>
      <c r="C122" s="142" t="s">
        <v>299</v>
      </c>
      <c r="D122" s="139" t="s">
        <v>300</v>
      </c>
      <c r="E122" s="146" t="s">
        <v>52</v>
      </c>
      <c r="F122" s="150" t="s">
        <v>327</v>
      </c>
      <c r="G122" s="164" t="s">
        <v>328</v>
      </c>
      <c r="H122" s="172">
        <v>2</v>
      </c>
      <c r="I122" s="172" t="s">
        <v>2</v>
      </c>
      <c r="J122" s="179">
        <v>1</v>
      </c>
      <c r="K122" s="196"/>
      <c r="L122" s="213"/>
      <c r="M122" s="214"/>
      <c r="N122" s="445" t="str">
        <f t="shared" si="26"/>
        <v>-</v>
      </c>
      <c r="O122" s="445" t="str">
        <f t="shared" si="21"/>
        <v>-</v>
      </c>
      <c r="P122" s="445">
        <f t="shared" si="27"/>
        <v>0</v>
      </c>
      <c r="Q122" s="445">
        <f t="shared" si="22"/>
        <v>0</v>
      </c>
      <c r="R122" s="445" t="str">
        <f t="shared" si="28"/>
        <v>-</v>
      </c>
      <c r="S122" s="445" t="str">
        <f t="shared" si="23"/>
        <v>-</v>
      </c>
      <c r="T122" s="445">
        <f t="shared" si="29"/>
        <v>0</v>
      </c>
      <c r="U122" s="445">
        <f t="shared" si="24"/>
        <v>0</v>
      </c>
      <c r="V122" s="174">
        <f t="shared" si="30"/>
        <v>0.5</v>
      </c>
      <c r="W122" s="200" t="s">
        <v>865</v>
      </c>
      <c r="X122" s="188" t="s">
        <v>303</v>
      </c>
      <c r="Y122" s="188" t="s">
        <v>304</v>
      </c>
      <c r="Z122" s="297"/>
      <c r="AA122" s="298">
        <v>1</v>
      </c>
      <c r="AB122" s="299"/>
      <c r="AC122" s="300">
        <v>1</v>
      </c>
      <c r="AD122" s="457">
        <v>112</v>
      </c>
    </row>
    <row r="123" spans="2:45" s="27" customFormat="1" ht="36" x14ac:dyDescent="0.3">
      <c r="B123" s="135" t="s">
        <v>298</v>
      </c>
      <c r="C123" s="142" t="s">
        <v>299</v>
      </c>
      <c r="D123" s="139" t="s">
        <v>300</v>
      </c>
      <c r="E123" s="146" t="s">
        <v>52</v>
      </c>
      <c r="F123" s="150" t="s">
        <v>329</v>
      </c>
      <c r="G123" s="164" t="s">
        <v>330</v>
      </c>
      <c r="H123" s="172">
        <v>1</v>
      </c>
      <c r="I123" s="172" t="s">
        <v>2</v>
      </c>
      <c r="J123" s="179"/>
      <c r="K123" s="196"/>
      <c r="L123" s="213"/>
      <c r="M123" s="214"/>
      <c r="N123" s="445" t="str">
        <f t="shared" si="26"/>
        <v>-</v>
      </c>
      <c r="O123" s="445" t="str">
        <f t="shared" si="21"/>
        <v>-</v>
      </c>
      <c r="P123" s="445">
        <f t="shared" si="27"/>
        <v>0</v>
      </c>
      <c r="Q123" s="445">
        <f t="shared" si="22"/>
        <v>0</v>
      </c>
      <c r="R123" s="445" t="str">
        <f t="shared" si="28"/>
        <v>-</v>
      </c>
      <c r="S123" s="445" t="str">
        <f t="shared" si="23"/>
        <v>-</v>
      </c>
      <c r="T123" s="445" t="str">
        <f t="shared" si="29"/>
        <v>-</v>
      </c>
      <c r="U123" s="445" t="str">
        <f t="shared" si="24"/>
        <v>-</v>
      </c>
      <c r="V123" s="174">
        <f t="shared" si="30"/>
        <v>0</v>
      </c>
      <c r="W123" s="200" t="s">
        <v>866</v>
      </c>
      <c r="X123" s="188" t="s">
        <v>303</v>
      </c>
      <c r="Y123" s="188" t="s">
        <v>304</v>
      </c>
      <c r="Z123" s="297"/>
      <c r="AA123" s="298">
        <v>1</v>
      </c>
      <c r="AB123" s="299"/>
      <c r="AC123" s="300"/>
      <c r="AD123" s="457">
        <v>113</v>
      </c>
    </row>
    <row r="124" spans="2:45" s="27" customFormat="1" ht="72" x14ac:dyDescent="0.3">
      <c r="B124" s="135" t="s">
        <v>298</v>
      </c>
      <c r="C124" s="142" t="s">
        <v>299</v>
      </c>
      <c r="D124" s="139" t="s">
        <v>300</v>
      </c>
      <c r="E124" s="146" t="s">
        <v>52</v>
      </c>
      <c r="F124" s="150" t="s">
        <v>331</v>
      </c>
      <c r="G124" s="164" t="s">
        <v>332</v>
      </c>
      <c r="H124" s="172">
        <v>2</v>
      </c>
      <c r="I124" s="172" t="s">
        <v>2</v>
      </c>
      <c r="J124" s="179">
        <v>1</v>
      </c>
      <c r="K124" s="196"/>
      <c r="L124" s="213"/>
      <c r="M124" s="214"/>
      <c r="N124" s="456">
        <f t="shared" si="26"/>
        <v>1</v>
      </c>
      <c r="O124" s="445">
        <f t="shared" si="21"/>
        <v>1</v>
      </c>
      <c r="P124" s="445" t="str">
        <f t="shared" si="27"/>
        <v>-</v>
      </c>
      <c r="Q124" s="445" t="str">
        <f t="shared" si="22"/>
        <v>-</v>
      </c>
      <c r="R124" s="445">
        <f t="shared" si="28"/>
        <v>0</v>
      </c>
      <c r="S124" s="445">
        <f t="shared" si="23"/>
        <v>0</v>
      </c>
      <c r="T124" s="445" t="str">
        <f t="shared" si="29"/>
        <v>-</v>
      </c>
      <c r="U124" s="445" t="str">
        <f t="shared" si="24"/>
        <v>-</v>
      </c>
      <c r="V124" s="174">
        <f t="shared" si="30"/>
        <v>0.5</v>
      </c>
      <c r="W124" s="200" t="s">
        <v>867</v>
      </c>
      <c r="X124" s="188" t="s">
        <v>303</v>
      </c>
      <c r="Y124" s="188" t="s">
        <v>304</v>
      </c>
      <c r="Z124" s="297">
        <v>1</v>
      </c>
      <c r="AA124" s="298"/>
      <c r="AB124" s="299">
        <v>1</v>
      </c>
      <c r="AC124" s="300"/>
      <c r="AD124" s="457">
        <v>114</v>
      </c>
    </row>
    <row r="125" spans="2:45" s="27" customFormat="1" ht="51" customHeight="1" x14ac:dyDescent="0.3">
      <c r="B125" s="135" t="s">
        <v>298</v>
      </c>
      <c r="C125" s="142" t="s">
        <v>299</v>
      </c>
      <c r="D125" s="139" t="s">
        <v>300</v>
      </c>
      <c r="E125" s="146" t="s">
        <v>52</v>
      </c>
      <c r="F125" s="150" t="s">
        <v>333</v>
      </c>
      <c r="G125" s="164" t="s">
        <v>334</v>
      </c>
      <c r="H125" s="172">
        <v>2</v>
      </c>
      <c r="I125" s="172" t="s">
        <v>2</v>
      </c>
      <c r="J125" s="179">
        <v>1</v>
      </c>
      <c r="K125" s="196"/>
      <c r="L125" s="213"/>
      <c r="M125" s="214"/>
      <c r="N125" s="445" t="str">
        <f t="shared" si="26"/>
        <v>-</v>
      </c>
      <c r="O125" s="445" t="str">
        <f t="shared" si="21"/>
        <v>-</v>
      </c>
      <c r="P125" s="445">
        <f t="shared" si="27"/>
        <v>0</v>
      </c>
      <c r="Q125" s="445">
        <f t="shared" si="22"/>
        <v>0</v>
      </c>
      <c r="R125" s="445" t="str">
        <f t="shared" si="28"/>
        <v>-</v>
      </c>
      <c r="S125" s="445" t="str">
        <f t="shared" si="23"/>
        <v>-</v>
      </c>
      <c r="T125" s="445">
        <f t="shared" si="29"/>
        <v>0</v>
      </c>
      <c r="U125" s="445">
        <f t="shared" si="24"/>
        <v>0</v>
      </c>
      <c r="V125" s="174">
        <f t="shared" si="30"/>
        <v>0.5</v>
      </c>
      <c r="W125" s="200" t="s">
        <v>868</v>
      </c>
      <c r="X125" s="188" t="s">
        <v>303</v>
      </c>
      <c r="Y125" s="188" t="s">
        <v>304</v>
      </c>
      <c r="Z125" s="297"/>
      <c r="AA125" s="298">
        <v>1</v>
      </c>
      <c r="AB125" s="299"/>
      <c r="AC125" s="300">
        <v>1</v>
      </c>
      <c r="AD125" s="457">
        <v>115</v>
      </c>
    </row>
    <row r="126" spans="2:45" s="27" customFormat="1" ht="90" x14ac:dyDescent="0.3">
      <c r="B126" s="135" t="s">
        <v>298</v>
      </c>
      <c r="C126" s="142" t="s">
        <v>299</v>
      </c>
      <c r="D126" s="139" t="s">
        <v>300</v>
      </c>
      <c r="E126" s="146" t="s">
        <v>52</v>
      </c>
      <c r="F126" s="150" t="s">
        <v>335</v>
      </c>
      <c r="G126" s="164" t="s">
        <v>336</v>
      </c>
      <c r="H126" s="172">
        <v>3</v>
      </c>
      <c r="I126" s="172" t="s">
        <v>2</v>
      </c>
      <c r="J126" s="179">
        <v>1</v>
      </c>
      <c r="K126" s="196"/>
      <c r="L126" s="213"/>
      <c r="M126" s="214"/>
      <c r="N126" s="456">
        <f t="shared" si="26"/>
        <v>1</v>
      </c>
      <c r="O126" s="445">
        <f t="shared" si="21"/>
        <v>1</v>
      </c>
      <c r="P126" s="445" t="str">
        <f t="shared" si="27"/>
        <v>-</v>
      </c>
      <c r="Q126" s="445" t="str">
        <f t="shared" si="22"/>
        <v>-</v>
      </c>
      <c r="R126" s="445">
        <f t="shared" si="28"/>
        <v>0</v>
      </c>
      <c r="S126" s="445">
        <f t="shared" si="23"/>
        <v>0</v>
      </c>
      <c r="T126" s="445">
        <f t="shared" si="29"/>
        <v>0</v>
      </c>
      <c r="U126" s="445">
        <f t="shared" si="24"/>
        <v>0</v>
      </c>
      <c r="V126" s="174">
        <f t="shared" si="30"/>
        <v>0.33333333333333331</v>
      </c>
      <c r="W126" s="200" t="s">
        <v>869</v>
      </c>
      <c r="X126" s="188" t="s">
        <v>303</v>
      </c>
      <c r="Y126" s="188" t="s">
        <v>304</v>
      </c>
      <c r="Z126" s="297">
        <v>1</v>
      </c>
      <c r="AA126" s="298"/>
      <c r="AB126" s="299">
        <v>1</v>
      </c>
      <c r="AC126" s="300">
        <v>1</v>
      </c>
      <c r="AD126" s="457">
        <v>116</v>
      </c>
    </row>
    <row r="127" spans="2:45" s="27" customFormat="1" ht="72" x14ac:dyDescent="0.3">
      <c r="B127" s="135" t="s">
        <v>298</v>
      </c>
      <c r="C127" s="142" t="s">
        <v>299</v>
      </c>
      <c r="D127" s="139" t="s">
        <v>300</v>
      </c>
      <c r="E127" s="146" t="s">
        <v>52</v>
      </c>
      <c r="F127" s="150" t="s">
        <v>337</v>
      </c>
      <c r="G127" s="164" t="s">
        <v>338</v>
      </c>
      <c r="H127" s="172">
        <v>2</v>
      </c>
      <c r="I127" s="172" t="s">
        <v>2</v>
      </c>
      <c r="J127" s="179">
        <v>1</v>
      </c>
      <c r="K127" s="196"/>
      <c r="L127" s="213"/>
      <c r="M127" s="214"/>
      <c r="N127" s="456">
        <f t="shared" si="26"/>
        <v>1</v>
      </c>
      <c r="O127" s="445">
        <f t="shared" si="21"/>
        <v>1</v>
      </c>
      <c r="P127" s="445" t="str">
        <f t="shared" si="27"/>
        <v>-</v>
      </c>
      <c r="Q127" s="445" t="str">
        <f t="shared" si="22"/>
        <v>-</v>
      </c>
      <c r="R127" s="445">
        <f t="shared" si="28"/>
        <v>0</v>
      </c>
      <c r="S127" s="445">
        <f t="shared" si="23"/>
        <v>0</v>
      </c>
      <c r="T127" s="445" t="str">
        <f t="shared" si="29"/>
        <v>-</v>
      </c>
      <c r="U127" s="445" t="str">
        <f t="shared" si="24"/>
        <v>-</v>
      </c>
      <c r="V127" s="174">
        <f t="shared" si="30"/>
        <v>0.5</v>
      </c>
      <c r="W127" s="200" t="s">
        <v>870</v>
      </c>
      <c r="X127" s="188" t="s">
        <v>303</v>
      </c>
      <c r="Y127" s="188" t="s">
        <v>304</v>
      </c>
      <c r="Z127" s="297">
        <v>1</v>
      </c>
      <c r="AA127" s="298"/>
      <c r="AB127" s="299">
        <v>1</v>
      </c>
      <c r="AC127" s="300"/>
      <c r="AD127" s="457">
        <v>117</v>
      </c>
    </row>
    <row r="128" spans="2:45" s="27" customFormat="1" ht="198.75" thickBot="1" x14ac:dyDescent="0.35">
      <c r="B128" s="136" t="s">
        <v>298</v>
      </c>
      <c r="C128" s="144" t="s">
        <v>299</v>
      </c>
      <c r="D128" s="140" t="s">
        <v>300</v>
      </c>
      <c r="E128" s="292" t="s">
        <v>52</v>
      </c>
      <c r="F128" s="155" t="s">
        <v>339</v>
      </c>
      <c r="G128" s="246" t="s">
        <v>340</v>
      </c>
      <c r="H128" s="173">
        <v>2</v>
      </c>
      <c r="I128" s="173" t="s">
        <v>2</v>
      </c>
      <c r="J128" s="180">
        <v>1</v>
      </c>
      <c r="K128" s="197"/>
      <c r="L128" s="215"/>
      <c r="M128" s="216"/>
      <c r="N128" s="455">
        <f t="shared" si="26"/>
        <v>1</v>
      </c>
      <c r="O128" s="449">
        <f t="shared" si="21"/>
        <v>1</v>
      </c>
      <c r="P128" s="449" t="str">
        <f t="shared" si="27"/>
        <v>-</v>
      </c>
      <c r="Q128" s="449" t="str">
        <f t="shared" si="22"/>
        <v>-</v>
      </c>
      <c r="R128" s="449">
        <f t="shared" si="28"/>
        <v>0</v>
      </c>
      <c r="S128" s="449">
        <f t="shared" si="23"/>
        <v>0</v>
      </c>
      <c r="T128" s="449" t="str">
        <f t="shared" si="29"/>
        <v>-</v>
      </c>
      <c r="U128" s="449" t="str">
        <f t="shared" si="24"/>
        <v>-</v>
      </c>
      <c r="V128" s="176">
        <f t="shared" si="30"/>
        <v>0.5</v>
      </c>
      <c r="W128" s="202" t="s">
        <v>871</v>
      </c>
      <c r="X128" s="189" t="s">
        <v>303</v>
      </c>
      <c r="Y128" s="189" t="s">
        <v>304</v>
      </c>
      <c r="Z128" s="301">
        <v>1</v>
      </c>
      <c r="AA128" s="302"/>
      <c r="AB128" s="303">
        <v>1</v>
      </c>
      <c r="AC128" s="304"/>
      <c r="AD128" s="457">
        <v>118</v>
      </c>
    </row>
    <row r="129" spans="2:5" x14ac:dyDescent="0.25">
      <c r="B129" s="22"/>
      <c r="C129" s="22"/>
    </row>
    <row r="130" spans="2:5" x14ac:dyDescent="0.25">
      <c r="B130" s="22"/>
      <c r="C130" s="22"/>
    </row>
    <row r="131" spans="2:5" x14ac:dyDescent="0.25">
      <c r="B131" s="22"/>
      <c r="C131" s="22"/>
    </row>
    <row r="132" spans="2:5" x14ac:dyDescent="0.25">
      <c r="E132"/>
    </row>
    <row r="133" spans="2:5" x14ac:dyDescent="0.25">
      <c r="E133"/>
    </row>
    <row r="134" spans="2:5" x14ac:dyDescent="0.25">
      <c r="E134"/>
    </row>
    <row r="135" spans="2:5" x14ac:dyDescent="0.25">
      <c r="E135"/>
    </row>
    <row r="136" spans="2:5" x14ac:dyDescent="0.25">
      <c r="E136"/>
    </row>
    <row r="137" spans="2:5" x14ac:dyDescent="0.25">
      <c r="B137" s="22"/>
      <c r="C137" s="22"/>
    </row>
    <row r="138" spans="2:5" x14ac:dyDescent="0.25">
      <c r="B138" s="22"/>
      <c r="C138" s="22"/>
    </row>
  </sheetData>
  <sheetProtection formatCells="0" formatColumns="0" formatRows="0" insertColumns="0" insertRows="0" insertHyperlinks="0" deleteColumns="0" deleteRows="0" sort="0" autoFilter="0" pivotTables="0"/>
  <protectedRanges>
    <protectedRange sqref="W11:W128" name="OBSERV"/>
    <protectedRange sqref="J11:J25 J27:J28 J30 J32:J72 J74:J128" name="LOGROIIITRIM"/>
    <protectedRange sqref="J26" name="LOGROIIITRIM_1"/>
    <protectedRange sqref="J29" name="LOGROIIITRIM_2"/>
    <protectedRange sqref="J31" name="LOGROIIITRIM_3"/>
    <protectedRange sqref="J73" name="LOGROIIITRIM_4"/>
  </protectedRanges>
  <autoFilter ref="B10:AV128" xr:uid="{0F30C01C-D5BE-4126-9665-43A504234D4A}"/>
  <mergeCells count="33">
    <mergeCell ref="B7:D7"/>
    <mergeCell ref="B8:B10"/>
    <mergeCell ref="D8:D10"/>
    <mergeCell ref="E8:E10"/>
    <mergeCell ref="C8:C10"/>
    <mergeCell ref="Y3:AC3"/>
    <mergeCell ref="Y4:AC4"/>
    <mergeCell ref="Y5:AC5"/>
    <mergeCell ref="Y6:AC6"/>
    <mergeCell ref="B3:X6"/>
    <mergeCell ref="N8:N10"/>
    <mergeCell ref="Y8:Y10"/>
    <mergeCell ref="O8:O10"/>
    <mergeCell ref="V8:V10"/>
    <mergeCell ref="S8:S10"/>
    <mergeCell ref="P8:P10"/>
    <mergeCell ref="R8:R10"/>
    <mergeCell ref="T8:T10"/>
    <mergeCell ref="L9:M9"/>
    <mergeCell ref="F7:AC7"/>
    <mergeCell ref="H8:H10"/>
    <mergeCell ref="F8:F10"/>
    <mergeCell ref="I8:I10"/>
    <mergeCell ref="Z8:AC8"/>
    <mergeCell ref="Z9:AA9"/>
    <mergeCell ref="AB9:AC9"/>
    <mergeCell ref="X8:X10"/>
    <mergeCell ref="Q8:Q10"/>
    <mergeCell ref="W8:W10"/>
    <mergeCell ref="U8:U10"/>
    <mergeCell ref="J8:M8"/>
    <mergeCell ref="J9:K9"/>
    <mergeCell ref="G8:G10"/>
  </mergeCells>
  <phoneticPr fontId="8" type="noConversion"/>
  <conditionalFormatting sqref="D11:D128">
    <cfRule type="containsText" dxfId="12" priority="2" operator="containsText" text="desmejoró">
      <formula>NOT(ISERROR(SEARCH("desmejoró",D11)))</formula>
    </cfRule>
    <cfRule type="containsText" dxfId="11" priority="3" operator="containsText" text="(mejoró ">
      <formula>NOT(ISERROR(SEARCH("(mejoró ",D11)))</formula>
    </cfRule>
  </conditionalFormatting>
  <dataValidations count="1">
    <dataValidation type="list" allowBlank="1" showInputMessage="1" showErrorMessage="1" sqref="I11:I128" xr:uid="{00000000-0002-0000-0000-000000000000}">
      <formula1>$AU$5:$AU$6</formula1>
    </dataValidation>
  </dataValidations>
  <pageMargins left="0.7" right="0.7" top="0.75" bottom="0.75" header="0.3" footer="0.3"/>
  <pageSetup scale="90"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0.85546875" bestFit="1" customWidth="1"/>
    <col min="5" max="5" width="16.85546875" bestFit="1" customWidth="1"/>
    <col min="6" max="6" width="15.5703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75</v>
      </c>
      <c r="C3" t="s">
        <v>304</v>
      </c>
      <c r="D3" t="s">
        <v>341</v>
      </c>
      <c r="E3" t="s">
        <v>342</v>
      </c>
      <c r="F3" t="s">
        <v>343</v>
      </c>
      <c r="G3" t="s">
        <v>344</v>
      </c>
      <c r="H3" t="s">
        <v>345</v>
      </c>
      <c r="I3" t="s">
        <v>346</v>
      </c>
      <c r="J3" t="s">
        <v>347</v>
      </c>
      <c r="K3" t="s">
        <v>348</v>
      </c>
      <c r="L3" t="s">
        <v>349</v>
      </c>
      <c r="M3" t="s">
        <v>350</v>
      </c>
    </row>
    <row r="4" spans="1:13" x14ac:dyDescent="0.25">
      <c r="A4" t="s">
        <v>351</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5"/>
  <sheetViews>
    <sheetView workbookViewId="0">
      <selection activeCell="A3" sqref="A3:C15"/>
    </sheetView>
  </sheetViews>
  <sheetFormatPr baseColWidth="10" defaultColWidth="11.42578125" defaultRowHeight="15" x14ac:dyDescent="0.2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x14ac:dyDescent="0.25">
      <c r="A3" s="48" t="s">
        <v>352</v>
      </c>
      <c r="B3" t="s">
        <v>353</v>
      </c>
      <c r="C3" t="s">
        <v>354</v>
      </c>
    </row>
    <row r="4" spans="1:3" x14ac:dyDescent="0.25">
      <c r="A4" s="49" t="s">
        <v>75</v>
      </c>
      <c r="B4" s="1">
        <v>0.85411764705882354</v>
      </c>
      <c r="C4" s="1">
        <v>0.71310344827586192</v>
      </c>
    </row>
    <row r="5" spans="1:3" x14ac:dyDescent="0.25">
      <c r="A5" s="49" t="s">
        <v>304</v>
      </c>
      <c r="B5" s="1">
        <v>1</v>
      </c>
      <c r="C5" s="1">
        <v>0.94444444444444431</v>
      </c>
    </row>
    <row r="6" spans="1:3" x14ac:dyDescent="0.25">
      <c r="A6" s="49" t="s">
        <v>341</v>
      </c>
      <c r="B6" s="1">
        <v>1</v>
      </c>
      <c r="C6" s="1">
        <v>0.75</v>
      </c>
    </row>
    <row r="7" spans="1:3" x14ac:dyDescent="0.25">
      <c r="A7" s="49" t="s">
        <v>342</v>
      </c>
      <c r="B7" s="1">
        <v>0.97857142857142865</v>
      </c>
      <c r="C7" s="1">
        <v>0.91973684210526319</v>
      </c>
    </row>
    <row r="8" spans="1:3" x14ac:dyDescent="0.25">
      <c r="A8" s="49" t="s">
        <v>343</v>
      </c>
      <c r="B8" s="1" t="e">
        <v>#DIV/0!</v>
      </c>
      <c r="C8" s="1" t="e">
        <v>#DIV/0!</v>
      </c>
    </row>
    <row r="9" spans="1:3" x14ac:dyDescent="0.25">
      <c r="A9" s="49" t="s">
        <v>344</v>
      </c>
      <c r="B9" s="1">
        <v>1</v>
      </c>
      <c r="C9" s="1">
        <v>0.79999999999999993</v>
      </c>
    </row>
    <row r="10" spans="1:3" x14ac:dyDescent="0.25">
      <c r="A10" s="49" t="s">
        <v>345</v>
      </c>
      <c r="B10" s="1">
        <v>0.9</v>
      </c>
      <c r="C10" s="1">
        <v>0.9</v>
      </c>
    </row>
    <row r="11" spans="1:3" x14ac:dyDescent="0.25">
      <c r="A11" s="49" t="s">
        <v>346</v>
      </c>
      <c r="B11" s="1">
        <v>1</v>
      </c>
      <c r="C11" s="1">
        <v>0.75</v>
      </c>
    </row>
    <row r="12" spans="1:3" x14ac:dyDescent="0.25">
      <c r="A12" s="49" t="s">
        <v>347</v>
      </c>
      <c r="B12" s="1">
        <v>0.9631578947368421</v>
      </c>
      <c r="C12" s="1">
        <v>0.83965517241379317</v>
      </c>
    </row>
    <row r="13" spans="1:3" x14ac:dyDescent="0.25">
      <c r="A13" s="49" t="s">
        <v>348</v>
      </c>
      <c r="B13" s="1">
        <v>0.6</v>
      </c>
      <c r="C13" s="1">
        <v>0.6</v>
      </c>
    </row>
    <row r="14" spans="1:3" x14ac:dyDescent="0.25">
      <c r="A14" s="49" t="s">
        <v>349</v>
      </c>
      <c r="B14" s="1">
        <v>0.83636363636363631</v>
      </c>
      <c r="C14" s="1">
        <v>0.80294117647058816</v>
      </c>
    </row>
    <row r="15" spans="1:3" x14ac:dyDescent="0.25">
      <c r="A15" s="49" t="s">
        <v>350</v>
      </c>
      <c r="B15" s="1">
        <v>0.91784568372803665</v>
      </c>
      <c r="C15" s="1">
        <v>0.8291076115485565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38"/>
  <sheetViews>
    <sheetView topLeftCell="AO2" zoomScale="33" zoomScaleNormal="33" workbookViewId="0">
      <selection activeCell="A2" sqref="A1:AN1048576"/>
    </sheetView>
  </sheetViews>
  <sheetFormatPr baseColWidth="10" defaultColWidth="11.42578125" defaultRowHeight="15" x14ac:dyDescent="0.25"/>
  <cols>
    <col min="1" max="40" width="0" hidden="1" customWidth="1"/>
  </cols>
  <sheetData>
    <row r="1" spans="2:35" ht="15.75" thickBot="1" x14ac:dyDescent="0.3"/>
    <row r="2" spans="2:35" ht="39" thickBot="1" x14ac:dyDescent="0.3">
      <c r="B2" s="35" t="s">
        <v>6</v>
      </c>
      <c r="C2" s="36" t="s">
        <v>355</v>
      </c>
      <c r="D2" s="36" t="s">
        <v>356</v>
      </c>
      <c r="E2" s="36" t="s">
        <v>357</v>
      </c>
      <c r="F2" s="32" t="s">
        <v>358</v>
      </c>
      <c r="G2" s="37" t="s">
        <v>359</v>
      </c>
      <c r="H2" s="37" t="s">
        <v>360</v>
      </c>
      <c r="I2" s="38" t="s">
        <v>361</v>
      </c>
      <c r="J2" s="39" t="s">
        <v>362</v>
      </c>
      <c r="K2" s="39" t="s">
        <v>363</v>
      </c>
      <c r="L2" s="40" t="s">
        <v>364</v>
      </c>
      <c r="M2" s="41" t="s">
        <v>365</v>
      </c>
      <c r="N2" s="42" t="s">
        <v>366</v>
      </c>
      <c r="O2" s="42" t="s">
        <v>367</v>
      </c>
      <c r="P2" s="42" t="s">
        <v>368</v>
      </c>
      <c r="Q2" s="43" t="s">
        <v>369</v>
      </c>
      <c r="R2" s="44" t="s">
        <v>370</v>
      </c>
      <c r="S2" s="32" t="s">
        <v>371</v>
      </c>
      <c r="T2" s="32" t="s">
        <v>372</v>
      </c>
      <c r="U2" s="33" t="s">
        <v>373</v>
      </c>
      <c r="V2" s="45" t="s">
        <v>374</v>
      </c>
      <c r="W2" s="45" t="s">
        <v>375</v>
      </c>
      <c r="X2" s="45" t="s">
        <v>376</v>
      </c>
      <c r="Y2" s="45" t="s">
        <v>377</v>
      </c>
      <c r="Z2" s="46" t="s">
        <v>378</v>
      </c>
      <c r="AA2" s="31" t="s">
        <v>379</v>
      </c>
      <c r="AB2" s="32" t="s">
        <v>380</v>
      </c>
      <c r="AC2" s="32" t="s">
        <v>381</v>
      </c>
      <c r="AD2" s="33" t="s">
        <v>382</v>
      </c>
      <c r="AE2" s="47" t="s">
        <v>383</v>
      </c>
      <c r="AF2" s="32" t="s">
        <v>16</v>
      </c>
      <c r="AG2" s="32" t="s">
        <v>17</v>
      </c>
      <c r="AH2" s="33" t="s">
        <v>384</v>
      </c>
      <c r="AI2" t="s">
        <v>18</v>
      </c>
    </row>
    <row r="3" spans="2:35" ht="156.75" x14ac:dyDescent="0.25">
      <c r="B3" s="50" t="s">
        <v>27</v>
      </c>
      <c r="C3" s="51" t="s">
        <v>28</v>
      </c>
      <c r="D3" s="51" t="s">
        <v>385</v>
      </c>
      <c r="E3" s="51" t="s">
        <v>386</v>
      </c>
      <c r="F3" s="51" t="s">
        <v>387</v>
      </c>
      <c r="G3" s="51">
        <v>1</v>
      </c>
      <c r="H3" s="52">
        <v>1</v>
      </c>
      <c r="I3" s="53">
        <v>1</v>
      </c>
      <c r="J3" s="53">
        <v>0</v>
      </c>
      <c r="K3" s="53">
        <v>0</v>
      </c>
      <c r="L3" s="53">
        <v>0</v>
      </c>
      <c r="M3" s="54"/>
      <c r="N3" s="55"/>
      <c r="O3" s="55">
        <v>1</v>
      </c>
      <c r="P3" s="56"/>
      <c r="Q3" s="57" t="s">
        <v>388</v>
      </c>
      <c r="R3" s="58">
        <v>0</v>
      </c>
      <c r="S3" s="59">
        <v>0</v>
      </c>
      <c r="T3" s="59" t="s">
        <v>0</v>
      </c>
      <c r="U3" s="60">
        <v>0</v>
      </c>
      <c r="V3" s="61" t="s">
        <v>389</v>
      </c>
      <c r="W3" s="61" t="s">
        <v>390</v>
      </c>
      <c r="X3" s="61" t="s">
        <v>391</v>
      </c>
      <c r="Y3" s="61" t="s">
        <v>390</v>
      </c>
      <c r="Z3" s="62">
        <v>1</v>
      </c>
      <c r="AA3" s="63">
        <v>1</v>
      </c>
      <c r="AB3" s="64">
        <v>1</v>
      </c>
      <c r="AC3" s="65">
        <v>1</v>
      </c>
      <c r="AD3" s="66" t="s">
        <v>392</v>
      </c>
      <c r="AE3" s="67">
        <v>1</v>
      </c>
      <c r="AF3" s="68" t="s">
        <v>393</v>
      </c>
      <c r="AG3" s="51" t="s">
        <v>33</v>
      </c>
      <c r="AH3" s="69" t="s">
        <v>342</v>
      </c>
      <c r="AI3" t="s">
        <v>394</v>
      </c>
    </row>
    <row r="4" spans="2:35" ht="409.5" x14ac:dyDescent="0.25">
      <c r="B4" s="70" t="s">
        <v>27</v>
      </c>
      <c r="C4" s="388" t="s">
        <v>28</v>
      </c>
      <c r="D4" s="388" t="s">
        <v>395</v>
      </c>
      <c r="E4" s="388" t="s">
        <v>396</v>
      </c>
      <c r="F4" s="388" t="s">
        <v>387</v>
      </c>
      <c r="G4" s="388">
        <v>1</v>
      </c>
      <c r="H4" s="71">
        <v>1</v>
      </c>
      <c r="I4" s="53">
        <v>0</v>
      </c>
      <c r="J4" s="53">
        <v>1</v>
      </c>
      <c r="K4" s="53">
        <v>0</v>
      </c>
      <c r="L4" s="53">
        <v>0</v>
      </c>
      <c r="M4" s="72"/>
      <c r="N4" s="389">
        <v>1</v>
      </c>
      <c r="O4" s="389"/>
      <c r="P4" s="73">
        <v>0</v>
      </c>
      <c r="Q4" s="74" t="s">
        <v>388</v>
      </c>
      <c r="R4" s="75">
        <v>0</v>
      </c>
      <c r="S4" s="390" t="s">
        <v>0</v>
      </c>
      <c r="T4" s="390">
        <v>0</v>
      </c>
      <c r="U4" s="76">
        <v>0</v>
      </c>
      <c r="V4" s="77" t="s">
        <v>390</v>
      </c>
      <c r="W4" s="77" t="s">
        <v>397</v>
      </c>
      <c r="X4" s="77" t="s">
        <v>390</v>
      </c>
      <c r="Y4" s="77" t="s">
        <v>390</v>
      </c>
      <c r="Z4" s="78">
        <v>1</v>
      </c>
      <c r="AA4" s="79" t="s">
        <v>392</v>
      </c>
      <c r="AB4" s="391">
        <v>1</v>
      </c>
      <c r="AC4" s="392" t="s">
        <v>392</v>
      </c>
      <c r="AD4" s="80" t="s">
        <v>392</v>
      </c>
      <c r="AE4" s="81">
        <v>1</v>
      </c>
      <c r="AF4" s="82" t="s">
        <v>398</v>
      </c>
      <c r="AG4" s="388" t="s">
        <v>33</v>
      </c>
      <c r="AH4" s="83" t="s">
        <v>342</v>
      </c>
      <c r="AI4" t="s">
        <v>399</v>
      </c>
    </row>
    <row r="5" spans="2:35" ht="199.5" x14ac:dyDescent="0.25">
      <c r="B5" s="70" t="s">
        <v>27</v>
      </c>
      <c r="C5" s="388" t="s">
        <v>28</v>
      </c>
      <c r="D5" s="388" t="s">
        <v>400</v>
      </c>
      <c r="E5" s="388" t="s">
        <v>401</v>
      </c>
      <c r="F5" s="388" t="s">
        <v>387</v>
      </c>
      <c r="G5" s="388">
        <v>2</v>
      </c>
      <c r="H5" s="71">
        <v>2</v>
      </c>
      <c r="I5" s="53">
        <v>0</v>
      </c>
      <c r="J5" s="53">
        <v>1</v>
      </c>
      <c r="K5" s="53">
        <v>0</v>
      </c>
      <c r="L5" s="53">
        <v>0</v>
      </c>
      <c r="M5" s="72"/>
      <c r="N5" s="389">
        <v>1</v>
      </c>
      <c r="O5" s="389"/>
      <c r="P5" s="73">
        <v>1</v>
      </c>
      <c r="Q5" s="74" t="s">
        <v>388</v>
      </c>
      <c r="R5" s="75">
        <v>0</v>
      </c>
      <c r="S5" s="390" t="s">
        <v>0</v>
      </c>
      <c r="T5" s="390">
        <v>0</v>
      </c>
      <c r="U5" s="76" t="s">
        <v>0</v>
      </c>
      <c r="V5" s="77" t="s">
        <v>390</v>
      </c>
      <c r="W5" s="77" t="s">
        <v>397</v>
      </c>
      <c r="X5" s="77" t="s">
        <v>390</v>
      </c>
      <c r="Y5" s="77" t="s">
        <v>391</v>
      </c>
      <c r="Z5" s="78">
        <v>1</v>
      </c>
      <c r="AA5" s="79" t="s">
        <v>392</v>
      </c>
      <c r="AB5" s="391">
        <v>1</v>
      </c>
      <c r="AC5" s="392" t="s">
        <v>392</v>
      </c>
      <c r="AD5" s="80" t="s">
        <v>402</v>
      </c>
      <c r="AE5" s="81">
        <v>0.5</v>
      </c>
      <c r="AF5" s="82" t="s">
        <v>403</v>
      </c>
      <c r="AG5" s="388" t="s">
        <v>33</v>
      </c>
      <c r="AH5" s="83" t="s">
        <v>342</v>
      </c>
      <c r="AI5" t="s">
        <v>394</v>
      </c>
    </row>
    <row r="6" spans="2:35" ht="191.25" x14ac:dyDescent="0.25">
      <c r="B6" s="70" t="s">
        <v>27</v>
      </c>
      <c r="C6" s="388" t="s">
        <v>28</v>
      </c>
      <c r="D6" s="388" t="s">
        <v>404</v>
      </c>
      <c r="E6" s="388" t="s">
        <v>405</v>
      </c>
      <c r="F6" s="388" t="s">
        <v>387</v>
      </c>
      <c r="G6" s="388">
        <v>2</v>
      </c>
      <c r="H6" s="71">
        <v>2</v>
      </c>
      <c r="I6" s="53">
        <v>0</v>
      </c>
      <c r="J6" s="53">
        <v>1</v>
      </c>
      <c r="K6" s="53">
        <v>0</v>
      </c>
      <c r="L6" s="53">
        <v>0</v>
      </c>
      <c r="M6" s="72"/>
      <c r="N6" s="389">
        <v>1</v>
      </c>
      <c r="O6" s="389"/>
      <c r="P6" s="73">
        <v>1</v>
      </c>
      <c r="Q6" s="74" t="s">
        <v>388</v>
      </c>
      <c r="R6" s="75">
        <v>0</v>
      </c>
      <c r="S6" s="390" t="s">
        <v>0</v>
      </c>
      <c r="T6" s="390">
        <v>0</v>
      </c>
      <c r="U6" s="76" t="s">
        <v>0</v>
      </c>
      <c r="V6" s="77" t="s">
        <v>390</v>
      </c>
      <c r="W6" s="77" t="s">
        <v>397</v>
      </c>
      <c r="X6" s="77" t="s">
        <v>390</v>
      </c>
      <c r="Y6" s="77" t="s">
        <v>391</v>
      </c>
      <c r="Z6" s="78">
        <v>1</v>
      </c>
      <c r="AA6" s="79" t="s">
        <v>392</v>
      </c>
      <c r="AB6" s="391">
        <v>1</v>
      </c>
      <c r="AC6" s="392" t="s">
        <v>392</v>
      </c>
      <c r="AD6" s="80" t="s">
        <v>402</v>
      </c>
      <c r="AE6" s="81">
        <v>0.5</v>
      </c>
      <c r="AF6" s="82" t="s">
        <v>406</v>
      </c>
      <c r="AG6" s="388" t="s">
        <v>33</v>
      </c>
      <c r="AH6" s="83" t="s">
        <v>342</v>
      </c>
      <c r="AI6" t="s">
        <v>407</v>
      </c>
    </row>
    <row r="7" spans="2:35" ht="285" x14ac:dyDescent="0.25">
      <c r="B7" s="70" t="s">
        <v>27</v>
      </c>
      <c r="C7" s="388" t="s">
        <v>28</v>
      </c>
      <c r="D7" s="388" t="s">
        <v>408</v>
      </c>
      <c r="E7" s="388" t="s">
        <v>409</v>
      </c>
      <c r="F7" s="388" t="s">
        <v>387</v>
      </c>
      <c r="G7" s="388">
        <v>1</v>
      </c>
      <c r="H7" s="71">
        <v>1</v>
      </c>
      <c r="I7" s="53">
        <v>0</v>
      </c>
      <c r="J7" s="53">
        <v>1</v>
      </c>
      <c r="K7" s="53">
        <v>0</v>
      </c>
      <c r="L7" s="53">
        <v>0</v>
      </c>
      <c r="M7" s="72"/>
      <c r="N7" s="389">
        <v>1</v>
      </c>
      <c r="O7" s="389"/>
      <c r="P7" s="73"/>
      <c r="Q7" s="74" t="s">
        <v>388</v>
      </c>
      <c r="R7" s="75">
        <v>0</v>
      </c>
      <c r="S7" s="390" t="s">
        <v>0</v>
      </c>
      <c r="T7" s="390">
        <v>0</v>
      </c>
      <c r="U7" s="76">
        <v>0</v>
      </c>
      <c r="V7" s="77" t="s">
        <v>390</v>
      </c>
      <c r="W7" s="77" t="s">
        <v>397</v>
      </c>
      <c r="X7" s="77" t="s">
        <v>390</v>
      </c>
      <c r="Y7" s="77" t="s">
        <v>390</v>
      </c>
      <c r="Z7" s="78">
        <v>1</v>
      </c>
      <c r="AA7" s="79" t="s">
        <v>392</v>
      </c>
      <c r="AB7" s="391">
        <v>1</v>
      </c>
      <c r="AC7" s="392" t="s">
        <v>392</v>
      </c>
      <c r="AD7" s="80" t="s">
        <v>392</v>
      </c>
      <c r="AE7" s="81">
        <v>1</v>
      </c>
      <c r="AF7" s="82" t="s">
        <v>410</v>
      </c>
      <c r="AG7" s="388" t="s">
        <v>33</v>
      </c>
      <c r="AH7" s="83" t="s">
        <v>342</v>
      </c>
      <c r="AI7" t="s">
        <v>399</v>
      </c>
    </row>
    <row r="8" spans="2:35" ht="342" x14ac:dyDescent="0.25">
      <c r="B8" s="70" t="s">
        <v>27</v>
      </c>
      <c r="C8" s="388" t="s">
        <v>28</v>
      </c>
      <c r="D8" s="388" t="s">
        <v>411</v>
      </c>
      <c r="E8" s="388" t="s">
        <v>412</v>
      </c>
      <c r="F8" s="388" t="s">
        <v>387</v>
      </c>
      <c r="G8" s="388">
        <v>1</v>
      </c>
      <c r="H8" s="71">
        <v>1</v>
      </c>
      <c r="I8" s="53">
        <v>0</v>
      </c>
      <c r="J8" s="53">
        <v>1</v>
      </c>
      <c r="K8" s="53">
        <v>0</v>
      </c>
      <c r="L8" s="53">
        <v>0</v>
      </c>
      <c r="M8" s="72"/>
      <c r="N8" s="389">
        <v>1</v>
      </c>
      <c r="O8" s="389"/>
      <c r="P8" s="73"/>
      <c r="Q8" s="74" t="s">
        <v>388</v>
      </c>
      <c r="R8" s="75">
        <v>0</v>
      </c>
      <c r="S8" s="390" t="s">
        <v>0</v>
      </c>
      <c r="T8" s="390">
        <v>0</v>
      </c>
      <c r="U8" s="76">
        <v>0</v>
      </c>
      <c r="V8" s="77" t="s">
        <v>390</v>
      </c>
      <c r="W8" s="77" t="s">
        <v>397</v>
      </c>
      <c r="X8" s="77" t="s">
        <v>390</v>
      </c>
      <c r="Y8" s="77" t="s">
        <v>390</v>
      </c>
      <c r="Z8" s="78">
        <v>1</v>
      </c>
      <c r="AA8" s="79" t="s">
        <v>392</v>
      </c>
      <c r="AB8" s="391">
        <v>1</v>
      </c>
      <c r="AC8" s="392" t="s">
        <v>392</v>
      </c>
      <c r="AD8" s="80" t="s">
        <v>392</v>
      </c>
      <c r="AE8" s="81">
        <v>1</v>
      </c>
      <c r="AF8" s="82" t="s">
        <v>413</v>
      </c>
      <c r="AG8" s="388" t="s">
        <v>33</v>
      </c>
      <c r="AH8" s="83" t="s">
        <v>342</v>
      </c>
      <c r="AI8" t="s">
        <v>394</v>
      </c>
    </row>
    <row r="9" spans="2:35" ht="256.5" x14ac:dyDescent="0.25">
      <c r="B9" s="70" t="s">
        <v>27</v>
      </c>
      <c r="C9" s="388" t="s">
        <v>28</v>
      </c>
      <c r="D9" s="388" t="s">
        <v>414</v>
      </c>
      <c r="E9" s="388" t="s">
        <v>415</v>
      </c>
      <c r="F9" s="388" t="s">
        <v>387</v>
      </c>
      <c r="G9" s="388">
        <v>2</v>
      </c>
      <c r="H9" s="71">
        <v>2</v>
      </c>
      <c r="I9" s="53">
        <v>1</v>
      </c>
      <c r="J9" s="53">
        <v>0</v>
      </c>
      <c r="K9" s="53">
        <v>0</v>
      </c>
      <c r="L9" s="53">
        <v>0</v>
      </c>
      <c r="M9" s="72">
        <v>1</v>
      </c>
      <c r="N9" s="389"/>
      <c r="O9" s="389"/>
      <c r="P9" s="73">
        <v>1</v>
      </c>
      <c r="Q9" s="74" t="s">
        <v>388</v>
      </c>
      <c r="R9" s="75" t="s">
        <v>0</v>
      </c>
      <c r="S9" s="390">
        <v>0</v>
      </c>
      <c r="T9" s="390">
        <v>0</v>
      </c>
      <c r="U9" s="76" t="s">
        <v>0</v>
      </c>
      <c r="V9" s="77" t="s">
        <v>397</v>
      </c>
      <c r="W9" s="77" t="s">
        <v>390</v>
      </c>
      <c r="X9" s="77" t="s">
        <v>390</v>
      </c>
      <c r="Y9" s="77" t="s">
        <v>391</v>
      </c>
      <c r="Z9" s="84" t="s">
        <v>392</v>
      </c>
      <c r="AA9" s="79">
        <v>1</v>
      </c>
      <c r="AB9" s="391" t="s">
        <v>392</v>
      </c>
      <c r="AC9" s="392" t="s">
        <v>392</v>
      </c>
      <c r="AD9" s="80" t="s">
        <v>402</v>
      </c>
      <c r="AE9" s="81">
        <v>0.5</v>
      </c>
      <c r="AF9" s="82" t="s">
        <v>416</v>
      </c>
      <c r="AG9" s="388" t="s">
        <v>33</v>
      </c>
      <c r="AH9" s="83" t="s">
        <v>342</v>
      </c>
      <c r="AI9" t="s">
        <v>394</v>
      </c>
    </row>
    <row r="10" spans="2:35" ht="409.5" x14ac:dyDescent="0.25">
      <c r="B10" s="70" t="s">
        <v>27</v>
      </c>
      <c r="C10" s="388" t="s">
        <v>28</v>
      </c>
      <c r="D10" s="388" t="s">
        <v>417</v>
      </c>
      <c r="E10" s="388" t="s">
        <v>418</v>
      </c>
      <c r="F10" s="388" t="s">
        <v>387</v>
      </c>
      <c r="G10" s="388">
        <v>2</v>
      </c>
      <c r="H10" s="71">
        <v>2</v>
      </c>
      <c r="I10" s="53">
        <v>0</v>
      </c>
      <c r="J10" s="53">
        <v>1</v>
      </c>
      <c r="K10" s="53">
        <v>1</v>
      </c>
      <c r="L10" s="53">
        <v>0</v>
      </c>
      <c r="M10" s="72"/>
      <c r="N10" s="389">
        <v>1</v>
      </c>
      <c r="O10" s="389">
        <v>1</v>
      </c>
      <c r="P10" s="73"/>
      <c r="Q10" s="74" t="s">
        <v>388</v>
      </c>
      <c r="R10" s="75">
        <v>0</v>
      </c>
      <c r="S10" s="390" t="s">
        <v>0</v>
      </c>
      <c r="T10" s="390" t="s">
        <v>0</v>
      </c>
      <c r="U10" s="76">
        <v>0</v>
      </c>
      <c r="V10" s="77" t="s">
        <v>390</v>
      </c>
      <c r="W10" s="77" t="s">
        <v>397</v>
      </c>
      <c r="X10" s="77" t="s">
        <v>397</v>
      </c>
      <c r="Y10" s="77" t="s">
        <v>390</v>
      </c>
      <c r="Z10" s="84">
        <v>1</v>
      </c>
      <c r="AA10" s="79" t="s">
        <v>392</v>
      </c>
      <c r="AB10" s="391">
        <v>1</v>
      </c>
      <c r="AC10" s="392">
        <v>1</v>
      </c>
      <c r="AD10" s="80" t="s">
        <v>392</v>
      </c>
      <c r="AE10" s="81">
        <v>1</v>
      </c>
      <c r="AF10" s="82" t="s">
        <v>419</v>
      </c>
      <c r="AG10" s="388" t="s">
        <v>33</v>
      </c>
      <c r="AH10" s="83" t="s">
        <v>342</v>
      </c>
      <c r="AI10" t="s">
        <v>394</v>
      </c>
    </row>
    <row r="11" spans="2:35" ht="270.75" x14ac:dyDescent="0.25">
      <c r="B11" s="70" t="s">
        <v>27</v>
      </c>
      <c r="C11" s="388" t="s">
        <v>28</v>
      </c>
      <c r="D11" s="388" t="s">
        <v>420</v>
      </c>
      <c r="E11" s="388" t="s">
        <v>421</v>
      </c>
      <c r="F11" s="393" t="s">
        <v>4</v>
      </c>
      <c r="G11" s="393">
        <v>2</v>
      </c>
      <c r="H11" s="85">
        <v>1</v>
      </c>
      <c r="I11" s="53">
        <v>1</v>
      </c>
      <c r="J11" s="53">
        <v>1</v>
      </c>
      <c r="K11" s="53">
        <v>1</v>
      </c>
      <c r="L11" s="53">
        <v>0</v>
      </c>
      <c r="M11" s="72"/>
      <c r="N11" s="389">
        <v>1</v>
      </c>
      <c r="O11" s="389"/>
      <c r="P11" s="73">
        <v>1</v>
      </c>
      <c r="Q11" s="74" t="s">
        <v>388</v>
      </c>
      <c r="R11" s="75">
        <v>0</v>
      </c>
      <c r="S11" s="390" t="s">
        <v>0</v>
      </c>
      <c r="T11" s="390">
        <v>0</v>
      </c>
      <c r="U11" s="76" t="s">
        <v>0</v>
      </c>
      <c r="V11" s="77" t="s">
        <v>389</v>
      </c>
      <c r="W11" s="77" t="s">
        <v>397</v>
      </c>
      <c r="X11" s="77" t="s">
        <v>389</v>
      </c>
      <c r="Y11" s="77" t="s">
        <v>391</v>
      </c>
      <c r="Z11" s="84">
        <v>2</v>
      </c>
      <c r="AA11" s="79">
        <v>1</v>
      </c>
      <c r="AB11" s="391">
        <v>1</v>
      </c>
      <c r="AC11" s="392">
        <v>1</v>
      </c>
      <c r="AD11" s="80" t="s">
        <v>402</v>
      </c>
      <c r="AE11" s="81" t="s">
        <v>422</v>
      </c>
      <c r="AF11" s="82" t="s">
        <v>423</v>
      </c>
      <c r="AG11" s="388" t="s">
        <v>33</v>
      </c>
      <c r="AH11" s="83" t="s">
        <v>342</v>
      </c>
      <c r="AI11" t="s">
        <v>394</v>
      </c>
    </row>
    <row r="12" spans="2:35" ht="409.5" x14ac:dyDescent="0.25">
      <c r="B12" s="70" t="s">
        <v>27</v>
      </c>
      <c r="C12" s="388" t="s">
        <v>44</v>
      </c>
      <c r="D12" s="388" t="s">
        <v>424</v>
      </c>
      <c r="E12" s="388" t="s">
        <v>425</v>
      </c>
      <c r="F12" s="393" t="s">
        <v>387</v>
      </c>
      <c r="G12" s="393">
        <v>2</v>
      </c>
      <c r="H12" s="85">
        <v>2</v>
      </c>
      <c r="I12" s="53">
        <v>2</v>
      </c>
      <c r="J12" s="53">
        <v>0</v>
      </c>
      <c r="K12" s="53">
        <v>0</v>
      </c>
      <c r="L12" s="53">
        <v>0</v>
      </c>
      <c r="M12" s="72"/>
      <c r="N12" s="389">
        <v>1</v>
      </c>
      <c r="O12" s="389"/>
      <c r="P12" s="73">
        <v>1</v>
      </c>
      <c r="Q12" s="74" t="s">
        <v>388</v>
      </c>
      <c r="R12" s="75">
        <v>0</v>
      </c>
      <c r="S12" s="390" t="s">
        <v>0</v>
      </c>
      <c r="T12" s="390">
        <v>0</v>
      </c>
      <c r="U12" s="76" t="s">
        <v>0</v>
      </c>
      <c r="V12" s="77" t="s">
        <v>389</v>
      </c>
      <c r="W12" s="77" t="s">
        <v>391</v>
      </c>
      <c r="X12" s="77" t="s">
        <v>390</v>
      </c>
      <c r="Y12" s="77" t="s">
        <v>391</v>
      </c>
      <c r="Z12" s="84">
        <v>1</v>
      </c>
      <c r="AA12" s="79">
        <v>1</v>
      </c>
      <c r="AB12" s="391">
        <v>1</v>
      </c>
      <c r="AC12" s="392" t="s">
        <v>392</v>
      </c>
      <c r="AD12" s="80"/>
      <c r="AE12" s="81">
        <v>1</v>
      </c>
      <c r="AF12" s="82" t="s">
        <v>426</v>
      </c>
      <c r="AG12" s="388" t="s">
        <v>33</v>
      </c>
      <c r="AH12" s="83" t="s">
        <v>342</v>
      </c>
      <c r="AI12" t="s">
        <v>399</v>
      </c>
    </row>
    <row r="13" spans="2:35" ht="409.5" x14ac:dyDescent="0.25">
      <c r="B13" s="70" t="s">
        <v>27</v>
      </c>
      <c r="C13" s="388" t="s">
        <v>44</v>
      </c>
      <c r="D13" s="388" t="s">
        <v>427</v>
      </c>
      <c r="E13" s="388" t="s">
        <v>428</v>
      </c>
      <c r="F13" s="393" t="s">
        <v>387</v>
      </c>
      <c r="G13" s="393">
        <v>2</v>
      </c>
      <c r="H13" s="85">
        <v>2</v>
      </c>
      <c r="I13" s="53">
        <v>1</v>
      </c>
      <c r="J13" s="53">
        <v>1</v>
      </c>
      <c r="K13" s="53">
        <v>0</v>
      </c>
      <c r="L13" s="53">
        <v>0</v>
      </c>
      <c r="M13" s="72"/>
      <c r="N13" s="389">
        <v>1</v>
      </c>
      <c r="O13" s="389"/>
      <c r="P13" s="73">
        <v>1</v>
      </c>
      <c r="Q13" s="74" t="s">
        <v>388</v>
      </c>
      <c r="R13" s="75">
        <v>0</v>
      </c>
      <c r="S13" s="390" t="s">
        <v>0</v>
      </c>
      <c r="T13" s="390">
        <v>0</v>
      </c>
      <c r="U13" s="76" t="s">
        <v>0</v>
      </c>
      <c r="V13" s="77" t="s">
        <v>389</v>
      </c>
      <c r="W13" s="77" t="s">
        <v>397</v>
      </c>
      <c r="X13" s="77" t="s">
        <v>390</v>
      </c>
      <c r="Y13" s="77" t="s">
        <v>391</v>
      </c>
      <c r="Z13" s="84">
        <v>1.5</v>
      </c>
      <c r="AA13" s="79">
        <v>0.5</v>
      </c>
      <c r="AB13" s="391">
        <v>1</v>
      </c>
      <c r="AC13" s="392" t="s">
        <v>392</v>
      </c>
      <c r="AD13" s="80"/>
      <c r="AE13" s="81">
        <v>1</v>
      </c>
      <c r="AF13" s="82" t="s">
        <v>429</v>
      </c>
      <c r="AG13" s="388" t="s">
        <v>33</v>
      </c>
      <c r="AH13" s="83" t="s">
        <v>342</v>
      </c>
      <c r="AI13" t="s">
        <v>399</v>
      </c>
    </row>
    <row r="14" spans="2:35" ht="360" x14ac:dyDescent="0.25">
      <c r="B14" s="70" t="s">
        <v>27</v>
      </c>
      <c r="C14" s="388" t="s">
        <v>44</v>
      </c>
      <c r="D14" s="388" t="s">
        <v>430</v>
      </c>
      <c r="E14" s="388" t="s">
        <v>431</v>
      </c>
      <c r="F14" s="388" t="s">
        <v>387</v>
      </c>
      <c r="G14" s="388">
        <v>1</v>
      </c>
      <c r="H14" s="71">
        <v>1</v>
      </c>
      <c r="I14" s="53">
        <v>0</v>
      </c>
      <c r="J14" s="53">
        <v>0</v>
      </c>
      <c r="K14" s="53">
        <v>1</v>
      </c>
      <c r="L14" s="53">
        <v>0</v>
      </c>
      <c r="M14" s="72"/>
      <c r="N14" s="389"/>
      <c r="O14" s="389">
        <v>1</v>
      </c>
      <c r="P14" s="73"/>
      <c r="Q14" s="74" t="s">
        <v>388</v>
      </c>
      <c r="R14" s="75">
        <v>0</v>
      </c>
      <c r="S14" s="390">
        <v>0</v>
      </c>
      <c r="T14" s="390" t="s">
        <v>0</v>
      </c>
      <c r="U14" s="76">
        <v>0</v>
      </c>
      <c r="V14" s="77" t="s">
        <v>390</v>
      </c>
      <c r="W14" s="77" t="s">
        <v>390</v>
      </c>
      <c r="X14" s="77" t="s">
        <v>397</v>
      </c>
      <c r="Y14" s="77" t="s">
        <v>390</v>
      </c>
      <c r="Z14" s="84" t="s">
        <v>392</v>
      </c>
      <c r="AA14" s="79" t="s">
        <v>392</v>
      </c>
      <c r="AB14" s="391" t="s">
        <v>392</v>
      </c>
      <c r="AC14" s="392">
        <v>1</v>
      </c>
      <c r="AD14" s="80" t="s">
        <v>392</v>
      </c>
      <c r="AE14" s="81">
        <v>1</v>
      </c>
      <c r="AF14" s="82" t="s">
        <v>432</v>
      </c>
      <c r="AG14" s="388" t="s">
        <v>33</v>
      </c>
      <c r="AH14" s="83" t="s">
        <v>342</v>
      </c>
      <c r="AI14" t="s">
        <v>399</v>
      </c>
    </row>
    <row r="15" spans="2:35" ht="409.5" x14ac:dyDescent="0.25">
      <c r="B15" s="70" t="s">
        <v>49</v>
      </c>
      <c r="C15" s="388" t="s">
        <v>50</v>
      </c>
      <c r="D15" s="388" t="s">
        <v>53</v>
      </c>
      <c r="E15" s="388" t="s">
        <v>54</v>
      </c>
      <c r="F15" s="388" t="s">
        <v>387</v>
      </c>
      <c r="G15" s="394">
        <v>1</v>
      </c>
      <c r="H15" s="71">
        <v>1</v>
      </c>
      <c r="I15" s="53">
        <v>0</v>
      </c>
      <c r="J15" s="53">
        <v>0</v>
      </c>
      <c r="K15" s="53">
        <v>1</v>
      </c>
      <c r="L15" s="53">
        <v>0</v>
      </c>
      <c r="M15" s="72"/>
      <c r="N15" s="389"/>
      <c r="O15" s="389">
        <v>1</v>
      </c>
      <c r="P15" s="73"/>
      <c r="Q15" s="74" t="s">
        <v>388</v>
      </c>
      <c r="R15" s="75">
        <v>0</v>
      </c>
      <c r="S15" s="390">
        <v>0</v>
      </c>
      <c r="T15" s="390" t="s">
        <v>0</v>
      </c>
      <c r="U15" s="76">
        <v>0</v>
      </c>
      <c r="V15" s="77" t="s">
        <v>390</v>
      </c>
      <c r="W15" s="77" t="s">
        <v>390</v>
      </c>
      <c r="X15" s="77" t="s">
        <v>397</v>
      </c>
      <c r="Y15" s="77" t="s">
        <v>390</v>
      </c>
      <c r="Z15" s="84" t="s">
        <v>392</v>
      </c>
      <c r="AA15" s="79" t="s">
        <v>392</v>
      </c>
      <c r="AB15" s="391" t="s">
        <v>392</v>
      </c>
      <c r="AC15" s="392">
        <v>1</v>
      </c>
      <c r="AD15" s="80" t="s">
        <v>392</v>
      </c>
      <c r="AE15" s="81">
        <v>1</v>
      </c>
      <c r="AF15" s="82" t="s">
        <v>433</v>
      </c>
      <c r="AG15" s="388" t="s">
        <v>33</v>
      </c>
      <c r="AH15" s="83" t="s">
        <v>347</v>
      </c>
      <c r="AI15" t="s">
        <v>434</v>
      </c>
    </row>
    <row r="16" spans="2:35" ht="409.5" x14ac:dyDescent="0.25">
      <c r="B16" s="70" t="s">
        <v>49</v>
      </c>
      <c r="C16" s="388" t="s">
        <v>50</v>
      </c>
      <c r="D16" s="388" t="s">
        <v>53</v>
      </c>
      <c r="E16" s="388" t="s">
        <v>56</v>
      </c>
      <c r="F16" s="388" t="s">
        <v>4</v>
      </c>
      <c r="G16" s="394">
        <v>4</v>
      </c>
      <c r="H16" s="71">
        <v>21</v>
      </c>
      <c r="I16" s="53">
        <v>21</v>
      </c>
      <c r="J16" s="53">
        <v>21</v>
      </c>
      <c r="K16" s="53">
        <v>21</v>
      </c>
      <c r="L16" s="53">
        <v>0</v>
      </c>
      <c r="M16" s="72">
        <v>21</v>
      </c>
      <c r="N16" s="389">
        <v>21</v>
      </c>
      <c r="O16" s="389">
        <v>21</v>
      </c>
      <c r="P16" s="73">
        <v>21</v>
      </c>
      <c r="Q16" s="74" t="s">
        <v>388</v>
      </c>
      <c r="R16" s="75" t="s">
        <v>0</v>
      </c>
      <c r="S16" s="390" t="s">
        <v>0</v>
      </c>
      <c r="T16" s="390" t="s">
        <v>0</v>
      </c>
      <c r="U16" s="76" t="s">
        <v>0</v>
      </c>
      <c r="V16" s="77" t="s">
        <v>397</v>
      </c>
      <c r="W16" s="77" t="s">
        <v>397</v>
      </c>
      <c r="X16" s="77" t="s">
        <v>397</v>
      </c>
      <c r="Y16" s="77" t="s">
        <v>391</v>
      </c>
      <c r="Z16" s="84">
        <v>1</v>
      </c>
      <c r="AA16" s="79">
        <v>1</v>
      </c>
      <c r="AB16" s="391">
        <v>1</v>
      </c>
      <c r="AC16" s="392">
        <v>1</v>
      </c>
      <c r="AD16" s="80" t="s">
        <v>402</v>
      </c>
      <c r="AE16" s="81">
        <v>0.75</v>
      </c>
      <c r="AF16" s="82" t="s">
        <v>435</v>
      </c>
      <c r="AG16" s="388" t="s">
        <v>33</v>
      </c>
      <c r="AH16" s="83" t="s">
        <v>347</v>
      </c>
      <c r="AI16" t="s">
        <v>434</v>
      </c>
    </row>
    <row r="17" spans="2:35" ht="409.5" x14ac:dyDescent="0.25">
      <c r="B17" s="70" t="s">
        <v>49</v>
      </c>
      <c r="C17" s="388" t="s">
        <v>50</v>
      </c>
      <c r="D17" s="388" t="s">
        <v>53</v>
      </c>
      <c r="E17" s="388" t="s">
        <v>57</v>
      </c>
      <c r="F17" s="388" t="s">
        <v>387</v>
      </c>
      <c r="G17" s="394">
        <v>1</v>
      </c>
      <c r="H17" s="71">
        <v>1</v>
      </c>
      <c r="I17" s="53">
        <v>1</v>
      </c>
      <c r="J17" s="53">
        <v>0</v>
      </c>
      <c r="K17" s="53">
        <v>0</v>
      </c>
      <c r="L17" s="53">
        <v>0</v>
      </c>
      <c r="M17" s="72"/>
      <c r="N17" s="389"/>
      <c r="O17" s="389">
        <v>1</v>
      </c>
      <c r="P17" s="73"/>
      <c r="Q17" s="74" t="s">
        <v>388</v>
      </c>
      <c r="R17" s="75">
        <v>0</v>
      </c>
      <c r="S17" s="390">
        <v>0</v>
      </c>
      <c r="T17" s="390" t="s">
        <v>0</v>
      </c>
      <c r="U17" s="76">
        <v>0</v>
      </c>
      <c r="V17" s="77" t="s">
        <v>389</v>
      </c>
      <c r="W17" s="77" t="s">
        <v>390</v>
      </c>
      <c r="X17" s="77" t="s">
        <v>391</v>
      </c>
      <c r="Y17" s="77" t="s">
        <v>390</v>
      </c>
      <c r="Z17" s="84">
        <v>1</v>
      </c>
      <c r="AA17" s="79">
        <v>1</v>
      </c>
      <c r="AB17" s="391">
        <v>1</v>
      </c>
      <c r="AC17" s="392">
        <v>1</v>
      </c>
      <c r="AD17" s="80" t="s">
        <v>392</v>
      </c>
      <c r="AE17" s="81">
        <v>1</v>
      </c>
      <c r="AF17" s="82" t="s">
        <v>436</v>
      </c>
      <c r="AG17" s="388" t="s">
        <v>33</v>
      </c>
      <c r="AH17" s="83" t="s">
        <v>347</v>
      </c>
      <c r="AI17" t="s">
        <v>434</v>
      </c>
    </row>
    <row r="18" spans="2:35" ht="409.5" x14ac:dyDescent="0.25">
      <c r="B18" s="70" t="s">
        <v>49</v>
      </c>
      <c r="C18" s="388" t="s">
        <v>50</v>
      </c>
      <c r="D18" s="388" t="s">
        <v>53</v>
      </c>
      <c r="E18" s="388" t="s">
        <v>58</v>
      </c>
      <c r="F18" s="388" t="s">
        <v>387</v>
      </c>
      <c r="G18" s="394">
        <v>4</v>
      </c>
      <c r="H18" s="71">
        <v>9</v>
      </c>
      <c r="I18" s="53">
        <v>3</v>
      </c>
      <c r="J18" s="53">
        <v>3</v>
      </c>
      <c r="K18" s="53">
        <v>3</v>
      </c>
      <c r="L18" s="53">
        <v>0</v>
      </c>
      <c r="M18" s="72">
        <v>3</v>
      </c>
      <c r="N18" s="389">
        <v>2</v>
      </c>
      <c r="O18" s="389">
        <v>2</v>
      </c>
      <c r="P18" s="73">
        <v>2</v>
      </c>
      <c r="Q18" s="74" t="s">
        <v>388</v>
      </c>
      <c r="R18" s="75" t="s">
        <v>0</v>
      </c>
      <c r="S18" s="390" t="s">
        <v>0</v>
      </c>
      <c r="T18" s="390" t="s">
        <v>0</v>
      </c>
      <c r="U18" s="76" t="s">
        <v>0</v>
      </c>
      <c r="V18" s="77" t="s">
        <v>397</v>
      </c>
      <c r="W18" s="77" t="s">
        <v>397</v>
      </c>
      <c r="X18" s="77" t="s">
        <v>397</v>
      </c>
      <c r="Y18" s="77" t="s">
        <v>391</v>
      </c>
      <c r="Z18" s="84">
        <v>1</v>
      </c>
      <c r="AA18" s="79">
        <v>1</v>
      </c>
      <c r="AB18" s="391">
        <v>1</v>
      </c>
      <c r="AC18" s="392" t="s">
        <v>422</v>
      </c>
      <c r="AD18" s="80" t="s">
        <v>402</v>
      </c>
      <c r="AE18" s="81">
        <v>1</v>
      </c>
      <c r="AF18" s="82" t="s">
        <v>437</v>
      </c>
      <c r="AG18" s="388" t="s">
        <v>33</v>
      </c>
      <c r="AH18" s="83" t="s">
        <v>347</v>
      </c>
      <c r="AI18" t="s">
        <v>434</v>
      </c>
    </row>
    <row r="19" spans="2:35" ht="360" x14ac:dyDescent="0.25">
      <c r="B19" s="70" t="s">
        <v>49</v>
      </c>
      <c r="C19" s="388" t="s">
        <v>50</v>
      </c>
      <c r="D19" s="388" t="s">
        <v>438</v>
      </c>
      <c r="E19" s="388" t="s">
        <v>439</v>
      </c>
      <c r="F19" s="388" t="s">
        <v>387</v>
      </c>
      <c r="G19" s="388">
        <v>1</v>
      </c>
      <c r="H19" s="71">
        <v>1</v>
      </c>
      <c r="I19" s="53">
        <v>0</v>
      </c>
      <c r="J19" s="86">
        <v>0.8</v>
      </c>
      <c r="K19" s="86">
        <v>0.2</v>
      </c>
      <c r="L19" s="53">
        <v>0</v>
      </c>
      <c r="M19" s="72"/>
      <c r="N19" s="389">
        <v>1</v>
      </c>
      <c r="O19" s="389"/>
      <c r="P19" s="73"/>
      <c r="Q19" s="74" t="s">
        <v>388</v>
      </c>
      <c r="R19" s="75">
        <v>0</v>
      </c>
      <c r="S19" s="390" t="s">
        <v>0</v>
      </c>
      <c r="T19" s="390">
        <v>0</v>
      </c>
      <c r="U19" s="76">
        <v>0</v>
      </c>
      <c r="V19" s="77" t="s">
        <v>390</v>
      </c>
      <c r="W19" s="77" t="s">
        <v>397</v>
      </c>
      <c r="X19" s="77" t="s">
        <v>389</v>
      </c>
      <c r="Y19" s="77" t="s">
        <v>390</v>
      </c>
      <c r="Z19" s="84">
        <v>0.8</v>
      </c>
      <c r="AA19" s="79" t="s">
        <v>392</v>
      </c>
      <c r="AB19" s="391">
        <v>0.8</v>
      </c>
      <c r="AC19" s="392">
        <v>1</v>
      </c>
      <c r="AD19" s="80" t="s">
        <v>392</v>
      </c>
      <c r="AE19" s="81">
        <v>1</v>
      </c>
      <c r="AF19" s="82" t="s">
        <v>432</v>
      </c>
      <c r="AG19" s="388" t="s">
        <v>33</v>
      </c>
      <c r="AH19" s="83" t="s">
        <v>342</v>
      </c>
      <c r="AI19" t="s">
        <v>440</v>
      </c>
    </row>
    <row r="20" spans="2:35" ht="409.5" x14ac:dyDescent="0.25">
      <c r="B20" s="70" t="s">
        <v>49</v>
      </c>
      <c r="C20" s="388" t="s">
        <v>50</v>
      </c>
      <c r="D20" s="388" t="s">
        <v>441</v>
      </c>
      <c r="E20" s="388" t="s">
        <v>442</v>
      </c>
      <c r="F20" s="388" t="s">
        <v>4</v>
      </c>
      <c r="G20" s="394">
        <v>4</v>
      </c>
      <c r="H20" s="71">
        <v>2</v>
      </c>
      <c r="I20" s="53">
        <v>2</v>
      </c>
      <c r="J20" s="53">
        <v>2</v>
      </c>
      <c r="K20" s="53">
        <v>2</v>
      </c>
      <c r="L20" s="53">
        <v>0</v>
      </c>
      <c r="M20" s="72">
        <v>2</v>
      </c>
      <c r="N20" s="389">
        <v>2</v>
      </c>
      <c r="O20" s="389">
        <v>2</v>
      </c>
      <c r="P20" s="73">
        <v>2</v>
      </c>
      <c r="Q20" s="74" t="s">
        <v>388</v>
      </c>
      <c r="R20" s="75" t="s">
        <v>0</v>
      </c>
      <c r="S20" s="390" t="s">
        <v>0</v>
      </c>
      <c r="T20" s="390" t="s">
        <v>0</v>
      </c>
      <c r="U20" s="76" t="s">
        <v>0</v>
      </c>
      <c r="V20" s="77" t="s">
        <v>397</v>
      </c>
      <c r="W20" s="77" t="s">
        <v>397</v>
      </c>
      <c r="X20" s="77" t="s">
        <v>397</v>
      </c>
      <c r="Y20" s="77" t="s">
        <v>391</v>
      </c>
      <c r="Z20" s="84">
        <v>1</v>
      </c>
      <c r="AA20" s="79">
        <v>1</v>
      </c>
      <c r="AB20" s="391">
        <v>1</v>
      </c>
      <c r="AC20" s="392">
        <v>1</v>
      </c>
      <c r="AD20" s="80" t="s">
        <v>402</v>
      </c>
      <c r="AE20" s="81">
        <v>0.75</v>
      </c>
      <c r="AF20" s="82" t="s">
        <v>443</v>
      </c>
      <c r="AG20" s="388" t="s">
        <v>33</v>
      </c>
      <c r="AH20" s="83" t="s">
        <v>347</v>
      </c>
      <c r="AI20" t="s">
        <v>434</v>
      </c>
    </row>
    <row r="21" spans="2:35" ht="409.5" x14ac:dyDescent="0.25">
      <c r="B21" s="70" t="s">
        <v>49</v>
      </c>
      <c r="C21" s="388" t="s">
        <v>50</v>
      </c>
      <c r="D21" s="388" t="s">
        <v>61</v>
      </c>
      <c r="E21" s="388" t="s">
        <v>444</v>
      </c>
      <c r="F21" s="388" t="s">
        <v>387</v>
      </c>
      <c r="G21" s="394">
        <v>2</v>
      </c>
      <c r="H21" s="71">
        <v>2</v>
      </c>
      <c r="I21" s="53">
        <v>1</v>
      </c>
      <c r="J21" s="53">
        <v>0</v>
      </c>
      <c r="K21" s="53">
        <v>1</v>
      </c>
      <c r="L21" s="53">
        <v>0</v>
      </c>
      <c r="M21" s="72">
        <v>1</v>
      </c>
      <c r="N21" s="389"/>
      <c r="O21" s="389">
        <v>1</v>
      </c>
      <c r="P21" s="73"/>
      <c r="Q21" s="74" t="s">
        <v>388</v>
      </c>
      <c r="R21" s="75" t="s">
        <v>0</v>
      </c>
      <c r="S21" s="390">
        <v>0</v>
      </c>
      <c r="T21" s="390" t="s">
        <v>0</v>
      </c>
      <c r="U21" s="76">
        <v>0</v>
      </c>
      <c r="V21" s="77" t="s">
        <v>397</v>
      </c>
      <c r="W21" s="77" t="s">
        <v>390</v>
      </c>
      <c r="X21" s="77" t="s">
        <v>397</v>
      </c>
      <c r="Y21" s="77" t="s">
        <v>390</v>
      </c>
      <c r="Z21" s="84" t="s">
        <v>392</v>
      </c>
      <c r="AA21" s="79">
        <v>1</v>
      </c>
      <c r="AB21" s="391" t="s">
        <v>392</v>
      </c>
      <c r="AC21" s="392">
        <v>1</v>
      </c>
      <c r="AD21" s="80" t="s">
        <v>392</v>
      </c>
      <c r="AE21" s="81">
        <v>1</v>
      </c>
      <c r="AF21" s="82" t="s">
        <v>445</v>
      </c>
      <c r="AG21" s="388" t="s">
        <v>33</v>
      </c>
      <c r="AH21" s="83" t="s">
        <v>347</v>
      </c>
      <c r="AI21" t="s">
        <v>434</v>
      </c>
    </row>
    <row r="22" spans="2:35" ht="409.5" x14ac:dyDescent="0.25">
      <c r="B22" s="70" t="s">
        <v>49</v>
      </c>
      <c r="C22" s="388" t="s">
        <v>50</v>
      </c>
      <c r="D22" s="388" t="s">
        <v>61</v>
      </c>
      <c r="E22" s="388" t="s">
        <v>446</v>
      </c>
      <c r="F22" s="388" t="s">
        <v>387</v>
      </c>
      <c r="G22" s="394">
        <v>2</v>
      </c>
      <c r="H22" s="71">
        <v>2</v>
      </c>
      <c r="I22" s="86">
        <v>0.5</v>
      </c>
      <c r="J22" s="86">
        <v>0.5</v>
      </c>
      <c r="K22" s="53">
        <v>1</v>
      </c>
      <c r="L22" s="53">
        <v>0</v>
      </c>
      <c r="M22" s="72"/>
      <c r="N22" s="389">
        <v>1</v>
      </c>
      <c r="O22" s="389">
        <v>1</v>
      </c>
      <c r="P22" s="73"/>
      <c r="Q22" s="74" t="s">
        <v>388</v>
      </c>
      <c r="R22" s="75">
        <v>0</v>
      </c>
      <c r="S22" s="390" t="s">
        <v>0</v>
      </c>
      <c r="T22" s="390" t="s">
        <v>0</v>
      </c>
      <c r="U22" s="76">
        <v>0</v>
      </c>
      <c r="V22" s="77" t="s">
        <v>389</v>
      </c>
      <c r="W22" s="77" t="s">
        <v>397</v>
      </c>
      <c r="X22" s="77" t="s">
        <v>397</v>
      </c>
      <c r="Y22" s="77" t="s">
        <v>390</v>
      </c>
      <c r="Z22" s="84">
        <v>0.75</v>
      </c>
      <c r="AA22" s="79">
        <v>0.25</v>
      </c>
      <c r="AB22" s="391">
        <v>1</v>
      </c>
      <c r="AC22" s="392">
        <v>1</v>
      </c>
      <c r="AD22" s="80" t="s">
        <v>392</v>
      </c>
      <c r="AE22" s="81">
        <v>1</v>
      </c>
      <c r="AF22" s="82" t="s">
        <v>447</v>
      </c>
      <c r="AG22" s="388" t="s">
        <v>33</v>
      </c>
      <c r="AH22" s="83" t="s">
        <v>347</v>
      </c>
      <c r="AI22" t="s">
        <v>434</v>
      </c>
    </row>
    <row r="23" spans="2:35" ht="409.5" x14ac:dyDescent="0.25">
      <c r="B23" s="70" t="s">
        <v>49</v>
      </c>
      <c r="C23" s="388" t="s">
        <v>50</v>
      </c>
      <c r="D23" s="388" t="s">
        <v>61</v>
      </c>
      <c r="E23" s="388" t="s">
        <v>448</v>
      </c>
      <c r="F23" s="388" t="s">
        <v>387</v>
      </c>
      <c r="G23" s="394">
        <v>1</v>
      </c>
      <c r="H23" s="71">
        <v>1</v>
      </c>
      <c r="I23" s="53">
        <v>1</v>
      </c>
      <c r="J23" s="53">
        <v>0</v>
      </c>
      <c r="K23" s="53">
        <v>0</v>
      </c>
      <c r="L23" s="53">
        <v>0</v>
      </c>
      <c r="M23" s="72">
        <v>1</v>
      </c>
      <c r="N23" s="389"/>
      <c r="O23" s="389"/>
      <c r="P23" s="73"/>
      <c r="Q23" s="74" t="s">
        <v>388</v>
      </c>
      <c r="R23" s="75" t="s">
        <v>0</v>
      </c>
      <c r="S23" s="390">
        <v>0</v>
      </c>
      <c r="T23" s="390">
        <v>0</v>
      </c>
      <c r="U23" s="76">
        <v>0</v>
      </c>
      <c r="V23" s="77" t="s">
        <v>397</v>
      </c>
      <c r="W23" s="77" t="s">
        <v>390</v>
      </c>
      <c r="X23" s="77" t="s">
        <v>390</v>
      </c>
      <c r="Y23" s="77" t="s">
        <v>390</v>
      </c>
      <c r="Z23" s="84" t="s">
        <v>392</v>
      </c>
      <c r="AA23" s="79">
        <v>1</v>
      </c>
      <c r="AB23" s="391" t="s">
        <v>392</v>
      </c>
      <c r="AC23" s="392" t="s">
        <v>392</v>
      </c>
      <c r="AD23" s="80" t="s">
        <v>392</v>
      </c>
      <c r="AE23" s="81">
        <v>1</v>
      </c>
      <c r="AF23" s="82" t="s">
        <v>449</v>
      </c>
      <c r="AG23" s="388" t="s">
        <v>33</v>
      </c>
      <c r="AH23" s="83" t="s">
        <v>347</v>
      </c>
      <c r="AI23" t="s">
        <v>434</v>
      </c>
    </row>
    <row r="24" spans="2:35" ht="409.5" x14ac:dyDescent="0.25">
      <c r="B24" s="70" t="s">
        <v>49</v>
      </c>
      <c r="C24" s="388" t="s">
        <v>50</v>
      </c>
      <c r="D24" s="388" t="s">
        <v>61</v>
      </c>
      <c r="E24" s="388" t="s">
        <v>450</v>
      </c>
      <c r="F24" s="388" t="s">
        <v>387</v>
      </c>
      <c r="G24" s="394">
        <v>1</v>
      </c>
      <c r="H24" s="71">
        <v>24</v>
      </c>
      <c r="I24" s="53">
        <v>24</v>
      </c>
      <c r="J24" s="53">
        <v>0</v>
      </c>
      <c r="K24" s="53">
        <v>0</v>
      </c>
      <c r="L24" s="53">
        <v>0</v>
      </c>
      <c r="M24" s="72">
        <v>24</v>
      </c>
      <c r="N24" s="389"/>
      <c r="O24" s="389"/>
      <c r="P24" s="73"/>
      <c r="Q24" s="74" t="s">
        <v>388</v>
      </c>
      <c r="R24" s="75" t="s">
        <v>0</v>
      </c>
      <c r="S24" s="390">
        <v>0</v>
      </c>
      <c r="T24" s="390">
        <v>0</v>
      </c>
      <c r="U24" s="76">
        <v>0</v>
      </c>
      <c r="V24" s="77" t="s">
        <v>397</v>
      </c>
      <c r="W24" s="77" t="s">
        <v>390</v>
      </c>
      <c r="X24" s="77" t="s">
        <v>390</v>
      </c>
      <c r="Y24" s="77" t="s">
        <v>390</v>
      </c>
      <c r="Z24" s="84" t="s">
        <v>392</v>
      </c>
      <c r="AA24" s="79">
        <v>1</v>
      </c>
      <c r="AB24" s="391" t="s">
        <v>392</v>
      </c>
      <c r="AC24" s="392" t="s">
        <v>392</v>
      </c>
      <c r="AD24" s="80" t="s">
        <v>392</v>
      </c>
      <c r="AE24" s="81">
        <v>1</v>
      </c>
      <c r="AF24" s="82" t="s">
        <v>451</v>
      </c>
      <c r="AG24" s="388" t="s">
        <v>33</v>
      </c>
      <c r="AH24" s="83" t="s">
        <v>347</v>
      </c>
      <c r="AI24" t="s">
        <v>434</v>
      </c>
    </row>
    <row r="25" spans="2:35" ht="409.5" x14ac:dyDescent="0.25">
      <c r="B25" s="70" t="s">
        <v>49</v>
      </c>
      <c r="C25" s="388" t="s">
        <v>50</v>
      </c>
      <c r="D25" s="388" t="s">
        <v>61</v>
      </c>
      <c r="E25" s="388" t="s">
        <v>452</v>
      </c>
      <c r="F25" s="388" t="s">
        <v>387</v>
      </c>
      <c r="G25" s="394">
        <v>1</v>
      </c>
      <c r="H25" s="71">
        <v>1</v>
      </c>
      <c r="I25" s="53">
        <v>1</v>
      </c>
      <c r="J25" s="53">
        <v>0</v>
      </c>
      <c r="K25" s="53">
        <v>0</v>
      </c>
      <c r="L25" s="53">
        <v>0</v>
      </c>
      <c r="M25" s="72"/>
      <c r="N25" s="389">
        <v>1</v>
      </c>
      <c r="O25" s="389"/>
      <c r="P25" s="73"/>
      <c r="Q25" s="74" t="s">
        <v>388</v>
      </c>
      <c r="R25" s="75">
        <v>0</v>
      </c>
      <c r="S25" s="390" t="s">
        <v>0</v>
      </c>
      <c r="T25" s="390">
        <v>0</v>
      </c>
      <c r="U25" s="76">
        <v>0</v>
      </c>
      <c r="V25" s="77" t="s">
        <v>389</v>
      </c>
      <c r="W25" s="77" t="s">
        <v>391</v>
      </c>
      <c r="X25" s="77" t="s">
        <v>390</v>
      </c>
      <c r="Y25" s="77" t="s">
        <v>390</v>
      </c>
      <c r="Z25" s="84">
        <v>1</v>
      </c>
      <c r="AA25" s="79">
        <v>1</v>
      </c>
      <c r="AB25" s="391">
        <v>1</v>
      </c>
      <c r="AC25" s="392" t="s">
        <v>392</v>
      </c>
      <c r="AD25" s="80" t="s">
        <v>392</v>
      </c>
      <c r="AE25" s="81">
        <v>1</v>
      </c>
      <c r="AF25" s="82" t="s">
        <v>453</v>
      </c>
      <c r="AG25" s="388" t="s">
        <v>33</v>
      </c>
      <c r="AH25" s="83" t="s">
        <v>347</v>
      </c>
      <c r="AI25" t="s">
        <v>434</v>
      </c>
    </row>
    <row r="26" spans="2:35" ht="409.5" x14ac:dyDescent="0.25">
      <c r="B26" s="70" t="s">
        <v>49</v>
      </c>
      <c r="C26" s="388" t="s">
        <v>50</v>
      </c>
      <c r="D26" s="388" t="s">
        <v>61</v>
      </c>
      <c r="E26" s="388" t="s">
        <v>454</v>
      </c>
      <c r="F26" s="388" t="s">
        <v>387</v>
      </c>
      <c r="G26" s="394">
        <v>1</v>
      </c>
      <c r="H26" s="71">
        <v>1</v>
      </c>
      <c r="I26" s="53">
        <v>0</v>
      </c>
      <c r="J26" s="53">
        <v>0</v>
      </c>
      <c r="K26" s="53">
        <v>1</v>
      </c>
      <c r="L26" s="53">
        <v>0</v>
      </c>
      <c r="M26" s="72"/>
      <c r="N26" s="389"/>
      <c r="O26" s="389">
        <v>1</v>
      </c>
      <c r="P26" s="73"/>
      <c r="Q26" s="74" t="s">
        <v>388</v>
      </c>
      <c r="R26" s="75">
        <v>0</v>
      </c>
      <c r="S26" s="390">
        <v>0</v>
      </c>
      <c r="T26" s="390" t="s">
        <v>0</v>
      </c>
      <c r="U26" s="76">
        <v>0</v>
      </c>
      <c r="V26" s="77" t="s">
        <v>390</v>
      </c>
      <c r="W26" s="77" t="s">
        <v>390</v>
      </c>
      <c r="X26" s="77" t="s">
        <v>397</v>
      </c>
      <c r="Y26" s="77" t="s">
        <v>390</v>
      </c>
      <c r="Z26" s="84" t="s">
        <v>392</v>
      </c>
      <c r="AA26" s="79" t="s">
        <v>392</v>
      </c>
      <c r="AB26" s="391" t="s">
        <v>392</v>
      </c>
      <c r="AC26" s="392">
        <v>1</v>
      </c>
      <c r="AD26" s="80" t="s">
        <v>392</v>
      </c>
      <c r="AE26" s="81">
        <v>1</v>
      </c>
      <c r="AF26" s="82" t="s">
        <v>455</v>
      </c>
      <c r="AG26" s="388" t="s">
        <v>33</v>
      </c>
      <c r="AH26" s="83" t="s">
        <v>347</v>
      </c>
      <c r="AI26" t="s">
        <v>434</v>
      </c>
    </row>
    <row r="27" spans="2:35" ht="409.5" x14ac:dyDescent="0.25">
      <c r="B27" s="70" t="s">
        <v>49</v>
      </c>
      <c r="C27" s="388" t="s">
        <v>50</v>
      </c>
      <c r="D27" s="388" t="s">
        <v>61</v>
      </c>
      <c r="E27" s="388" t="s">
        <v>456</v>
      </c>
      <c r="F27" s="388" t="s">
        <v>387</v>
      </c>
      <c r="G27" s="394">
        <v>1</v>
      </c>
      <c r="H27" s="71">
        <v>24</v>
      </c>
      <c r="I27" s="53">
        <v>0</v>
      </c>
      <c r="J27" s="53">
        <v>0</v>
      </c>
      <c r="K27" s="53">
        <v>24</v>
      </c>
      <c r="L27" s="53">
        <v>0</v>
      </c>
      <c r="M27" s="72"/>
      <c r="N27" s="389"/>
      <c r="O27" s="389">
        <v>24</v>
      </c>
      <c r="P27" s="73"/>
      <c r="Q27" s="74" t="s">
        <v>388</v>
      </c>
      <c r="R27" s="75">
        <v>0</v>
      </c>
      <c r="S27" s="390">
        <v>0</v>
      </c>
      <c r="T27" s="390" t="s">
        <v>0</v>
      </c>
      <c r="U27" s="76">
        <v>0</v>
      </c>
      <c r="V27" s="77" t="s">
        <v>390</v>
      </c>
      <c r="W27" s="77" t="s">
        <v>390</v>
      </c>
      <c r="X27" s="77" t="s">
        <v>397</v>
      </c>
      <c r="Y27" s="77" t="s">
        <v>390</v>
      </c>
      <c r="Z27" s="84" t="s">
        <v>392</v>
      </c>
      <c r="AA27" s="79" t="s">
        <v>392</v>
      </c>
      <c r="AB27" s="391" t="s">
        <v>392</v>
      </c>
      <c r="AC27" s="392">
        <v>1</v>
      </c>
      <c r="AD27" s="80" t="s">
        <v>392</v>
      </c>
      <c r="AE27" s="81">
        <v>1</v>
      </c>
      <c r="AF27" s="82" t="s">
        <v>457</v>
      </c>
      <c r="AG27" s="388" t="s">
        <v>33</v>
      </c>
      <c r="AH27" s="83" t="s">
        <v>347</v>
      </c>
      <c r="AI27" t="s">
        <v>434</v>
      </c>
    </row>
    <row r="28" spans="2:35" ht="399" x14ac:dyDescent="0.25">
      <c r="B28" s="70" t="s">
        <v>49</v>
      </c>
      <c r="C28" s="388" t="s">
        <v>50</v>
      </c>
      <c r="D28" s="388" t="s">
        <v>458</v>
      </c>
      <c r="E28" s="388" t="s">
        <v>459</v>
      </c>
      <c r="F28" s="388" t="s">
        <v>4</v>
      </c>
      <c r="G28" s="388">
        <v>4</v>
      </c>
      <c r="H28" s="87">
        <v>1</v>
      </c>
      <c r="I28" s="88">
        <v>1</v>
      </c>
      <c r="J28" s="88">
        <v>1</v>
      </c>
      <c r="K28" s="88">
        <v>1</v>
      </c>
      <c r="L28" s="88">
        <v>0</v>
      </c>
      <c r="M28" s="89">
        <v>1</v>
      </c>
      <c r="N28" s="395">
        <v>1</v>
      </c>
      <c r="O28" s="395">
        <v>1</v>
      </c>
      <c r="P28" s="90">
        <v>1</v>
      </c>
      <c r="Q28" s="74" t="s">
        <v>388</v>
      </c>
      <c r="R28" s="75" t="s">
        <v>0</v>
      </c>
      <c r="S28" s="390" t="s">
        <v>0</v>
      </c>
      <c r="T28" s="390" t="s">
        <v>0</v>
      </c>
      <c r="U28" s="76" t="s">
        <v>0</v>
      </c>
      <c r="V28" s="77" t="s">
        <v>397</v>
      </c>
      <c r="W28" s="77" t="s">
        <v>397</v>
      </c>
      <c r="X28" s="77" t="s">
        <v>397</v>
      </c>
      <c r="Y28" s="77" t="s">
        <v>391</v>
      </c>
      <c r="Z28" s="84">
        <v>1</v>
      </c>
      <c r="AA28" s="79">
        <v>1</v>
      </c>
      <c r="AB28" s="391">
        <v>1</v>
      </c>
      <c r="AC28" s="392">
        <v>1</v>
      </c>
      <c r="AD28" s="80" t="s">
        <v>402</v>
      </c>
      <c r="AE28" s="81">
        <v>0.75</v>
      </c>
      <c r="AF28" s="82" t="s">
        <v>460</v>
      </c>
      <c r="AG28" s="388" t="s">
        <v>33</v>
      </c>
      <c r="AH28" s="83" t="s">
        <v>75</v>
      </c>
      <c r="AI28" t="s">
        <v>461</v>
      </c>
    </row>
    <row r="29" spans="2:35" ht="409.5" x14ac:dyDescent="0.25">
      <c r="B29" s="70" t="s">
        <v>49</v>
      </c>
      <c r="C29" s="388" t="s">
        <v>67</v>
      </c>
      <c r="D29" s="388" t="s">
        <v>69</v>
      </c>
      <c r="E29" s="388" t="s">
        <v>70</v>
      </c>
      <c r="F29" s="388" t="s">
        <v>387</v>
      </c>
      <c r="G29" s="388">
        <v>4</v>
      </c>
      <c r="H29" s="71">
        <v>10</v>
      </c>
      <c r="I29" s="53">
        <v>3</v>
      </c>
      <c r="J29" s="53">
        <v>3</v>
      </c>
      <c r="K29" s="53">
        <v>3</v>
      </c>
      <c r="L29" s="53">
        <v>0</v>
      </c>
      <c r="M29" s="72">
        <v>3</v>
      </c>
      <c r="N29" s="389">
        <v>3</v>
      </c>
      <c r="O29" s="389">
        <v>2</v>
      </c>
      <c r="P29" s="73">
        <v>2</v>
      </c>
      <c r="Q29" s="74" t="s">
        <v>388</v>
      </c>
      <c r="R29" s="75" t="s">
        <v>0</v>
      </c>
      <c r="S29" s="390" t="s">
        <v>0</v>
      </c>
      <c r="T29" s="390" t="s">
        <v>0</v>
      </c>
      <c r="U29" s="76" t="s">
        <v>0</v>
      </c>
      <c r="V29" s="77" t="s">
        <v>397</v>
      </c>
      <c r="W29" s="77" t="s">
        <v>397</v>
      </c>
      <c r="X29" s="77" t="s">
        <v>397</v>
      </c>
      <c r="Y29" s="77" t="s">
        <v>391</v>
      </c>
      <c r="Z29" s="84">
        <v>1</v>
      </c>
      <c r="AA29" s="79">
        <v>1</v>
      </c>
      <c r="AB29" s="391">
        <v>1</v>
      </c>
      <c r="AC29" s="392" t="s">
        <v>422</v>
      </c>
      <c r="AD29" s="80" t="s">
        <v>402</v>
      </c>
      <c r="AE29" s="81">
        <v>0.9</v>
      </c>
      <c r="AF29" s="82" t="s">
        <v>462</v>
      </c>
      <c r="AG29" s="388" t="s">
        <v>33</v>
      </c>
      <c r="AH29" s="83" t="s">
        <v>344</v>
      </c>
      <c r="AI29" t="s">
        <v>463</v>
      </c>
    </row>
    <row r="30" spans="2:35" ht="409.5" x14ac:dyDescent="0.25">
      <c r="B30" s="70" t="s">
        <v>49</v>
      </c>
      <c r="C30" s="388" t="s">
        <v>67</v>
      </c>
      <c r="D30" s="388" t="s">
        <v>72</v>
      </c>
      <c r="E30" s="388" t="s">
        <v>73</v>
      </c>
      <c r="F30" s="388" t="s">
        <v>4</v>
      </c>
      <c r="G30" s="388">
        <v>4</v>
      </c>
      <c r="H30" s="71">
        <v>1</v>
      </c>
      <c r="I30" s="53">
        <v>1</v>
      </c>
      <c r="J30" s="53">
        <v>1</v>
      </c>
      <c r="K30" s="53">
        <v>1</v>
      </c>
      <c r="L30" s="53">
        <v>0</v>
      </c>
      <c r="M30" s="72">
        <v>1</v>
      </c>
      <c r="N30" s="389">
        <v>1</v>
      </c>
      <c r="O30" s="389">
        <v>1</v>
      </c>
      <c r="P30" s="73">
        <v>1</v>
      </c>
      <c r="Q30" s="74" t="s">
        <v>388</v>
      </c>
      <c r="R30" s="75" t="s">
        <v>0</v>
      </c>
      <c r="S30" s="390" t="s">
        <v>0</v>
      </c>
      <c r="T30" s="390" t="s">
        <v>0</v>
      </c>
      <c r="U30" s="76" t="s">
        <v>0</v>
      </c>
      <c r="V30" s="77" t="s">
        <v>397</v>
      </c>
      <c r="W30" s="77" t="s">
        <v>397</v>
      </c>
      <c r="X30" s="77" t="s">
        <v>397</v>
      </c>
      <c r="Y30" s="77" t="s">
        <v>391</v>
      </c>
      <c r="Z30" s="84">
        <v>1</v>
      </c>
      <c r="AA30" s="79">
        <v>1</v>
      </c>
      <c r="AB30" s="391">
        <v>1</v>
      </c>
      <c r="AC30" s="392">
        <v>1</v>
      </c>
      <c r="AD30" s="80" t="s">
        <v>402</v>
      </c>
      <c r="AE30" s="81">
        <v>0.75</v>
      </c>
      <c r="AF30" s="82" t="s">
        <v>464</v>
      </c>
      <c r="AG30" s="388" t="s">
        <v>33</v>
      </c>
      <c r="AH30" s="83" t="s">
        <v>344</v>
      </c>
      <c r="AI30" t="s">
        <v>465</v>
      </c>
    </row>
    <row r="31" spans="2:35" ht="270" x14ac:dyDescent="0.25">
      <c r="B31" s="70" t="s">
        <v>49</v>
      </c>
      <c r="C31" s="388" t="s">
        <v>67</v>
      </c>
      <c r="D31" s="388" t="s">
        <v>72</v>
      </c>
      <c r="E31" s="388" t="s">
        <v>74</v>
      </c>
      <c r="F31" s="388" t="s">
        <v>387</v>
      </c>
      <c r="G31" s="388">
        <v>1</v>
      </c>
      <c r="H31" s="71">
        <v>1</v>
      </c>
      <c r="I31" s="53">
        <v>0</v>
      </c>
      <c r="J31" s="53">
        <v>0</v>
      </c>
      <c r="K31" s="53">
        <v>0</v>
      </c>
      <c r="L31" s="53">
        <v>0</v>
      </c>
      <c r="M31" s="72"/>
      <c r="N31" s="389"/>
      <c r="O31" s="389">
        <v>1</v>
      </c>
      <c r="P31" s="73"/>
      <c r="Q31" s="74" t="s">
        <v>388</v>
      </c>
      <c r="R31" s="75">
        <v>0</v>
      </c>
      <c r="S31" s="390">
        <v>0</v>
      </c>
      <c r="T31" s="390" t="s">
        <v>0</v>
      </c>
      <c r="U31" s="76">
        <v>0</v>
      </c>
      <c r="V31" s="77" t="s">
        <v>390</v>
      </c>
      <c r="W31" s="77" t="s">
        <v>390</v>
      </c>
      <c r="X31" s="77" t="s">
        <v>391</v>
      </c>
      <c r="Y31" s="77" t="s">
        <v>390</v>
      </c>
      <c r="Z31" s="84" t="s">
        <v>392</v>
      </c>
      <c r="AA31" s="79" t="s">
        <v>392</v>
      </c>
      <c r="AB31" s="391" t="s">
        <v>392</v>
      </c>
      <c r="AC31" s="392" t="s">
        <v>402</v>
      </c>
      <c r="AD31" s="80" t="s">
        <v>392</v>
      </c>
      <c r="AE31" s="81">
        <v>0</v>
      </c>
      <c r="AF31" s="82" t="s">
        <v>466</v>
      </c>
      <c r="AG31" s="388" t="s">
        <v>33</v>
      </c>
      <c r="AH31" s="83" t="s">
        <v>75</v>
      </c>
      <c r="AI31" t="s">
        <v>461</v>
      </c>
    </row>
    <row r="32" spans="2:35" ht="409.5" x14ac:dyDescent="0.25">
      <c r="B32" s="70" t="s">
        <v>49</v>
      </c>
      <c r="C32" s="388" t="s">
        <v>67</v>
      </c>
      <c r="D32" s="388" t="s">
        <v>467</v>
      </c>
      <c r="E32" s="388" t="s">
        <v>468</v>
      </c>
      <c r="F32" s="388" t="s">
        <v>387</v>
      </c>
      <c r="G32" s="388">
        <v>2</v>
      </c>
      <c r="H32" s="71">
        <v>4</v>
      </c>
      <c r="I32" s="53">
        <v>1</v>
      </c>
      <c r="J32" s="53">
        <v>1</v>
      </c>
      <c r="K32" s="53">
        <v>1</v>
      </c>
      <c r="L32" s="53">
        <v>0</v>
      </c>
      <c r="M32" s="72">
        <v>1</v>
      </c>
      <c r="N32" s="389">
        <v>1</v>
      </c>
      <c r="O32" s="389">
        <v>1</v>
      </c>
      <c r="P32" s="73">
        <v>1</v>
      </c>
      <c r="Q32" s="74" t="s">
        <v>388</v>
      </c>
      <c r="R32" s="75">
        <v>0</v>
      </c>
      <c r="S32" s="390">
        <v>0</v>
      </c>
      <c r="T32" s="390" t="s">
        <v>0</v>
      </c>
      <c r="U32" s="76" t="s">
        <v>0</v>
      </c>
      <c r="V32" s="77" t="s">
        <v>397</v>
      </c>
      <c r="W32" s="77" t="s">
        <v>397</v>
      </c>
      <c r="X32" s="77" t="s">
        <v>397</v>
      </c>
      <c r="Y32" s="77" t="s">
        <v>391</v>
      </c>
      <c r="Z32" s="84">
        <v>1</v>
      </c>
      <c r="AA32" s="79">
        <v>1</v>
      </c>
      <c r="AB32" s="391">
        <v>1</v>
      </c>
      <c r="AC32" s="392">
        <v>1</v>
      </c>
      <c r="AD32" s="80" t="s">
        <v>402</v>
      </c>
      <c r="AE32" s="81">
        <v>0.75</v>
      </c>
      <c r="AF32" s="82" t="s">
        <v>469</v>
      </c>
      <c r="AG32" s="388" t="s">
        <v>33</v>
      </c>
      <c r="AH32" s="83" t="s">
        <v>344</v>
      </c>
      <c r="AI32" t="s">
        <v>470</v>
      </c>
    </row>
    <row r="33" spans="2:35" ht="303.75" x14ac:dyDescent="0.25">
      <c r="B33" s="70" t="s">
        <v>94</v>
      </c>
      <c r="C33" s="388" t="s">
        <v>95</v>
      </c>
      <c r="D33" s="388" t="s">
        <v>471</v>
      </c>
      <c r="E33" s="388" t="s">
        <v>472</v>
      </c>
      <c r="F33" s="388" t="s">
        <v>387</v>
      </c>
      <c r="G33" s="388">
        <v>1</v>
      </c>
      <c r="H33" s="71">
        <v>1</v>
      </c>
      <c r="I33" s="53">
        <v>1</v>
      </c>
      <c r="J33" s="53">
        <v>0</v>
      </c>
      <c r="K33" s="53">
        <v>0</v>
      </c>
      <c r="L33" s="53">
        <v>0</v>
      </c>
      <c r="M33" s="72"/>
      <c r="N33" s="389"/>
      <c r="O33" s="389">
        <v>1</v>
      </c>
      <c r="P33" s="73"/>
      <c r="Q33" s="74" t="s">
        <v>388</v>
      </c>
      <c r="R33" s="75">
        <v>0</v>
      </c>
      <c r="S33" s="390">
        <v>0</v>
      </c>
      <c r="T33" s="390" t="s">
        <v>0</v>
      </c>
      <c r="U33" s="76">
        <v>0</v>
      </c>
      <c r="V33" s="77" t="s">
        <v>389</v>
      </c>
      <c r="W33" s="77" t="s">
        <v>390</v>
      </c>
      <c r="X33" s="77" t="s">
        <v>391</v>
      </c>
      <c r="Y33" s="77" t="s">
        <v>390</v>
      </c>
      <c r="Z33" s="84">
        <v>1</v>
      </c>
      <c r="AA33" s="79">
        <v>1</v>
      </c>
      <c r="AB33" s="391">
        <v>1</v>
      </c>
      <c r="AC33" s="392">
        <v>1</v>
      </c>
      <c r="AD33" s="80" t="s">
        <v>392</v>
      </c>
      <c r="AE33" s="81">
        <v>1</v>
      </c>
      <c r="AF33" s="82" t="s">
        <v>473</v>
      </c>
      <c r="AG33" s="388" t="s">
        <v>33</v>
      </c>
      <c r="AH33" s="83" t="s">
        <v>342</v>
      </c>
      <c r="AI33" t="s">
        <v>474</v>
      </c>
    </row>
    <row r="34" spans="2:35" ht="315" x14ac:dyDescent="0.25">
      <c r="B34" s="70" t="s">
        <v>94</v>
      </c>
      <c r="C34" s="388" t="s">
        <v>95</v>
      </c>
      <c r="D34" s="388" t="s">
        <v>475</v>
      </c>
      <c r="E34" s="388" t="s">
        <v>476</v>
      </c>
      <c r="F34" s="388" t="s">
        <v>387</v>
      </c>
      <c r="G34" s="388">
        <v>2</v>
      </c>
      <c r="H34" s="71">
        <v>1</v>
      </c>
      <c r="I34" s="86">
        <v>0.6</v>
      </c>
      <c r="J34" s="86">
        <v>0.4</v>
      </c>
      <c r="K34" s="53">
        <v>0</v>
      </c>
      <c r="L34" s="53">
        <v>0</v>
      </c>
      <c r="M34" s="72"/>
      <c r="N34" s="389">
        <v>0.6</v>
      </c>
      <c r="O34" s="389">
        <v>0.4</v>
      </c>
      <c r="P34" s="73"/>
      <c r="Q34" s="74" t="s">
        <v>388</v>
      </c>
      <c r="R34" s="75">
        <v>0</v>
      </c>
      <c r="S34" s="390" t="s">
        <v>0</v>
      </c>
      <c r="T34" s="390" t="s">
        <v>0</v>
      </c>
      <c r="U34" s="76">
        <v>0</v>
      </c>
      <c r="V34" s="77" t="s">
        <v>389</v>
      </c>
      <c r="W34" s="77" t="s">
        <v>397</v>
      </c>
      <c r="X34" s="77" t="s">
        <v>391</v>
      </c>
      <c r="Y34" s="77" t="s">
        <v>390</v>
      </c>
      <c r="Z34" s="84">
        <v>1.2666666666666666</v>
      </c>
      <c r="AA34" s="79">
        <v>0.6</v>
      </c>
      <c r="AB34" s="391">
        <v>1</v>
      </c>
      <c r="AC34" s="392">
        <v>1</v>
      </c>
      <c r="AD34" s="80" t="s">
        <v>392</v>
      </c>
      <c r="AE34" s="81">
        <v>1</v>
      </c>
      <c r="AF34" s="82" t="s">
        <v>477</v>
      </c>
      <c r="AG34" s="388" t="s">
        <v>33</v>
      </c>
      <c r="AH34" s="83" t="s">
        <v>342</v>
      </c>
      <c r="AI34" t="s">
        <v>474</v>
      </c>
    </row>
    <row r="35" spans="2:35" ht="225" x14ac:dyDescent="0.25">
      <c r="B35" s="70" t="s">
        <v>94</v>
      </c>
      <c r="C35" s="388" t="s">
        <v>95</v>
      </c>
      <c r="D35" s="388" t="s">
        <v>478</v>
      </c>
      <c r="E35" s="388" t="s">
        <v>479</v>
      </c>
      <c r="F35" s="388" t="s">
        <v>387</v>
      </c>
      <c r="G35" s="388">
        <v>1</v>
      </c>
      <c r="H35" s="71">
        <v>5</v>
      </c>
      <c r="I35" s="53">
        <v>5</v>
      </c>
      <c r="J35" s="53">
        <v>0</v>
      </c>
      <c r="K35" s="53">
        <v>0</v>
      </c>
      <c r="L35" s="53">
        <v>0</v>
      </c>
      <c r="M35" s="72"/>
      <c r="N35" s="389">
        <v>5</v>
      </c>
      <c r="O35" s="389"/>
      <c r="P35" s="73"/>
      <c r="Q35" s="74" t="s">
        <v>388</v>
      </c>
      <c r="R35" s="75">
        <v>0</v>
      </c>
      <c r="S35" s="390" t="s">
        <v>0</v>
      </c>
      <c r="T35" s="390">
        <v>0</v>
      </c>
      <c r="U35" s="76">
        <v>0</v>
      </c>
      <c r="V35" s="77" t="s">
        <v>389</v>
      </c>
      <c r="W35" s="77" t="s">
        <v>391</v>
      </c>
      <c r="X35" s="77" t="s">
        <v>390</v>
      </c>
      <c r="Y35" s="77" t="s">
        <v>390</v>
      </c>
      <c r="Z35" s="84">
        <v>1</v>
      </c>
      <c r="AA35" s="79">
        <v>1</v>
      </c>
      <c r="AB35" s="391">
        <v>1</v>
      </c>
      <c r="AC35" s="392" t="s">
        <v>392</v>
      </c>
      <c r="AD35" s="80" t="s">
        <v>392</v>
      </c>
      <c r="AE35" s="81">
        <v>1</v>
      </c>
      <c r="AF35" s="82" t="s">
        <v>480</v>
      </c>
      <c r="AG35" s="388" t="s">
        <v>33</v>
      </c>
      <c r="AH35" s="83" t="s">
        <v>342</v>
      </c>
      <c r="AI35" t="s">
        <v>481</v>
      </c>
    </row>
    <row r="36" spans="2:35" ht="409.5" x14ac:dyDescent="0.25">
      <c r="B36" s="70" t="s">
        <v>94</v>
      </c>
      <c r="C36" s="388" t="s">
        <v>95</v>
      </c>
      <c r="D36" s="388" t="s">
        <v>482</v>
      </c>
      <c r="E36" s="388" t="s">
        <v>483</v>
      </c>
      <c r="F36" s="388" t="s">
        <v>387</v>
      </c>
      <c r="G36" s="388">
        <v>1</v>
      </c>
      <c r="H36" s="71">
        <v>1</v>
      </c>
      <c r="I36" s="53">
        <v>0</v>
      </c>
      <c r="J36" s="86">
        <v>0.7</v>
      </c>
      <c r="K36" s="53">
        <v>0</v>
      </c>
      <c r="L36" s="53">
        <v>0</v>
      </c>
      <c r="M36" s="72"/>
      <c r="N36" s="389">
        <v>1</v>
      </c>
      <c r="O36" s="389"/>
      <c r="P36" s="73"/>
      <c r="Q36" s="74" t="s">
        <v>388</v>
      </c>
      <c r="R36" s="75">
        <v>0</v>
      </c>
      <c r="S36" s="390" t="s">
        <v>0</v>
      </c>
      <c r="T36" s="390">
        <v>0</v>
      </c>
      <c r="U36" s="76">
        <v>0</v>
      </c>
      <c r="V36" s="77" t="s">
        <v>390</v>
      </c>
      <c r="W36" s="77" t="s">
        <v>397</v>
      </c>
      <c r="X36" s="77" t="s">
        <v>390</v>
      </c>
      <c r="Y36" s="77" t="s">
        <v>390</v>
      </c>
      <c r="Z36" s="84">
        <v>0.7</v>
      </c>
      <c r="AA36" s="79" t="s">
        <v>392</v>
      </c>
      <c r="AB36" s="391">
        <v>0.7</v>
      </c>
      <c r="AC36" s="392">
        <v>0.7</v>
      </c>
      <c r="AD36" s="80" t="s">
        <v>392</v>
      </c>
      <c r="AE36" s="81">
        <v>0.7</v>
      </c>
      <c r="AF36" s="82" t="s">
        <v>484</v>
      </c>
      <c r="AG36" s="388" t="s">
        <v>33</v>
      </c>
      <c r="AH36" s="83" t="s">
        <v>348</v>
      </c>
      <c r="AI36" t="s">
        <v>485</v>
      </c>
    </row>
    <row r="37" spans="2:35" ht="409.5" x14ac:dyDescent="0.25">
      <c r="B37" s="70" t="s">
        <v>94</v>
      </c>
      <c r="C37" s="388" t="s">
        <v>109</v>
      </c>
      <c r="D37" s="388" t="s">
        <v>486</v>
      </c>
      <c r="E37" s="388" t="s">
        <v>487</v>
      </c>
      <c r="F37" s="388" t="s">
        <v>387</v>
      </c>
      <c r="G37" s="388">
        <v>2</v>
      </c>
      <c r="H37" s="71">
        <v>1</v>
      </c>
      <c r="I37" s="86">
        <v>0.2</v>
      </c>
      <c r="J37" s="86">
        <v>0.8</v>
      </c>
      <c r="K37" s="53">
        <v>0</v>
      </c>
      <c r="L37" s="53">
        <v>0</v>
      </c>
      <c r="M37" s="72"/>
      <c r="N37" s="389">
        <v>0.8</v>
      </c>
      <c r="O37" s="389">
        <v>0.2</v>
      </c>
      <c r="P37" s="73"/>
      <c r="Q37" s="74" t="s">
        <v>388</v>
      </c>
      <c r="R37" s="75">
        <v>0</v>
      </c>
      <c r="S37" s="390" t="s">
        <v>0</v>
      </c>
      <c r="T37" s="390" t="s">
        <v>0</v>
      </c>
      <c r="U37" s="76">
        <v>0</v>
      </c>
      <c r="V37" s="77" t="s">
        <v>389</v>
      </c>
      <c r="W37" s="77" t="s">
        <v>397</v>
      </c>
      <c r="X37" s="77" t="s">
        <v>391</v>
      </c>
      <c r="Y37" s="77" t="s">
        <v>390</v>
      </c>
      <c r="Z37" s="84">
        <v>1.2</v>
      </c>
      <c r="AA37" s="79">
        <v>0.2</v>
      </c>
      <c r="AB37" s="391">
        <v>1</v>
      </c>
      <c r="AC37" s="392">
        <v>1</v>
      </c>
      <c r="AD37" s="80" t="s">
        <v>392</v>
      </c>
      <c r="AE37" s="81">
        <v>1</v>
      </c>
      <c r="AF37" s="82" t="s">
        <v>488</v>
      </c>
      <c r="AG37" s="388" t="s">
        <v>33</v>
      </c>
      <c r="AH37" s="83" t="s">
        <v>75</v>
      </c>
      <c r="AI37" t="s">
        <v>489</v>
      </c>
    </row>
    <row r="38" spans="2:35" ht="384.75" x14ac:dyDescent="0.25">
      <c r="B38" s="70" t="s">
        <v>94</v>
      </c>
      <c r="C38" s="388" t="s">
        <v>109</v>
      </c>
      <c r="D38" s="388" t="s">
        <v>490</v>
      </c>
      <c r="E38" s="388" t="s">
        <v>491</v>
      </c>
      <c r="F38" s="388" t="s">
        <v>387</v>
      </c>
      <c r="G38" s="388">
        <v>1</v>
      </c>
      <c r="H38" s="71">
        <v>1</v>
      </c>
      <c r="I38" s="86">
        <v>0.2</v>
      </c>
      <c r="J38" s="86">
        <v>0.2</v>
      </c>
      <c r="K38" s="86">
        <v>0.4</v>
      </c>
      <c r="L38" s="53">
        <v>0</v>
      </c>
      <c r="M38" s="72"/>
      <c r="N38" s="389">
        <v>1</v>
      </c>
      <c r="O38" s="389"/>
      <c r="P38" s="73"/>
      <c r="Q38" s="74" t="s">
        <v>388</v>
      </c>
      <c r="R38" s="75">
        <v>0</v>
      </c>
      <c r="S38" s="390" t="s">
        <v>0</v>
      </c>
      <c r="T38" s="390">
        <v>0</v>
      </c>
      <c r="U38" s="76">
        <v>0</v>
      </c>
      <c r="V38" s="77" t="s">
        <v>389</v>
      </c>
      <c r="W38" s="77" t="s">
        <v>397</v>
      </c>
      <c r="X38" s="77" t="s">
        <v>389</v>
      </c>
      <c r="Y38" s="77" t="s">
        <v>390</v>
      </c>
      <c r="Z38" s="84">
        <v>0.4</v>
      </c>
      <c r="AA38" s="79">
        <v>0.2</v>
      </c>
      <c r="AB38" s="391">
        <v>0.4</v>
      </c>
      <c r="AC38" s="392">
        <v>0.8</v>
      </c>
      <c r="AD38" s="80" t="s">
        <v>392</v>
      </c>
      <c r="AE38" s="81">
        <v>0.8</v>
      </c>
      <c r="AF38" s="82" t="s">
        <v>492</v>
      </c>
      <c r="AG38" s="388" t="s">
        <v>33</v>
      </c>
      <c r="AH38" s="83" t="s">
        <v>75</v>
      </c>
      <c r="AI38" t="s">
        <v>489</v>
      </c>
    </row>
    <row r="39" spans="2:35" ht="202.5" x14ac:dyDescent="0.25">
      <c r="B39" s="70" t="s">
        <v>94</v>
      </c>
      <c r="C39" s="388" t="s">
        <v>109</v>
      </c>
      <c r="D39" s="388" t="s">
        <v>493</v>
      </c>
      <c r="E39" s="388" t="s">
        <v>494</v>
      </c>
      <c r="F39" s="388" t="s">
        <v>387</v>
      </c>
      <c r="G39" s="388">
        <v>1</v>
      </c>
      <c r="H39" s="71">
        <v>1</v>
      </c>
      <c r="I39" s="86">
        <v>0.7</v>
      </c>
      <c r="J39" s="86">
        <v>0.3</v>
      </c>
      <c r="K39" s="53">
        <v>0</v>
      </c>
      <c r="L39" s="53">
        <v>0</v>
      </c>
      <c r="M39" s="72"/>
      <c r="N39" s="389"/>
      <c r="O39" s="389">
        <v>1</v>
      </c>
      <c r="P39" s="73"/>
      <c r="Q39" s="74" t="s">
        <v>388</v>
      </c>
      <c r="R39" s="75">
        <v>0</v>
      </c>
      <c r="S39" s="390">
        <v>0</v>
      </c>
      <c r="T39" s="390" t="s">
        <v>0</v>
      </c>
      <c r="U39" s="76">
        <v>0</v>
      </c>
      <c r="V39" s="77" t="s">
        <v>389</v>
      </c>
      <c r="W39" s="77" t="s">
        <v>389</v>
      </c>
      <c r="X39" s="77" t="s">
        <v>391</v>
      </c>
      <c r="Y39" s="77" t="s">
        <v>390</v>
      </c>
      <c r="Z39" s="84">
        <v>1</v>
      </c>
      <c r="AA39" s="79">
        <v>0.7</v>
      </c>
      <c r="AB39" s="391">
        <v>1</v>
      </c>
      <c r="AC39" s="392">
        <v>1</v>
      </c>
      <c r="AD39" s="80" t="s">
        <v>392</v>
      </c>
      <c r="AE39" s="81">
        <v>1</v>
      </c>
      <c r="AF39" s="82" t="s">
        <v>495</v>
      </c>
      <c r="AG39" s="388" t="s">
        <v>33</v>
      </c>
      <c r="AH39" s="83" t="s">
        <v>75</v>
      </c>
      <c r="AI39" t="s">
        <v>489</v>
      </c>
    </row>
    <row r="40" spans="2:35" ht="356.25" x14ac:dyDescent="0.25">
      <c r="B40" s="70" t="s">
        <v>94</v>
      </c>
      <c r="C40" s="388" t="s">
        <v>109</v>
      </c>
      <c r="D40" s="388" t="s">
        <v>496</v>
      </c>
      <c r="E40" s="388" t="s">
        <v>497</v>
      </c>
      <c r="F40" s="388" t="s">
        <v>387</v>
      </c>
      <c r="G40" s="388">
        <v>1</v>
      </c>
      <c r="H40" s="71">
        <v>1</v>
      </c>
      <c r="I40" s="86">
        <v>0.7</v>
      </c>
      <c r="J40" s="86">
        <v>0.15</v>
      </c>
      <c r="K40" s="53">
        <v>0</v>
      </c>
      <c r="L40" s="53">
        <v>0</v>
      </c>
      <c r="M40" s="72"/>
      <c r="N40" s="389">
        <v>1</v>
      </c>
      <c r="O40" s="389"/>
      <c r="P40" s="73"/>
      <c r="Q40" s="74" t="s">
        <v>388</v>
      </c>
      <c r="R40" s="75">
        <v>0</v>
      </c>
      <c r="S40" s="390" t="s">
        <v>0</v>
      </c>
      <c r="T40" s="390">
        <v>0</v>
      </c>
      <c r="U40" s="76">
        <v>0</v>
      </c>
      <c r="V40" s="77" t="s">
        <v>389</v>
      </c>
      <c r="W40" s="77" t="s">
        <v>397</v>
      </c>
      <c r="X40" s="77" t="s">
        <v>390</v>
      </c>
      <c r="Y40" s="77" t="s">
        <v>390</v>
      </c>
      <c r="Z40" s="84">
        <v>0.85</v>
      </c>
      <c r="AA40" s="79">
        <v>0.7</v>
      </c>
      <c r="AB40" s="391">
        <v>0.85</v>
      </c>
      <c r="AC40" s="392">
        <v>0.85</v>
      </c>
      <c r="AD40" s="80" t="s">
        <v>392</v>
      </c>
      <c r="AE40" s="81">
        <v>0.85</v>
      </c>
      <c r="AF40" s="82" t="s">
        <v>498</v>
      </c>
      <c r="AG40" s="388" t="s">
        <v>33</v>
      </c>
      <c r="AH40" s="83" t="s">
        <v>75</v>
      </c>
      <c r="AI40" t="s">
        <v>489</v>
      </c>
    </row>
    <row r="41" spans="2:35" ht="171" x14ac:dyDescent="0.25">
      <c r="B41" s="70" t="s">
        <v>94</v>
      </c>
      <c r="C41" s="388" t="s">
        <v>109</v>
      </c>
      <c r="D41" s="388" t="s">
        <v>499</v>
      </c>
      <c r="E41" s="388" t="s">
        <v>500</v>
      </c>
      <c r="F41" s="388" t="s">
        <v>387</v>
      </c>
      <c r="G41" s="388">
        <v>3</v>
      </c>
      <c r="H41" s="87">
        <v>1</v>
      </c>
      <c r="I41" s="88">
        <v>0</v>
      </c>
      <c r="J41" s="88">
        <v>0.61</v>
      </c>
      <c r="K41" s="88">
        <v>0.39</v>
      </c>
      <c r="L41" s="88">
        <v>0</v>
      </c>
      <c r="M41" s="89"/>
      <c r="N41" s="395">
        <v>0.1</v>
      </c>
      <c r="O41" s="395">
        <v>0.2</v>
      </c>
      <c r="P41" s="90">
        <v>0.7</v>
      </c>
      <c r="Q41" s="74" t="s">
        <v>388</v>
      </c>
      <c r="R41" s="75">
        <v>0</v>
      </c>
      <c r="S41" s="390" t="s">
        <v>0</v>
      </c>
      <c r="T41" s="390" t="s">
        <v>0</v>
      </c>
      <c r="U41" s="76" t="s">
        <v>0</v>
      </c>
      <c r="V41" s="77" t="s">
        <v>390</v>
      </c>
      <c r="W41" s="77" t="s">
        <v>397</v>
      </c>
      <c r="X41" s="77" t="s">
        <v>397</v>
      </c>
      <c r="Y41" s="77" t="s">
        <v>391</v>
      </c>
      <c r="Z41" s="84">
        <v>1</v>
      </c>
      <c r="AA41" s="79" t="s">
        <v>392</v>
      </c>
      <c r="AB41" s="391">
        <v>1</v>
      </c>
      <c r="AC41" s="392" t="s">
        <v>422</v>
      </c>
      <c r="AD41" s="80"/>
      <c r="AE41" s="81">
        <v>1</v>
      </c>
      <c r="AF41" s="82" t="s">
        <v>501</v>
      </c>
      <c r="AG41" s="388" t="s">
        <v>33</v>
      </c>
      <c r="AH41" s="83" t="s">
        <v>75</v>
      </c>
      <c r="AI41" t="s">
        <v>489</v>
      </c>
    </row>
    <row r="42" spans="2:35" ht="236.25" x14ac:dyDescent="0.25">
      <c r="B42" s="70" t="s">
        <v>94</v>
      </c>
      <c r="C42" s="388" t="s">
        <v>109</v>
      </c>
      <c r="D42" s="388" t="s">
        <v>502</v>
      </c>
      <c r="E42" s="388" t="s">
        <v>503</v>
      </c>
      <c r="F42" s="388" t="s">
        <v>387</v>
      </c>
      <c r="G42" s="388">
        <v>1</v>
      </c>
      <c r="H42" s="71">
        <v>1</v>
      </c>
      <c r="I42" s="86">
        <v>0.2</v>
      </c>
      <c r="J42" s="86">
        <v>0.3</v>
      </c>
      <c r="K42" s="91">
        <v>0.15</v>
      </c>
      <c r="L42" s="53">
        <v>0</v>
      </c>
      <c r="M42" s="72"/>
      <c r="N42" s="389"/>
      <c r="O42" s="389"/>
      <c r="P42" s="73">
        <v>1</v>
      </c>
      <c r="Q42" s="74" t="s">
        <v>388</v>
      </c>
      <c r="R42" s="75">
        <v>0</v>
      </c>
      <c r="S42" s="390">
        <v>0</v>
      </c>
      <c r="T42" s="390">
        <v>0</v>
      </c>
      <c r="U42" s="76" t="s">
        <v>0</v>
      </c>
      <c r="V42" s="77" t="s">
        <v>389</v>
      </c>
      <c r="W42" s="77" t="s">
        <v>389</v>
      </c>
      <c r="X42" s="77" t="s">
        <v>389</v>
      </c>
      <c r="Y42" s="77" t="s">
        <v>391</v>
      </c>
      <c r="Z42" s="84">
        <v>0.3</v>
      </c>
      <c r="AA42" s="79"/>
      <c r="AB42" s="391"/>
      <c r="AC42" s="392"/>
      <c r="AD42" s="80" t="s">
        <v>402</v>
      </c>
      <c r="AE42" s="81">
        <v>0.65</v>
      </c>
      <c r="AF42" s="82" t="s">
        <v>504</v>
      </c>
      <c r="AG42" s="388" t="s">
        <v>33</v>
      </c>
      <c r="AH42" s="83" t="s">
        <v>75</v>
      </c>
      <c r="AI42" t="s">
        <v>489</v>
      </c>
    </row>
    <row r="43" spans="2:35" ht="270" x14ac:dyDescent="0.25">
      <c r="B43" s="70" t="s">
        <v>94</v>
      </c>
      <c r="C43" s="388" t="s">
        <v>109</v>
      </c>
      <c r="D43" s="388" t="s">
        <v>505</v>
      </c>
      <c r="E43" s="388" t="s">
        <v>506</v>
      </c>
      <c r="F43" s="396" t="s">
        <v>387</v>
      </c>
      <c r="G43" s="388">
        <v>2</v>
      </c>
      <c r="H43" s="87">
        <v>0.5</v>
      </c>
      <c r="I43" s="88">
        <v>0</v>
      </c>
      <c r="J43" s="88">
        <v>0</v>
      </c>
      <c r="K43" s="88">
        <v>0</v>
      </c>
      <c r="L43" s="88">
        <v>0</v>
      </c>
      <c r="M43" s="89"/>
      <c r="N43" s="395"/>
      <c r="O43" s="395">
        <v>0.1</v>
      </c>
      <c r="P43" s="90">
        <v>0.4</v>
      </c>
      <c r="Q43" s="74" t="s">
        <v>388</v>
      </c>
      <c r="R43" s="75">
        <v>0</v>
      </c>
      <c r="S43" s="390">
        <v>0</v>
      </c>
      <c r="T43" s="390" t="s">
        <v>0</v>
      </c>
      <c r="U43" s="76" t="s">
        <v>0</v>
      </c>
      <c r="V43" s="77" t="s">
        <v>390</v>
      </c>
      <c r="W43" s="77" t="s">
        <v>390</v>
      </c>
      <c r="X43" s="77" t="s">
        <v>391</v>
      </c>
      <c r="Y43" s="77" t="s">
        <v>391</v>
      </c>
      <c r="Z43" s="84" t="s">
        <v>392</v>
      </c>
      <c r="AA43" s="79" t="s">
        <v>392</v>
      </c>
      <c r="AB43" s="391" t="s">
        <v>392</v>
      </c>
      <c r="AC43" s="392" t="s">
        <v>402</v>
      </c>
      <c r="AD43" s="80" t="s">
        <v>402</v>
      </c>
      <c r="AE43" s="81">
        <v>0</v>
      </c>
      <c r="AF43" s="82" t="s">
        <v>507</v>
      </c>
      <c r="AG43" s="388" t="s">
        <v>33</v>
      </c>
      <c r="AH43" s="83" t="s">
        <v>75</v>
      </c>
      <c r="AI43" t="s">
        <v>489</v>
      </c>
    </row>
    <row r="44" spans="2:35" ht="128.25" x14ac:dyDescent="0.25">
      <c r="B44" s="70" t="s">
        <v>94</v>
      </c>
      <c r="C44" s="388" t="s">
        <v>109</v>
      </c>
      <c r="D44" s="388" t="s">
        <v>508</v>
      </c>
      <c r="E44" s="388" t="s">
        <v>509</v>
      </c>
      <c r="F44" s="388" t="s">
        <v>387</v>
      </c>
      <c r="G44" s="388">
        <v>1</v>
      </c>
      <c r="H44" s="71">
        <v>1</v>
      </c>
      <c r="I44" s="53">
        <v>1</v>
      </c>
      <c r="J44" s="53">
        <v>0</v>
      </c>
      <c r="K44" s="53">
        <v>0</v>
      </c>
      <c r="L44" s="53">
        <v>0</v>
      </c>
      <c r="M44" s="72"/>
      <c r="N44" s="389">
        <v>1</v>
      </c>
      <c r="O44" s="389"/>
      <c r="P44" s="73"/>
      <c r="Q44" s="74" t="s">
        <v>388</v>
      </c>
      <c r="R44" s="75">
        <v>0</v>
      </c>
      <c r="S44" s="390" t="s">
        <v>0</v>
      </c>
      <c r="T44" s="390">
        <v>0</v>
      </c>
      <c r="U44" s="76">
        <v>0</v>
      </c>
      <c r="V44" s="77" t="s">
        <v>389</v>
      </c>
      <c r="W44" s="77" t="s">
        <v>391</v>
      </c>
      <c r="X44" s="77" t="s">
        <v>390</v>
      </c>
      <c r="Y44" s="77" t="s">
        <v>390</v>
      </c>
      <c r="Z44" s="84">
        <v>1</v>
      </c>
      <c r="AA44" s="79">
        <v>1</v>
      </c>
      <c r="AB44" s="391">
        <v>1</v>
      </c>
      <c r="AC44" s="392" t="s">
        <v>392</v>
      </c>
      <c r="AD44" s="80" t="s">
        <v>392</v>
      </c>
      <c r="AE44" s="81">
        <v>1</v>
      </c>
      <c r="AF44" s="82" t="s">
        <v>510</v>
      </c>
      <c r="AG44" s="388" t="s">
        <v>33</v>
      </c>
      <c r="AH44" s="83" t="s">
        <v>75</v>
      </c>
      <c r="AI44" t="s">
        <v>489</v>
      </c>
    </row>
    <row r="45" spans="2:35" ht="270.75" x14ac:dyDescent="0.25">
      <c r="B45" s="70" t="s">
        <v>94</v>
      </c>
      <c r="C45" s="388" t="s">
        <v>109</v>
      </c>
      <c r="D45" s="388" t="s">
        <v>511</v>
      </c>
      <c r="E45" s="388" t="s">
        <v>512</v>
      </c>
      <c r="F45" s="388" t="s">
        <v>387</v>
      </c>
      <c r="G45" s="388">
        <v>1</v>
      </c>
      <c r="H45" s="71">
        <v>1</v>
      </c>
      <c r="I45" s="86">
        <v>0.2</v>
      </c>
      <c r="J45" s="86">
        <v>0.4</v>
      </c>
      <c r="K45" s="86">
        <v>0.25</v>
      </c>
      <c r="L45" s="53">
        <v>0</v>
      </c>
      <c r="M45" s="72"/>
      <c r="N45" s="389">
        <v>1</v>
      </c>
      <c r="O45" s="389"/>
      <c r="P45" s="73"/>
      <c r="Q45" s="74" t="s">
        <v>388</v>
      </c>
      <c r="R45" s="75">
        <v>0</v>
      </c>
      <c r="S45" s="390" t="s">
        <v>0</v>
      </c>
      <c r="T45" s="390">
        <v>0</v>
      </c>
      <c r="U45" s="76">
        <v>0</v>
      </c>
      <c r="V45" s="77" t="s">
        <v>389</v>
      </c>
      <c r="W45" s="77" t="s">
        <v>397</v>
      </c>
      <c r="X45" s="77" t="s">
        <v>389</v>
      </c>
      <c r="Y45" s="77" t="s">
        <v>390</v>
      </c>
      <c r="Z45" s="84">
        <v>0.60000000000000009</v>
      </c>
      <c r="AA45" s="79">
        <v>0.2</v>
      </c>
      <c r="AB45" s="391">
        <v>0.6</v>
      </c>
      <c r="AC45" s="392">
        <v>0.85</v>
      </c>
      <c r="AD45" s="80" t="s">
        <v>392</v>
      </c>
      <c r="AE45" s="81">
        <v>0.85000000000000009</v>
      </c>
      <c r="AF45" s="82" t="s">
        <v>513</v>
      </c>
      <c r="AG45" s="388" t="s">
        <v>33</v>
      </c>
      <c r="AH45" s="83" t="s">
        <v>75</v>
      </c>
      <c r="AI45" t="s">
        <v>489</v>
      </c>
    </row>
    <row r="46" spans="2:35" ht="303.75" x14ac:dyDescent="0.25">
      <c r="B46" s="70" t="s">
        <v>94</v>
      </c>
      <c r="C46" s="388" t="s">
        <v>109</v>
      </c>
      <c r="D46" s="388" t="s">
        <v>514</v>
      </c>
      <c r="E46" s="388" t="s">
        <v>515</v>
      </c>
      <c r="F46" s="388" t="s">
        <v>387</v>
      </c>
      <c r="G46" s="388">
        <v>1</v>
      </c>
      <c r="H46" s="71">
        <v>1</v>
      </c>
      <c r="I46" s="53">
        <v>0</v>
      </c>
      <c r="J46" s="53">
        <v>0.5</v>
      </c>
      <c r="K46" s="53">
        <v>0</v>
      </c>
      <c r="L46" s="53">
        <v>0</v>
      </c>
      <c r="M46" s="72">
        <v>1</v>
      </c>
      <c r="N46" s="389"/>
      <c r="O46" s="389"/>
      <c r="P46" s="73"/>
      <c r="Q46" s="74" t="s">
        <v>388</v>
      </c>
      <c r="R46" s="75" t="s">
        <v>0</v>
      </c>
      <c r="S46" s="390">
        <v>0</v>
      </c>
      <c r="T46" s="390">
        <v>0</v>
      </c>
      <c r="U46" s="76">
        <v>0</v>
      </c>
      <c r="V46" s="77" t="s">
        <v>391</v>
      </c>
      <c r="W46" s="77" t="s">
        <v>389</v>
      </c>
      <c r="X46" s="77" t="s">
        <v>390</v>
      </c>
      <c r="Y46" s="77" t="s">
        <v>390</v>
      </c>
      <c r="Z46" s="84">
        <v>0.5</v>
      </c>
      <c r="AA46" s="79" t="s">
        <v>402</v>
      </c>
      <c r="AB46" s="391">
        <v>0.5</v>
      </c>
      <c r="AC46" s="392">
        <v>0.5</v>
      </c>
      <c r="AD46" s="80" t="s">
        <v>392</v>
      </c>
      <c r="AE46" s="81">
        <v>0.5</v>
      </c>
      <c r="AF46" s="82" t="s">
        <v>516</v>
      </c>
      <c r="AG46" s="388" t="s">
        <v>33</v>
      </c>
      <c r="AH46" s="83" t="s">
        <v>348</v>
      </c>
      <c r="AI46" t="s">
        <v>517</v>
      </c>
    </row>
    <row r="47" spans="2:35" ht="199.5" x14ac:dyDescent="0.25">
      <c r="B47" s="70" t="s">
        <v>94</v>
      </c>
      <c r="C47" s="388" t="s">
        <v>109</v>
      </c>
      <c r="D47" s="388" t="s">
        <v>518</v>
      </c>
      <c r="E47" s="388" t="s">
        <v>519</v>
      </c>
      <c r="F47" s="388" t="s">
        <v>387</v>
      </c>
      <c r="G47" s="388">
        <v>2</v>
      </c>
      <c r="H47" s="87">
        <v>1</v>
      </c>
      <c r="I47" s="88">
        <v>0.8</v>
      </c>
      <c r="J47" s="88">
        <v>0.1</v>
      </c>
      <c r="K47" s="88">
        <v>0.1</v>
      </c>
      <c r="L47" s="53">
        <v>0</v>
      </c>
      <c r="M47" s="89">
        <v>0.8</v>
      </c>
      <c r="N47" s="395">
        <v>0.2</v>
      </c>
      <c r="O47" s="395"/>
      <c r="P47" s="90"/>
      <c r="Q47" s="74" t="s">
        <v>388</v>
      </c>
      <c r="R47" s="75" t="s">
        <v>0</v>
      </c>
      <c r="S47" s="390" t="s">
        <v>0</v>
      </c>
      <c r="T47" s="390">
        <v>0</v>
      </c>
      <c r="U47" s="76">
        <v>0</v>
      </c>
      <c r="V47" s="77" t="s">
        <v>397</v>
      </c>
      <c r="W47" s="77" t="s">
        <v>397</v>
      </c>
      <c r="X47" s="77" t="s">
        <v>389</v>
      </c>
      <c r="Y47" s="77" t="s">
        <v>390</v>
      </c>
      <c r="Z47" s="84">
        <v>0.5</v>
      </c>
      <c r="AA47" s="79">
        <v>1</v>
      </c>
      <c r="AB47" s="391">
        <v>0.9</v>
      </c>
      <c r="AC47" s="392">
        <v>1</v>
      </c>
      <c r="AD47" s="80" t="s">
        <v>392</v>
      </c>
      <c r="AE47" s="81">
        <v>1</v>
      </c>
      <c r="AF47" s="82" t="s">
        <v>520</v>
      </c>
      <c r="AG47" s="388" t="s">
        <v>33</v>
      </c>
      <c r="AH47" s="83" t="s">
        <v>75</v>
      </c>
      <c r="AI47" t="s">
        <v>489</v>
      </c>
    </row>
    <row r="48" spans="2:35" ht="199.5" x14ac:dyDescent="0.25">
      <c r="B48" s="70" t="s">
        <v>94</v>
      </c>
      <c r="C48" s="388" t="s">
        <v>109</v>
      </c>
      <c r="D48" s="388" t="s">
        <v>521</v>
      </c>
      <c r="E48" s="388" t="s">
        <v>522</v>
      </c>
      <c r="F48" s="388" t="s">
        <v>387</v>
      </c>
      <c r="G48" s="388">
        <v>2</v>
      </c>
      <c r="H48" s="87">
        <v>1</v>
      </c>
      <c r="I48" s="88">
        <v>0.8</v>
      </c>
      <c r="J48" s="88">
        <v>0.2</v>
      </c>
      <c r="K48" s="53">
        <v>0</v>
      </c>
      <c r="L48" s="53">
        <v>0</v>
      </c>
      <c r="M48" s="89">
        <v>0.8</v>
      </c>
      <c r="N48" s="395">
        <v>0.2</v>
      </c>
      <c r="O48" s="395"/>
      <c r="P48" s="90"/>
      <c r="Q48" s="74" t="s">
        <v>388</v>
      </c>
      <c r="R48" s="75" t="s">
        <v>0</v>
      </c>
      <c r="S48" s="390" t="s">
        <v>0</v>
      </c>
      <c r="T48" s="390">
        <v>0</v>
      </c>
      <c r="U48" s="76">
        <v>0</v>
      </c>
      <c r="V48" s="77" t="s">
        <v>397</v>
      </c>
      <c r="W48" s="77" t="s">
        <v>397</v>
      </c>
      <c r="X48" s="77" t="s">
        <v>390</v>
      </c>
      <c r="Y48" s="77" t="s">
        <v>390</v>
      </c>
      <c r="Z48" s="84">
        <v>1</v>
      </c>
      <c r="AA48" s="79">
        <v>1</v>
      </c>
      <c r="AB48" s="391">
        <v>1</v>
      </c>
      <c r="AC48" s="392"/>
      <c r="AD48" s="80" t="s">
        <v>392</v>
      </c>
      <c r="AE48" s="81">
        <v>1</v>
      </c>
      <c r="AF48" s="82" t="s">
        <v>523</v>
      </c>
      <c r="AG48" s="388" t="s">
        <v>33</v>
      </c>
      <c r="AH48" s="83" t="s">
        <v>75</v>
      </c>
      <c r="AI48" t="s">
        <v>489</v>
      </c>
    </row>
    <row r="49" spans="2:35" ht="292.5" x14ac:dyDescent="0.25">
      <c r="B49" s="70" t="s">
        <v>94</v>
      </c>
      <c r="C49" s="388" t="s">
        <v>109</v>
      </c>
      <c r="D49" s="388" t="s">
        <v>524</v>
      </c>
      <c r="E49" s="388" t="s">
        <v>525</v>
      </c>
      <c r="F49" s="388" t="s">
        <v>387</v>
      </c>
      <c r="G49" s="388">
        <v>2</v>
      </c>
      <c r="H49" s="87">
        <v>1</v>
      </c>
      <c r="I49" s="88">
        <v>0.8</v>
      </c>
      <c r="J49" s="88">
        <v>0.2</v>
      </c>
      <c r="K49" s="53">
        <v>0</v>
      </c>
      <c r="L49" s="53">
        <v>0</v>
      </c>
      <c r="M49" s="89">
        <v>0.8</v>
      </c>
      <c r="N49" s="395">
        <v>0.2</v>
      </c>
      <c r="O49" s="395"/>
      <c r="P49" s="90"/>
      <c r="Q49" s="74" t="s">
        <v>388</v>
      </c>
      <c r="R49" s="75" t="s">
        <v>0</v>
      </c>
      <c r="S49" s="390" t="s">
        <v>0</v>
      </c>
      <c r="T49" s="390">
        <v>0</v>
      </c>
      <c r="U49" s="76">
        <v>0</v>
      </c>
      <c r="V49" s="77" t="s">
        <v>397</v>
      </c>
      <c r="W49" s="77" t="s">
        <v>397</v>
      </c>
      <c r="X49" s="77" t="s">
        <v>390</v>
      </c>
      <c r="Y49" s="77" t="s">
        <v>390</v>
      </c>
      <c r="Z49" s="84">
        <v>1</v>
      </c>
      <c r="AA49" s="79">
        <v>1</v>
      </c>
      <c r="AB49" s="391">
        <v>1</v>
      </c>
      <c r="AC49" s="392" t="s">
        <v>392</v>
      </c>
      <c r="AD49" s="80" t="s">
        <v>392</v>
      </c>
      <c r="AE49" s="81">
        <v>1</v>
      </c>
      <c r="AF49" s="82" t="s">
        <v>526</v>
      </c>
      <c r="AG49" s="388" t="s">
        <v>33</v>
      </c>
      <c r="AH49" s="83" t="s">
        <v>75</v>
      </c>
      <c r="AI49" t="s">
        <v>489</v>
      </c>
    </row>
    <row r="50" spans="2:35" ht="342" x14ac:dyDescent="0.25">
      <c r="B50" s="70" t="s">
        <v>94</v>
      </c>
      <c r="C50" s="388" t="s">
        <v>109</v>
      </c>
      <c r="D50" s="388" t="s">
        <v>527</v>
      </c>
      <c r="E50" s="388" t="s">
        <v>528</v>
      </c>
      <c r="F50" s="388" t="s">
        <v>387</v>
      </c>
      <c r="G50" s="388">
        <v>2</v>
      </c>
      <c r="H50" s="87">
        <v>1</v>
      </c>
      <c r="I50" s="88">
        <v>1</v>
      </c>
      <c r="J50" s="88">
        <v>0</v>
      </c>
      <c r="K50" s="53">
        <v>0</v>
      </c>
      <c r="L50" s="53">
        <v>0</v>
      </c>
      <c r="M50" s="89">
        <v>0.8</v>
      </c>
      <c r="N50" s="395">
        <v>0.2</v>
      </c>
      <c r="O50" s="395"/>
      <c r="P50" s="90"/>
      <c r="Q50" s="74" t="s">
        <v>388</v>
      </c>
      <c r="R50" s="75" t="s">
        <v>0</v>
      </c>
      <c r="S50" s="390" t="s">
        <v>0</v>
      </c>
      <c r="T50" s="390">
        <v>0</v>
      </c>
      <c r="U50" s="76">
        <v>0</v>
      </c>
      <c r="V50" s="77" t="s">
        <v>397</v>
      </c>
      <c r="W50" s="77" t="s">
        <v>391</v>
      </c>
      <c r="X50" s="77" t="s">
        <v>390</v>
      </c>
      <c r="Y50" s="77" t="s">
        <v>390</v>
      </c>
      <c r="Z50" s="84" t="s">
        <v>402</v>
      </c>
      <c r="AA50" s="79" t="s">
        <v>422</v>
      </c>
      <c r="AB50" s="391">
        <v>1</v>
      </c>
      <c r="AC50" s="392" t="s">
        <v>392</v>
      </c>
      <c r="AD50" s="80" t="s">
        <v>392</v>
      </c>
      <c r="AE50" s="81">
        <v>1</v>
      </c>
      <c r="AF50" s="82" t="s">
        <v>529</v>
      </c>
      <c r="AG50" s="388" t="s">
        <v>33</v>
      </c>
      <c r="AH50" s="83" t="s">
        <v>75</v>
      </c>
      <c r="AI50" t="s">
        <v>489</v>
      </c>
    </row>
    <row r="51" spans="2:35" ht="228" x14ac:dyDescent="0.25">
      <c r="B51" s="70" t="s">
        <v>94</v>
      </c>
      <c r="C51" s="388" t="s">
        <v>109</v>
      </c>
      <c r="D51" s="388" t="s">
        <v>530</v>
      </c>
      <c r="E51" s="388" t="s">
        <v>531</v>
      </c>
      <c r="F51" s="388" t="s">
        <v>4</v>
      </c>
      <c r="G51" s="388">
        <v>4</v>
      </c>
      <c r="H51" s="71">
        <v>1</v>
      </c>
      <c r="I51" s="53">
        <v>1</v>
      </c>
      <c r="J51" s="53">
        <v>1</v>
      </c>
      <c r="K51" s="53">
        <v>1</v>
      </c>
      <c r="L51" s="53">
        <v>0</v>
      </c>
      <c r="M51" s="72">
        <v>1</v>
      </c>
      <c r="N51" s="389">
        <v>1</v>
      </c>
      <c r="O51" s="389">
        <v>1</v>
      </c>
      <c r="P51" s="73">
        <v>1</v>
      </c>
      <c r="Q51" s="74" t="s">
        <v>388</v>
      </c>
      <c r="R51" s="75" t="s">
        <v>0</v>
      </c>
      <c r="S51" s="390" t="s">
        <v>0</v>
      </c>
      <c r="T51" s="390" t="s">
        <v>0</v>
      </c>
      <c r="U51" s="76" t="s">
        <v>0</v>
      </c>
      <c r="V51" s="77" t="s">
        <v>397</v>
      </c>
      <c r="W51" s="77" t="s">
        <v>397</v>
      </c>
      <c r="X51" s="77" t="s">
        <v>397</v>
      </c>
      <c r="Y51" s="77" t="s">
        <v>391</v>
      </c>
      <c r="Z51" s="84">
        <v>1</v>
      </c>
      <c r="AA51" s="79">
        <v>1</v>
      </c>
      <c r="AB51" s="391">
        <v>1</v>
      </c>
      <c r="AC51" s="392">
        <v>1</v>
      </c>
      <c r="AD51" s="80" t="s">
        <v>402</v>
      </c>
      <c r="AE51" s="81">
        <v>0.75</v>
      </c>
      <c r="AF51" s="82" t="s">
        <v>532</v>
      </c>
      <c r="AG51" s="388" t="s">
        <v>33</v>
      </c>
      <c r="AH51" s="83" t="s">
        <v>75</v>
      </c>
      <c r="AI51" t="s">
        <v>489</v>
      </c>
    </row>
    <row r="52" spans="2:35" ht="185.25" x14ac:dyDescent="0.25">
      <c r="B52" s="70" t="s">
        <v>94</v>
      </c>
      <c r="C52" s="388" t="s">
        <v>109</v>
      </c>
      <c r="D52" s="388" t="s">
        <v>533</v>
      </c>
      <c r="E52" s="388" t="s">
        <v>534</v>
      </c>
      <c r="F52" s="388" t="s">
        <v>387</v>
      </c>
      <c r="G52" s="388">
        <v>1</v>
      </c>
      <c r="H52" s="71">
        <v>1</v>
      </c>
      <c r="I52" s="86">
        <v>0.8</v>
      </c>
      <c r="J52" s="91">
        <v>0.15</v>
      </c>
      <c r="K52" s="86">
        <v>0.05</v>
      </c>
      <c r="L52" s="53">
        <v>0</v>
      </c>
      <c r="M52" s="72"/>
      <c r="N52" s="389">
        <v>1</v>
      </c>
      <c r="O52" s="389"/>
      <c r="P52" s="73"/>
      <c r="Q52" s="74" t="s">
        <v>388</v>
      </c>
      <c r="R52" s="75">
        <v>0</v>
      </c>
      <c r="S52" s="390" t="s">
        <v>0</v>
      </c>
      <c r="T52" s="390">
        <v>0</v>
      </c>
      <c r="U52" s="76">
        <v>0</v>
      </c>
      <c r="V52" s="77" t="s">
        <v>389</v>
      </c>
      <c r="W52" s="77" t="s">
        <v>397</v>
      </c>
      <c r="X52" s="77" t="s">
        <v>389</v>
      </c>
      <c r="Y52" s="77" t="s">
        <v>390</v>
      </c>
      <c r="Z52" s="84">
        <v>0.95000000000000007</v>
      </c>
      <c r="AA52" s="79">
        <v>0.8</v>
      </c>
      <c r="AB52" s="391">
        <v>1</v>
      </c>
      <c r="AC52" s="392">
        <v>1</v>
      </c>
      <c r="AD52" s="80" t="s">
        <v>392</v>
      </c>
      <c r="AE52" s="81">
        <v>1</v>
      </c>
      <c r="AF52" s="82" t="s">
        <v>535</v>
      </c>
      <c r="AG52" s="388" t="s">
        <v>33</v>
      </c>
      <c r="AH52" s="83" t="s">
        <v>75</v>
      </c>
      <c r="AI52" t="s">
        <v>489</v>
      </c>
    </row>
    <row r="53" spans="2:35" ht="371.25" x14ac:dyDescent="0.25">
      <c r="B53" s="70" t="s">
        <v>94</v>
      </c>
      <c r="C53" s="388" t="s">
        <v>158</v>
      </c>
      <c r="D53" s="388" t="s">
        <v>536</v>
      </c>
      <c r="E53" s="397" t="s">
        <v>537</v>
      </c>
      <c r="F53" s="397" t="s">
        <v>387</v>
      </c>
      <c r="G53" s="398">
        <v>1</v>
      </c>
      <c r="H53" s="92">
        <v>1</v>
      </c>
      <c r="I53" s="93">
        <v>0.85</v>
      </c>
      <c r="J53" s="93">
        <v>0.1</v>
      </c>
      <c r="K53" s="94">
        <v>0</v>
      </c>
      <c r="L53" s="95">
        <v>0</v>
      </c>
      <c r="M53" s="72">
        <v>1</v>
      </c>
      <c r="N53" s="389"/>
      <c r="O53" s="389"/>
      <c r="P53" s="73"/>
      <c r="Q53" s="74" t="s">
        <v>388</v>
      </c>
      <c r="R53" s="75" t="s">
        <v>0</v>
      </c>
      <c r="S53" s="390">
        <v>0</v>
      </c>
      <c r="T53" s="390">
        <v>0</v>
      </c>
      <c r="U53" s="76">
        <v>0</v>
      </c>
      <c r="V53" s="77" t="s">
        <v>397</v>
      </c>
      <c r="W53" s="77" t="s">
        <v>389</v>
      </c>
      <c r="X53" s="77" t="s">
        <v>390</v>
      </c>
      <c r="Y53" s="77" t="s">
        <v>390</v>
      </c>
      <c r="Z53" s="84">
        <v>0.1</v>
      </c>
      <c r="AA53" s="79">
        <v>0.85</v>
      </c>
      <c r="AB53" s="391">
        <v>0.95</v>
      </c>
      <c r="AC53" s="392">
        <v>0.95</v>
      </c>
      <c r="AD53" s="80" t="s">
        <v>392</v>
      </c>
      <c r="AE53" s="81">
        <v>0.95</v>
      </c>
      <c r="AF53" s="82" t="s">
        <v>538</v>
      </c>
      <c r="AG53" s="388" t="s">
        <v>33</v>
      </c>
      <c r="AH53" s="83" t="s">
        <v>75</v>
      </c>
      <c r="AI53" t="s">
        <v>489</v>
      </c>
    </row>
    <row r="54" spans="2:35" ht="327.75" x14ac:dyDescent="0.25">
      <c r="B54" s="70" t="s">
        <v>94</v>
      </c>
      <c r="C54" s="388" t="s">
        <v>158</v>
      </c>
      <c r="D54" s="388" t="s">
        <v>539</v>
      </c>
      <c r="E54" s="388" t="s">
        <v>540</v>
      </c>
      <c r="F54" s="388" t="s">
        <v>387</v>
      </c>
      <c r="G54" s="399">
        <v>4</v>
      </c>
      <c r="H54" s="87">
        <v>1</v>
      </c>
      <c r="I54" s="88">
        <v>0.15</v>
      </c>
      <c r="J54" s="88">
        <v>0.15</v>
      </c>
      <c r="K54" s="88">
        <v>0.1</v>
      </c>
      <c r="L54" s="88">
        <v>0</v>
      </c>
      <c r="M54" s="89">
        <v>0.25</v>
      </c>
      <c r="N54" s="395">
        <v>0.25</v>
      </c>
      <c r="O54" s="395">
        <v>0.25</v>
      </c>
      <c r="P54" s="90">
        <v>0.25</v>
      </c>
      <c r="Q54" s="74" t="s">
        <v>388</v>
      </c>
      <c r="R54" s="75" t="s">
        <v>0</v>
      </c>
      <c r="S54" s="390" t="s">
        <v>0</v>
      </c>
      <c r="T54" s="390" t="s">
        <v>0</v>
      </c>
      <c r="U54" s="76" t="s">
        <v>0</v>
      </c>
      <c r="V54" s="77" t="s">
        <v>397</v>
      </c>
      <c r="W54" s="77" t="s">
        <v>397</v>
      </c>
      <c r="X54" s="77" t="s">
        <v>397</v>
      </c>
      <c r="Y54" s="77" t="s">
        <v>391</v>
      </c>
      <c r="Z54" s="84">
        <v>0.6</v>
      </c>
      <c r="AA54" s="79">
        <v>0.6</v>
      </c>
      <c r="AB54" s="391">
        <v>0.6</v>
      </c>
      <c r="AC54" s="392">
        <v>0.4</v>
      </c>
      <c r="AD54" s="80" t="s">
        <v>402</v>
      </c>
      <c r="AE54" s="81">
        <v>0.4</v>
      </c>
      <c r="AF54" s="82" t="s">
        <v>541</v>
      </c>
      <c r="AG54" s="388" t="s">
        <v>33</v>
      </c>
      <c r="AH54" s="83" t="s">
        <v>75</v>
      </c>
      <c r="AI54" t="s">
        <v>489</v>
      </c>
    </row>
    <row r="55" spans="2:35" ht="228" x14ac:dyDescent="0.25">
      <c r="B55" s="70" t="s">
        <v>94</v>
      </c>
      <c r="C55" s="388" t="s">
        <v>158</v>
      </c>
      <c r="D55" s="388" t="s">
        <v>542</v>
      </c>
      <c r="E55" s="388" t="s">
        <v>543</v>
      </c>
      <c r="F55" s="388" t="s">
        <v>387</v>
      </c>
      <c r="G55" s="399">
        <v>1</v>
      </c>
      <c r="H55" s="87">
        <v>1</v>
      </c>
      <c r="I55" s="53">
        <v>1</v>
      </c>
      <c r="J55" s="53">
        <v>1</v>
      </c>
      <c r="K55" s="53">
        <v>1</v>
      </c>
      <c r="L55" s="53">
        <v>0</v>
      </c>
      <c r="M55" s="89">
        <v>1</v>
      </c>
      <c r="N55" s="395"/>
      <c r="O55" s="395"/>
      <c r="P55" s="90"/>
      <c r="Q55" s="74" t="s">
        <v>388</v>
      </c>
      <c r="R55" s="75" t="s">
        <v>0</v>
      </c>
      <c r="S55" s="390">
        <v>0</v>
      </c>
      <c r="T55" s="390">
        <v>0</v>
      </c>
      <c r="U55" s="76">
        <v>0</v>
      </c>
      <c r="V55" s="77" t="s">
        <v>397</v>
      </c>
      <c r="W55" s="77" t="s">
        <v>389</v>
      </c>
      <c r="X55" s="77" t="s">
        <v>389</v>
      </c>
      <c r="Y55" s="77" t="s">
        <v>390</v>
      </c>
      <c r="Z55" s="84">
        <v>1</v>
      </c>
      <c r="AA55" s="79">
        <v>1</v>
      </c>
      <c r="AB55" s="391">
        <v>1</v>
      </c>
      <c r="AC55" s="392">
        <v>1</v>
      </c>
      <c r="AD55" s="80" t="s">
        <v>392</v>
      </c>
      <c r="AE55" s="81" t="s">
        <v>422</v>
      </c>
      <c r="AF55" s="82" t="s">
        <v>544</v>
      </c>
      <c r="AG55" s="388" t="s">
        <v>33</v>
      </c>
      <c r="AH55" s="83" t="s">
        <v>75</v>
      </c>
      <c r="AI55" t="s">
        <v>489</v>
      </c>
    </row>
    <row r="56" spans="2:35" ht="225" x14ac:dyDescent="0.25">
      <c r="B56" s="70" t="s">
        <v>94</v>
      </c>
      <c r="C56" s="388" t="s">
        <v>158</v>
      </c>
      <c r="D56" s="388" t="s">
        <v>545</v>
      </c>
      <c r="E56" s="388" t="s">
        <v>546</v>
      </c>
      <c r="F56" s="388" t="s">
        <v>387</v>
      </c>
      <c r="G56" s="399">
        <v>3</v>
      </c>
      <c r="H56" s="87">
        <v>1</v>
      </c>
      <c r="I56" s="88">
        <v>0.25</v>
      </c>
      <c r="J56" s="88">
        <v>0.1</v>
      </c>
      <c r="K56" s="88">
        <v>0.1</v>
      </c>
      <c r="L56" s="53">
        <v>0</v>
      </c>
      <c r="M56" s="89">
        <v>0.33</v>
      </c>
      <c r="N56" s="395">
        <v>0.33</v>
      </c>
      <c r="O56" s="395">
        <v>0.34</v>
      </c>
      <c r="P56" s="90"/>
      <c r="Q56" s="74" t="s">
        <v>388</v>
      </c>
      <c r="R56" s="75" t="s">
        <v>0</v>
      </c>
      <c r="S56" s="390" t="s">
        <v>0</v>
      </c>
      <c r="T56" s="390" t="s">
        <v>0</v>
      </c>
      <c r="U56" s="76">
        <v>0</v>
      </c>
      <c r="V56" s="77" t="s">
        <v>397</v>
      </c>
      <c r="W56" s="77" t="s">
        <v>397</v>
      </c>
      <c r="X56" s="77" t="s">
        <v>397</v>
      </c>
      <c r="Y56" s="77" t="s">
        <v>390</v>
      </c>
      <c r="Z56" s="84">
        <v>0.30303030303030304</v>
      </c>
      <c r="AA56" s="79">
        <v>0.75757575757575757</v>
      </c>
      <c r="AB56" s="391">
        <v>0.30299999999999999</v>
      </c>
      <c r="AC56" s="392">
        <v>0.29411764705882354</v>
      </c>
      <c r="AD56" s="80" t="s">
        <v>392</v>
      </c>
      <c r="AE56" s="81">
        <v>0.44999999999999996</v>
      </c>
      <c r="AF56" s="82" t="s">
        <v>547</v>
      </c>
      <c r="AG56" s="388" t="s">
        <v>33</v>
      </c>
      <c r="AH56" s="83" t="s">
        <v>75</v>
      </c>
      <c r="AI56" t="s">
        <v>489</v>
      </c>
    </row>
    <row r="57" spans="2:35" ht="270.75" x14ac:dyDescent="0.25">
      <c r="B57" s="70" t="s">
        <v>94</v>
      </c>
      <c r="C57" s="388" t="s">
        <v>158</v>
      </c>
      <c r="D57" s="388" t="s">
        <v>548</v>
      </c>
      <c r="E57" s="388" t="s">
        <v>549</v>
      </c>
      <c r="F57" s="388" t="s">
        <v>387</v>
      </c>
      <c r="G57" s="399">
        <v>2</v>
      </c>
      <c r="H57" s="71">
        <v>2</v>
      </c>
      <c r="I57" s="53">
        <v>1</v>
      </c>
      <c r="J57" s="53">
        <v>1</v>
      </c>
      <c r="K57" s="53">
        <v>0</v>
      </c>
      <c r="L57" s="53">
        <v>0</v>
      </c>
      <c r="M57" s="72">
        <v>1</v>
      </c>
      <c r="N57" s="389"/>
      <c r="O57" s="389">
        <v>1</v>
      </c>
      <c r="P57" s="73"/>
      <c r="Q57" s="74" t="s">
        <v>388</v>
      </c>
      <c r="R57" s="75" t="s">
        <v>0</v>
      </c>
      <c r="S57" s="390">
        <v>0</v>
      </c>
      <c r="T57" s="390" t="s">
        <v>0</v>
      </c>
      <c r="U57" s="76">
        <v>0</v>
      </c>
      <c r="V57" s="77" t="s">
        <v>397</v>
      </c>
      <c r="W57" s="77" t="s">
        <v>389</v>
      </c>
      <c r="X57" s="77" t="s">
        <v>391</v>
      </c>
      <c r="Y57" s="77" t="s">
        <v>390</v>
      </c>
      <c r="Z57" s="84">
        <v>0.5</v>
      </c>
      <c r="AA57" s="79">
        <v>1</v>
      </c>
      <c r="AB57" s="391">
        <v>1</v>
      </c>
      <c r="AC57" s="392">
        <v>1</v>
      </c>
      <c r="AD57" s="80" t="s">
        <v>392</v>
      </c>
      <c r="AE57" s="81">
        <v>1</v>
      </c>
      <c r="AF57" s="82" t="s">
        <v>550</v>
      </c>
      <c r="AG57" s="388" t="s">
        <v>33</v>
      </c>
      <c r="AH57" s="83" t="s">
        <v>75</v>
      </c>
      <c r="AI57" t="s">
        <v>489</v>
      </c>
    </row>
    <row r="58" spans="2:35" ht="225" x14ac:dyDescent="0.25">
      <c r="B58" s="70" t="s">
        <v>94</v>
      </c>
      <c r="C58" s="388" t="s">
        <v>163</v>
      </c>
      <c r="D58" s="388" t="s">
        <v>551</v>
      </c>
      <c r="E58" s="388" t="s">
        <v>165</v>
      </c>
      <c r="F58" s="388" t="s">
        <v>387</v>
      </c>
      <c r="G58" s="399">
        <v>1</v>
      </c>
      <c r="H58" s="71">
        <v>1</v>
      </c>
      <c r="I58" s="53">
        <v>0</v>
      </c>
      <c r="J58" s="53">
        <v>0</v>
      </c>
      <c r="K58" s="53">
        <v>1</v>
      </c>
      <c r="L58" s="53">
        <v>0</v>
      </c>
      <c r="M58" s="72"/>
      <c r="N58" s="389"/>
      <c r="O58" s="389">
        <v>1</v>
      </c>
      <c r="P58" s="73"/>
      <c r="Q58" s="74" t="s">
        <v>388</v>
      </c>
      <c r="R58" s="75">
        <v>0</v>
      </c>
      <c r="S58" s="390">
        <v>0</v>
      </c>
      <c r="T58" s="390" t="s">
        <v>0</v>
      </c>
      <c r="U58" s="76">
        <v>0</v>
      </c>
      <c r="V58" s="77" t="s">
        <v>390</v>
      </c>
      <c r="W58" s="77" t="s">
        <v>390</v>
      </c>
      <c r="X58" s="77" t="s">
        <v>397</v>
      </c>
      <c r="Y58" s="77" t="s">
        <v>390</v>
      </c>
      <c r="Z58" s="84" t="s">
        <v>392</v>
      </c>
      <c r="AA58" s="79" t="s">
        <v>392</v>
      </c>
      <c r="AB58" s="391" t="s">
        <v>392</v>
      </c>
      <c r="AC58" s="392">
        <v>1</v>
      </c>
      <c r="AD58" s="80" t="s">
        <v>392</v>
      </c>
      <c r="AE58" s="81">
        <v>1</v>
      </c>
      <c r="AF58" s="82" t="s">
        <v>552</v>
      </c>
      <c r="AG58" s="388" t="s">
        <v>33</v>
      </c>
      <c r="AH58" s="83" t="s">
        <v>349</v>
      </c>
      <c r="AI58" t="s">
        <v>553</v>
      </c>
    </row>
    <row r="59" spans="2:35" ht="371.25" x14ac:dyDescent="0.25">
      <c r="B59" s="70" t="s">
        <v>94</v>
      </c>
      <c r="C59" s="388" t="s">
        <v>163</v>
      </c>
      <c r="D59" s="388" t="s">
        <v>551</v>
      </c>
      <c r="E59" s="388" t="s">
        <v>554</v>
      </c>
      <c r="F59" s="388" t="s">
        <v>387</v>
      </c>
      <c r="G59" s="399">
        <v>1</v>
      </c>
      <c r="H59" s="71">
        <v>1</v>
      </c>
      <c r="I59" s="53">
        <v>0</v>
      </c>
      <c r="J59" s="53">
        <v>1</v>
      </c>
      <c r="K59" s="53">
        <v>0</v>
      </c>
      <c r="L59" s="53">
        <v>0</v>
      </c>
      <c r="M59" s="72"/>
      <c r="N59" s="389">
        <v>1</v>
      </c>
      <c r="O59" s="389"/>
      <c r="P59" s="73"/>
      <c r="Q59" s="74" t="s">
        <v>388</v>
      </c>
      <c r="R59" s="75">
        <v>0</v>
      </c>
      <c r="S59" s="390" t="s">
        <v>0</v>
      </c>
      <c r="T59" s="390">
        <v>0</v>
      </c>
      <c r="U59" s="76">
        <v>0</v>
      </c>
      <c r="V59" s="77" t="s">
        <v>390</v>
      </c>
      <c r="W59" s="77" t="s">
        <v>397</v>
      </c>
      <c r="X59" s="77" t="s">
        <v>390</v>
      </c>
      <c r="Y59" s="77" t="s">
        <v>390</v>
      </c>
      <c r="Z59" s="84">
        <v>1</v>
      </c>
      <c r="AA59" s="79" t="s">
        <v>392</v>
      </c>
      <c r="AB59" s="391">
        <v>1</v>
      </c>
      <c r="AC59" s="392" t="s">
        <v>392</v>
      </c>
      <c r="AD59" s="80" t="s">
        <v>392</v>
      </c>
      <c r="AE59" s="81">
        <v>1</v>
      </c>
      <c r="AF59" s="82" t="s">
        <v>555</v>
      </c>
      <c r="AG59" s="388" t="s">
        <v>33</v>
      </c>
      <c r="AH59" s="83" t="s">
        <v>349</v>
      </c>
      <c r="AI59" t="s">
        <v>556</v>
      </c>
    </row>
    <row r="60" spans="2:35" ht="199.5" x14ac:dyDescent="0.25">
      <c r="B60" s="70" t="s">
        <v>94</v>
      </c>
      <c r="C60" s="388" t="s">
        <v>169</v>
      </c>
      <c r="D60" s="388" t="s">
        <v>557</v>
      </c>
      <c r="E60" s="388" t="s">
        <v>558</v>
      </c>
      <c r="F60" s="399" t="s">
        <v>387</v>
      </c>
      <c r="G60" s="399">
        <v>1</v>
      </c>
      <c r="H60" s="71">
        <v>1</v>
      </c>
      <c r="I60" s="53">
        <v>0</v>
      </c>
      <c r="J60" s="53">
        <v>0</v>
      </c>
      <c r="K60" s="53">
        <v>1</v>
      </c>
      <c r="L60" s="53">
        <v>0</v>
      </c>
      <c r="M60" s="72"/>
      <c r="N60" s="389"/>
      <c r="O60" s="389">
        <v>1</v>
      </c>
      <c r="P60" s="73"/>
      <c r="Q60" s="74" t="s">
        <v>388</v>
      </c>
      <c r="R60" s="75">
        <v>0</v>
      </c>
      <c r="S60" s="390">
        <v>0</v>
      </c>
      <c r="T60" s="390" t="s">
        <v>559</v>
      </c>
      <c r="U60" s="76">
        <v>0</v>
      </c>
      <c r="V60" s="77" t="s">
        <v>390</v>
      </c>
      <c r="W60" s="77" t="s">
        <v>390</v>
      </c>
      <c r="X60" s="77" t="s">
        <v>397</v>
      </c>
      <c r="Y60" s="77" t="s">
        <v>390</v>
      </c>
      <c r="Z60" s="84" t="s">
        <v>392</v>
      </c>
      <c r="AA60" s="79" t="s">
        <v>392</v>
      </c>
      <c r="AB60" s="391" t="s">
        <v>392</v>
      </c>
      <c r="AC60" s="392">
        <v>1</v>
      </c>
      <c r="AD60" s="80" t="s">
        <v>392</v>
      </c>
      <c r="AE60" s="81">
        <v>1</v>
      </c>
      <c r="AF60" s="82" t="s">
        <v>560</v>
      </c>
      <c r="AG60" s="388" t="s">
        <v>33</v>
      </c>
      <c r="AH60" s="83" t="s">
        <v>342</v>
      </c>
      <c r="AI60" t="s">
        <v>440</v>
      </c>
    </row>
    <row r="61" spans="2:35" ht="409.5" x14ac:dyDescent="0.25">
      <c r="B61" s="70" t="s">
        <v>94</v>
      </c>
      <c r="C61" s="388" t="s">
        <v>169</v>
      </c>
      <c r="D61" s="388" t="s">
        <v>561</v>
      </c>
      <c r="E61" s="388" t="s">
        <v>562</v>
      </c>
      <c r="F61" s="399" t="s">
        <v>4</v>
      </c>
      <c r="G61" s="399">
        <v>4</v>
      </c>
      <c r="H61" s="71">
        <v>1</v>
      </c>
      <c r="I61" s="53">
        <v>1</v>
      </c>
      <c r="J61" s="53">
        <v>1</v>
      </c>
      <c r="K61" s="53">
        <v>1</v>
      </c>
      <c r="L61" s="53">
        <v>0</v>
      </c>
      <c r="M61" s="72">
        <v>1</v>
      </c>
      <c r="N61" s="389">
        <v>1</v>
      </c>
      <c r="O61" s="389">
        <v>1</v>
      </c>
      <c r="P61" s="73">
        <v>1</v>
      </c>
      <c r="Q61" s="74" t="s">
        <v>388</v>
      </c>
      <c r="R61" s="75" t="s">
        <v>0</v>
      </c>
      <c r="S61" s="390" t="s">
        <v>0</v>
      </c>
      <c r="T61" s="390" t="s">
        <v>0</v>
      </c>
      <c r="U61" s="76" t="s">
        <v>0</v>
      </c>
      <c r="V61" s="77" t="s">
        <v>397</v>
      </c>
      <c r="W61" s="77" t="s">
        <v>397</v>
      </c>
      <c r="X61" s="77" t="s">
        <v>397</v>
      </c>
      <c r="Y61" s="77" t="s">
        <v>391</v>
      </c>
      <c r="Z61" s="84">
        <v>1</v>
      </c>
      <c r="AA61" s="79">
        <v>1</v>
      </c>
      <c r="AB61" s="391">
        <v>1</v>
      </c>
      <c r="AC61" s="392">
        <v>1</v>
      </c>
      <c r="AD61" s="80" t="s">
        <v>402</v>
      </c>
      <c r="AE61" s="81">
        <v>0.75</v>
      </c>
      <c r="AF61" s="82" t="s">
        <v>563</v>
      </c>
      <c r="AG61" s="388" t="s">
        <v>33</v>
      </c>
      <c r="AH61" s="83" t="s">
        <v>342</v>
      </c>
      <c r="AI61" t="s">
        <v>564</v>
      </c>
    </row>
    <row r="62" spans="2:35" ht="356.25" x14ac:dyDescent="0.25">
      <c r="B62" s="70" t="s">
        <v>94</v>
      </c>
      <c r="C62" s="388" t="s">
        <v>169</v>
      </c>
      <c r="D62" s="388" t="s">
        <v>565</v>
      </c>
      <c r="E62" s="388" t="s">
        <v>566</v>
      </c>
      <c r="F62" s="399" t="s">
        <v>387</v>
      </c>
      <c r="G62" s="399">
        <v>1</v>
      </c>
      <c r="H62" s="71">
        <v>1</v>
      </c>
      <c r="I62" s="53">
        <v>0.1</v>
      </c>
      <c r="J62" s="53">
        <v>0.9</v>
      </c>
      <c r="K62" s="53">
        <v>0</v>
      </c>
      <c r="L62" s="53">
        <v>0</v>
      </c>
      <c r="M62" s="72"/>
      <c r="N62" s="389">
        <v>1</v>
      </c>
      <c r="O62" s="389"/>
      <c r="P62" s="73"/>
      <c r="Q62" s="74" t="s">
        <v>388</v>
      </c>
      <c r="R62" s="75">
        <v>0</v>
      </c>
      <c r="S62" s="390" t="s">
        <v>0</v>
      </c>
      <c r="T62" s="390">
        <v>0</v>
      </c>
      <c r="U62" s="76">
        <v>0</v>
      </c>
      <c r="V62" s="77" t="s">
        <v>389</v>
      </c>
      <c r="W62" s="77" t="s">
        <v>397</v>
      </c>
      <c r="X62" s="77" t="s">
        <v>390</v>
      </c>
      <c r="Y62" s="77" t="s">
        <v>390</v>
      </c>
      <c r="Z62" s="84">
        <v>1</v>
      </c>
      <c r="AA62" s="79">
        <v>0.1</v>
      </c>
      <c r="AB62" s="391">
        <v>1</v>
      </c>
      <c r="AC62" s="392" t="s">
        <v>392</v>
      </c>
      <c r="AD62" s="80" t="s">
        <v>392</v>
      </c>
      <c r="AE62" s="81">
        <v>1</v>
      </c>
      <c r="AF62" s="82" t="s">
        <v>567</v>
      </c>
      <c r="AG62" s="388" t="s">
        <v>33</v>
      </c>
      <c r="AH62" s="83" t="s">
        <v>342</v>
      </c>
      <c r="AI62" t="s">
        <v>440</v>
      </c>
    </row>
    <row r="63" spans="2:35" ht="409.5" x14ac:dyDescent="0.25">
      <c r="B63" s="70" t="s">
        <v>94</v>
      </c>
      <c r="C63" s="388" t="s">
        <v>169</v>
      </c>
      <c r="D63" s="388" t="s">
        <v>568</v>
      </c>
      <c r="E63" s="388" t="s">
        <v>569</v>
      </c>
      <c r="F63" s="399" t="s">
        <v>387</v>
      </c>
      <c r="G63" s="399">
        <v>1</v>
      </c>
      <c r="H63" s="71">
        <v>1</v>
      </c>
      <c r="I63" s="53">
        <v>0.1</v>
      </c>
      <c r="J63" s="53">
        <v>0.9</v>
      </c>
      <c r="K63" s="53">
        <v>0</v>
      </c>
      <c r="L63" s="53">
        <v>0</v>
      </c>
      <c r="M63" s="72"/>
      <c r="N63" s="389">
        <v>1</v>
      </c>
      <c r="O63" s="389"/>
      <c r="P63" s="73"/>
      <c r="Q63" s="74" t="s">
        <v>388</v>
      </c>
      <c r="R63" s="75">
        <v>0</v>
      </c>
      <c r="S63" s="390" t="s">
        <v>0</v>
      </c>
      <c r="T63" s="390">
        <v>0</v>
      </c>
      <c r="U63" s="76">
        <v>0</v>
      </c>
      <c r="V63" s="77" t="s">
        <v>389</v>
      </c>
      <c r="W63" s="77" t="s">
        <v>397</v>
      </c>
      <c r="X63" s="77" t="s">
        <v>390</v>
      </c>
      <c r="Y63" s="77" t="s">
        <v>390</v>
      </c>
      <c r="Z63" s="84">
        <v>1</v>
      </c>
      <c r="AA63" s="79">
        <v>0.1</v>
      </c>
      <c r="AB63" s="391">
        <v>1</v>
      </c>
      <c r="AC63" s="392" t="s">
        <v>392</v>
      </c>
      <c r="AD63" s="80" t="s">
        <v>392</v>
      </c>
      <c r="AE63" s="81">
        <v>1</v>
      </c>
      <c r="AF63" s="82" t="s">
        <v>570</v>
      </c>
      <c r="AG63" s="388" t="s">
        <v>33</v>
      </c>
      <c r="AH63" s="83" t="s">
        <v>342</v>
      </c>
      <c r="AI63" t="s">
        <v>440</v>
      </c>
    </row>
    <row r="64" spans="2:35" ht="409.5" x14ac:dyDescent="0.25">
      <c r="B64" s="70" t="s">
        <v>94</v>
      </c>
      <c r="C64" s="388" t="s">
        <v>169</v>
      </c>
      <c r="D64" s="388" t="s">
        <v>571</v>
      </c>
      <c r="E64" s="388" t="s">
        <v>572</v>
      </c>
      <c r="F64" s="399" t="s">
        <v>387</v>
      </c>
      <c r="G64" s="399">
        <v>1</v>
      </c>
      <c r="H64" s="71">
        <v>1</v>
      </c>
      <c r="I64" s="53">
        <v>0.4</v>
      </c>
      <c r="J64" s="53">
        <v>0.6</v>
      </c>
      <c r="K64" s="53">
        <v>0</v>
      </c>
      <c r="L64" s="53">
        <v>0</v>
      </c>
      <c r="M64" s="72"/>
      <c r="N64" s="389">
        <v>1</v>
      </c>
      <c r="O64" s="389"/>
      <c r="P64" s="73"/>
      <c r="Q64" s="74" t="s">
        <v>388</v>
      </c>
      <c r="R64" s="75">
        <v>0</v>
      </c>
      <c r="S64" s="390" t="s">
        <v>0</v>
      </c>
      <c r="T64" s="390">
        <v>0</v>
      </c>
      <c r="U64" s="76">
        <v>0</v>
      </c>
      <c r="V64" s="77" t="s">
        <v>389</v>
      </c>
      <c r="W64" s="77" t="s">
        <v>397</v>
      </c>
      <c r="X64" s="77" t="s">
        <v>390</v>
      </c>
      <c r="Y64" s="77" t="s">
        <v>390</v>
      </c>
      <c r="Z64" s="84">
        <v>1</v>
      </c>
      <c r="AA64" s="79">
        <v>0.4</v>
      </c>
      <c r="AB64" s="391">
        <v>1</v>
      </c>
      <c r="AC64" s="392" t="s">
        <v>392</v>
      </c>
      <c r="AD64" s="80" t="s">
        <v>392</v>
      </c>
      <c r="AE64" s="81">
        <v>1</v>
      </c>
      <c r="AF64" s="82" t="s">
        <v>573</v>
      </c>
      <c r="AG64" s="388" t="s">
        <v>33</v>
      </c>
      <c r="AH64" s="83" t="s">
        <v>342</v>
      </c>
      <c r="AI64" t="s">
        <v>440</v>
      </c>
    </row>
    <row r="65" spans="2:35" ht="342" x14ac:dyDescent="0.25">
      <c r="B65" s="70" t="s">
        <v>94</v>
      </c>
      <c r="C65" s="388" t="s">
        <v>169</v>
      </c>
      <c r="D65" s="388" t="s">
        <v>574</v>
      </c>
      <c r="E65" s="388" t="s">
        <v>575</v>
      </c>
      <c r="F65" s="399" t="s">
        <v>387</v>
      </c>
      <c r="G65" s="399">
        <v>2</v>
      </c>
      <c r="H65" s="71">
        <v>2</v>
      </c>
      <c r="I65" s="53">
        <v>1</v>
      </c>
      <c r="J65" s="53">
        <v>1</v>
      </c>
      <c r="K65" s="53">
        <v>0</v>
      </c>
      <c r="L65" s="53">
        <v>0</v>
      </c>
      <c r="M65" s="72">
        <v>1</v>
      </c>
      <c r="N65" s="389">
        <v>1</v>
      </c>
      <c r="O65" s="389"/>
      <c r="P65" s="73"/>
      <c r="Q65" s="74" t="s">
        <v>388</v>
      </c>
      <c r="R65" s="75" t="s">
        <v>0</v>
      </c>
      <c r="S65" s="390" t="s">
        <v>0</v>
      </c>
      <c r="T65" s="390">
        <v>0</v>
      </c>
      <c r="U65" s="76">
        <v>0</v>
      </c>
      <c r="V65" s="77" t="s">
        <v>397</v>
      </c>
      <c r="W65" s="77" t="s">
        <v>397</v>
      </c>
      <c r="X65" s="77" t="s">
        <v>390</v>
      </c>
      <c r="Y65" s="77" t="s">
        <v>390</v>
      </c>
      <c r="Z65" s="84">
        <v>1</v>
      </c>
      <c r="AA65" s="79">
        <v>1</v>
      </c>
      <c r="AB65" s="391">
        <v>1</v>
      </c>
      <c r="AC65" s="392" t="s">
        <v>392</v>
      </c>
      <c r="AD65" s="80" t="s">
        <v>392</v>
      </c>
      <c r="AE65" s="81">
        <v>1</v>
      </c>
      <c r="AF65" s="82" t="s">
        <v>576</v>
      </c>
      <c r="AG65" s="388" t="s">
        <v>33</v>
      </c>
      <c r="AH65" s="83" t="s">
        <v>342</v>
      </c>
      <c r="AI65" t="s">
        <v>440</v>
      </c>
    </row>
    <row r="66" spans="2:35" ht="409.5" x14ac:dyDescent="0.25">
      <c r="B66" s="70" t="s">
        <v>94</v>
      </c>
      <c r="C66" s="388" t="s">
        <v>169</v>
      </c>
      <c r="D66" s="388" t="s">
        <v>577</v>
      </c>
      <c r="E66" s="388" t="s">
        <v>578</v>
      </c>
      <c r="F66" s="399" t="s">
        <v>387</v>
      </c>
      <c r="G66" s="399">
        <v>1</v>
      </c>
      <c r="H66" s="71">
        <v>1</v>
      </c>
      <c r="I66" s="53">
        <v>0.1</v>
      </c>
      <c r="J66" s="53">
        <v>0.9</v>
      </c>
      <c r="K66" s="53">
        <v>0</v>
      </c>
      <c r="L66" s="53">
        <v>0</v>
      </c>
      <c r="M66" s="72"/>
      <c r="N66" s="389">
        <v>1</v>
      </c>
      <c r="O66" s="389"/>
      <c r="P66" s="73"/>
      <c r="Q66" s="74" t="s">
        <v>388</v>
      </c>
      <c r="R66" s="75">
        <v>0</v>
      </c>
      <c r="S66" s="390" t="s">
        <v>0</v>
      </c>
      <c r="T66" s="390">
        <v>0</v>
      </c>
      <c r="U66" s="76">
        <v>0</v>
      </c>
      <c r="V66" s="77" t="s">
        <v>389</v>
      </c>
      <c r="W66" s="77" t="s">
        <v>397</v>
      </c>
      <c r="X66" s="77" t="s">
        <v>390</v>
      </c>
      <c r="Y66" s="77" t="s">
        <v>390</v>
      </c>
      <c r="Z66" s="84">
        <v>1</v>
      </c>
      <c r="AA66" s="79">
        <v>0.1</v>
      </c>
      <c r="AB66" s="391">
        <v>1</v>
      </c>
      <c r="AC66" s="392" t="s">
        <v>392</v>
      </c>
      <c r="AD66" s="80" t="s">
        <v>392</v>
      </c>
      <c r="AE66" s="81">
        <v>1</v>
      </c>
      <c r="AF66" s="82" t="s">
        <v>579</v>
      </c>
      <c r="AG66" s="388" t="s">
        <v>33</v>
      </c>
      <c r="AH66" s="83" t="s">
        <v>342</v>
      </c>
      <c r="AI66" t="s">
        <v>440</v>
      </c>
    </row>
    <row r="67" spans="2:35" ht="285" x14ac:dyDescent="0.25">
      <c r="B67" s="70" t="s">
        <v>94</v>
      </c>
      <c r="C67" s="388" t="s">
        <v>169</v>
      </c>
      <c r="D67" s="388" t="s">
        <v>580</v>
      </c>
      <c r="E67" s="388" t="s">
        <v>581</v>
      </c>
      <c r="F67" s="388" t="s">
        <v>387</v>
      </c>
      <c r="G67" s="399">
        <v>1</v>
      </c>
      <c r="H67" s="71">
        <v>1</v>
      </c>
      <c r="I67" s="53">
        <v>0</v>
      </c>
      <c r="J67" s="53">
        <v>0</v>
      </c>
      <c r="K67" s="53">
        <v>0</v>
      </c>
      <c r="L67" s="53">
        <v>0</v>
      </c>
      <c r="M67" s="72"/>
      <c r="N67" s="389"/>
      <c r="O67" s="389">
        <v>1</v>
      </c>
      <c r="P67" s="73"/>
      <c r="Q67" s="74" t="s">
        <v>388</v>
      </c>
      <c r="R67" s="75">
        <v>0</v>
      </c>
      <c r="S67" s="390">
        <v>0</v>
      </c>
      <c r="T67" s="390" t="s">
        <v>0</v>
      </c>
      <c r="U67" s="76">
        <v>0</v>
      </c>
      <c r="V67" s="77" t="s">
        <v>390</v>
      </c>
      <c r="W67" s="77" t="s">
        <v>390</v>
      </c>
      <c r="X67" s="77" t="s">
        <v>391</v>
      </c>
      <c r="Y67" s="77" t="s">
        <v>390</v>
      </c>
      <c r="Z67" s="84" t="s">
        <v>392</v>
      </c>
      <c r="AA67" s="79" t="s">
        <v>392</v>
      </c>
      <c r="AB67" s="391" t="s">
        <v>392</v>
      </c>
      <c r="AC67" s="392" t="s">
        <v>402</v>
      </c>
      <c r="AD67" s="80" t="s">
        <v>392</v>
      </c>
      <c r="AE67" s="81">
        <v>0</v>
      </c>
      <c r="AF67" s="82" t="s">
        <v>582</v>
      </c>
      <c r="AG67" s="388">
        <v>0</v>
      </c>
      <c r="AH67" s="83" t="s">
        <v>75</v>
      </c>
      <c r="AI67" t="s">
        <v>489</v>
      </c>
    </row>
    <row r="68" spans="2:35" ht="285" x14ac:dyDescent="0.25">
      <c r="B68" s="70" t="s">
        <v>94</v>
      </c>
      <c r="C68" s="388" t="s">
        <v>169</v>
      </c>
      <c r="D68" s="388" t="s">
        <v>209</v>
      </c>
      <c r="E68" s="388" t="s">
        <v>583</v>
      </c>
      <c r="F68" s="388" t="s">
        <v>387</v>
      </c>
      <c r="G68" s="399">
        <v>1</v>
      </c>
      <c r="H68" s="71">
        <v>1</v>
      </c>
      <c r="I68" s="53">
        <v>0</v>
      </c>
      <c r="J68" s="53">
        <v>0</v>
      </c>
      <c r="K68" s="53">
        <v>0</v>
      </c>
      <c r="L68" s="53">
        <v>0</v>
      </c>
      <c r="M68" s="72"/>
      <c r="N68" s="389"/>
      <c r="O68" s="389"/>
      <c r="P68" s="73">
        <v>1</v>
      </c>
      <c r="Q68" s="74" t="s">
        <v>388</v>
      </c>
      <c r="R68" s="75">
        <v>0</v>
      </c>
      <c r="S68" s="390">
        <v>0</v>
      </c>
      <c r="T68" s="390">
        <v>0</v>
      </c>
      <c r="U68" s="76" t="s">
        <v>0</v>
      </c>
      <c r="V68" s="77" t="s">
        <v>390</v>
      </c>
      <c r="W68" s="77" t="s">
        <v>390</v>
      </c>
      <c r="X68" s="77" t="s">
        <v>390</v>
      </c>
      <c r="Y68" s="77" t="s">
        <v>391</v>
      </c>
      <c r="Z68" s="84" t="s">
        <v>392</v>
      </c>
      <c r="AA68" s="79" t="s">
        <v>392</v>
      </c>
      <c r="AB68" s="391" t="s">
        <v>392</v>
      </c>
      <c r="AC68" s="392" t="s">
        <v>392</v>
      </c>
      <c r="AD68" s="80" t="s">
        <v>402</v>
      </c>
      <c r="AE68" s="81">
        <v>0</v>
      </c>
      <c r="AF68" s="82" t="s">
        <v>584</v>
      </c>
      <c r="AG68" s="388">
        <v>0</v>
      </c>
      <c r="AH68" s="83" t="s">
        <v>75</v>
      </c>
      <c r="AI68" t="s">
        <v>489</v>
      </c>
    </row>
    <row r="69" spans="2:35" ht="409.5" x14ac:dyDescent="0.25">
      <c r="B69" s="70" t="s">
        <v>94</v>
      </c>
      <c r="C69" s="388" t="s">
        <v>186</v>
      </c>
      <c r="D69" s="388" t="s">
        <v>585</v>
      </c>
      <c r="E69" s="388" t="s">
        <v>190</v>
      </c>
      <c r="F69" s="399" t="s">
        <v>387</v>
      </c>
      <c r="G69" s="400">
        <v>4</v>
      </c>
      <c r="H69" s="71">
        <v>4</v>
      </c>
      <c r="I69" s="53">
        <v>1</v>
      </c>
      <c r="J69" s="53">
        <v>1</v>
      </c>
      <c r="K69" s="53">
        <v>1</v>
      </c>
      <c r="L69" s="53">
        <v>0</v>
      </c>
      <c r="M69" s="72">
        <v>1</v>
      </c>
      <c r="N69" s="389">
        <v>1</v>
      </c>
      <c r="O69" s="389">
        <v>1</v>
      </c>
      <c r="P69" s="73">
        <v>1</v>
      </c>
      <c r="Q69" s="74" t="s">
        <v>388</v>
      </c>
      <c r="R69" s="75" t="s">
        <v>0</v>
      </c>
      <c r="S69" s="390" t="s">
        <v>0</v>
      </c>
      <c r="T69" s="390" t="s">
        <v>0</v>
      </c>
      <c r="U69" s="76" t="s">
        <v>0</v>
      </c>
      <c r="V69" s="77" t="s">
        <v>397</v>
      </c>
      <c r="W69" s="77" t="s">
        <v>397</v>
      </c>
      <c r="X69" s="77" t="s">
        <v>397</v>
      </c>
      <c r="Y69" s="77" t="s">
        <v>391</v>
      </c>
      <c r="Z69" s="84">
        <v>1</v>
      </c>
      <c r="AA69" s="79">
        <v>1</v>
      </c>
      <c r="AB69" s="391">
        <v>1</v>
      </c>
      <c r="AC69" s="392">
        <v>1</v>
      </c>
      <c r="AD69" s="80" t="s">
        <v>402</v>
      </c>
      <c r="AE69" s="81">
        <v>0.75</v>
      </c>
      <c r="AF69" s="82" t="s">
        <v>586</v>
      </c>
      <c r="AG69" s="388" t="s">
        <v>33</v>
      </c>
      <c r="AH69" s="83" t="s">
        <v>347</v>
      </c>
      <c r="AI69" t="s">
        <v>587</v>
      </c>
    </row>
    <row r="70" spans="2:35" ht="409.5" x14ac:dyDescent="0.25">
      <c r="B70" s="70" t="s">
        <v>94</v>
      </c>
      <c r="C70" s="388" t="s">
        <v>186</v>
      </c>
      <c r="D70" s="388" t="s">
        <v>585</v>
      </c>
      <c r="E70" s="388" t="s">
        <v>588</v>
      </c>
      <c r="F70" s="399" t="s">
        <v>4</v>
      </c>
      <c r="G70" s="400">
        <v>3</v>
      </c>
      <c r="H70" s="71">
        <v>1</v>
      </c>
      <c r="I70" s="53">
        <v>1</v>
      </c>
      <c r="J70" s="53">
        <v>1</v>
      </c>
      <c r="K70" s="53">
        <v>1</v>
      </c>
      <c r="L70" s="53">
        <v>0</v>
      </c>
      <c r="M70" s="72">
        <v>1</v>
      </c>
      <c r="N70" s="389">
        <v>1</v>
      </c>
      <c r="O70" s="389">
        <v>1</v>
      </c>
      <c r="P70" s="73"/>
      <c r="Q70" s="74" t="s">
        <v>388</v>
      </c>
      <c r="R70" s="75" t="s">
        <v>0</v>
      </c>
      <c r="S70" s="390" t="s">
        <v>0</v>
      </c>
      <c r="T70" s="390" t="s">
        <v>0</v>
      </c>
      <c r="U70" s="76">
        <v>0</v>
      </c>
      <c r="V70" s="77" t="s">
        <v>397</v>
      </c>
      <c r="W70" s="77" t="s">
        <v>397</v>
      </c>
      <c r="X70" s="77" t="s">
        <v>397</v>
      </c>
      <c r="Y70" s="77" t="s">
        <v>390</v>
      </c>
      <c r="Z70" s="84">
        <v>1</v>
      </c>
      <c r="AA70" s="79">
        <v>1</v>
      </c>
      <c r="AB70" s="391">
        <v>1</v>
      </c>
      <c r="AC70" s="392">
        <v>1</v>
      </c>
      <c r="AD70" s="80" t="s">
        <v>392</v>
      </c>
      <c r="AE70" s="81">
        <v>1</v>
      </c>
      <c r="AF70" s="82" t="s">
        <v>589</v>
      </c>
      <c r="AG70" s="388" t="s">
        <v>33</v>
      </c>
      <c r="AH70" s="83" t="s">
        <v>347</v>
      </c>
      <c r="AI70" t="s">
        <v>587</v>
      </c>
    </row>
    <row r="71" spans="2:35" ht="315" x14ac:dyDescent="0.25">
      <c r="B71" s="70" t="s">
        <v>94</v>
      </c>
      <c r="C71" s="388" t="s">
        <v>186</v>
      </c>
      <c r="D71" s="388" t="s">
        <v>590</v>
      </c>
      <c r="E71" s="388" t="s">
        <v>195</v>
      </c>
      <c r="F71" s="388" t="s">
        <v>387</v>
      </c>
      <c r="G71" s="399">
        <v>1</v>
      </c>
      <c r="H71" s="71">
        <v>1</v>
      </c>
      <c r="I71" s="86">
        <v>0.5</v>
      </c>
      <c r="J71" s="86">
        <v>0.3</v>
      </c>
      <c r="K71" s="86">
        <v>0.1</v>
      </c>
      <c r="L71" s="53">
        <v>0</v>
      </c>
      <c r="M71" s="72"/>
      <c r="N71" s="389">
        <v>1</v>
      </c>
      <c r="O71" s="389"/>
      <c r="P71" s="73"/>
      <c r="Q71" s="74" t="s">
        <v>388</v>
      </c>
      <c r="R71" s="75">
        <v>0</v>
      </c>
      <c r="S71" s="390" t="s">
        <v>0</v>
      </c>
      <c r="T71" s="390">
        <v>0</v>
      </c>
      <c r="U71" s="76">
        <v>0</v>
      </c>
      <c r="V71" s="77" t="s">
        <v>389</v>
      </c>
      <c r="W71" s="77" t="s">
        <v>397</v>
      </c>
      <c r="X71" s="77" t="s">
        <v>389</v>
      </c>
      <c r="Y71" s="77" t="s">
        <v>390</v>
      </c>
      <c r="Z71" s="84">
        <v>0.8</v>
      </c>
      <c r="AA71" s="79">
        <v>0.5</v>
      </c>
      <c r="AB71" s="391">
        <v>0.8</v>
      </c>
      <c r="AC71" s="392">
        <v>0.9</v>
      </c>
      <c r="AD71" s="80" t="s">
        <v>392</v>
      </c>
      <c r="AE71" s="81">
        <v>0.9</v>
      </c>
      <c r="AF71" s="82" t="s">
        <v>591</v>
      </c>
      <c r="AG71" s="388" t="s">
        <v>33</v>
      </c>
      <c r="AH71" s="83" t="s">
        <v>75</v>
      </c>
      <c r="AI71" t="s">
        <v>489</v>
      </c>
    </row>
    <row r="72" spans="2:35" ht="409.5" x14ac:dyDescent="0.25">
      <c r="B72" s="70" t="s">
        <v>94</v>
      </c>
      <c r="C72" s="388" t="s">
        <v>186</v>
      </c>
      <c r="D72" s="388" t="s">
        <v>592</v>
      </c>
      <c r="E72" s="388" t="s">
        <v>593</v>
      </c>
      <c r="F72" s="399" t="s">
        <v>4</v>
      </c>
      <c r="G72" s="400">
        <v>4</v>
      </c>
      <c r="H72" s="71">
        <v>1</v>
      </c>
      <c r="I72" s="53">
        <v>1</v>
      </c>
      <c r="J72" s="53">
        <v>1</v>
      </c>
      <c r="K72" s="53">
        <v>1</v>
      </c>
      <c r="L72" s="53">
        <v>0</v>
      </c>
      <c r="M72" s="72">
        <v>1</v>
      </c>
      <c r="N72" s="389">
        <v>1</v>
      </c>
      <c r="O72" s="389">
        <v>1</v>
      </c>
      <c r="P72" s="73">
        <v>1</v>
      </c>
      <c r="Q72" s="74" t="s">
        <v>388</v>
      </c>
      <c r="R72" s="75" t="s">
        <v>0</v>
      </c>
      <c r="S72" s="390" t="s">
        <v>0</v>
      </c>
      <c r="T72" s="390" t="s">
        <v>0</v>
      </c>
      <c r="U72" s="76" t="s">
        <v>0</v>
      </c>
      <c r="V72" s="77" t="s">
        <v>397</v>
      </c>
      <c r="W72" s="77" t="s">
        <v>397</v>
      </c>
      <c r="X72" s="77" t="s">
        <v>397</v>
      </c>
      <c r="Y72" s="77" t="s">
        <v>391</v>
      </c>
      <c r="Z72" s="84">
        <v>1</v>
      </c>
      <c r="AA72" s="79">
        <v>1</v>
      </c>
      <c r="AB72" s="391">
        <v>1</v>
      </c>
      <c r="AC72" s="392">
        <v>1</v>
      </c>
      <c r="AD72" s="80" t="s">
        <v>402</v>
      </c>
      <c r="AE72" s="81">
        <v>0.75</v>
      </c>
      <c r="AF72" s="82" t="s">
        <v>594</v>
      </c>
      <c r="AG72" s="388" t="s">
        <v>33</v>
      </c>
      <c r="AH72" s="83" t="s">
        <v>347</v>
      </c>
      <c r="AI72" t="s">
        <v>587</v>
      </c>
    </row>
    <row r="73" spans="2:35" ht="157.5" x14ac:dyDescent="0.25">
      <c r="B73" s="70" t="s">
        <v>94</v>
      </c>
      <c r="C73" s="388" t="s">
        <v>186</v>
      </c>
      <c r="D73" s="388" t="s">
        <v>595</v>
      </c>
      <c r="E73" s="388" t="s">
        <v>596</v>
      </c>
      <c r="F73" s="388" t="s">
        <v>387</v>
      </c>
      <c r="G73" s="399">
        <v>1</v>
      </c>
      <c r="H73" s="71">
        <v>1</v>
      </c>
      <c r="I73" s="86">
        <v>0.1</v>
      </c>
      <c r="J73" s="86">
        <v>0.23</v>
      </c>
      <c r="K73" s="53">
        <v>0</v>
      </c>
      <c r="L73" s="53">
        <v>0</v>
      </c>
      <c r="M73" s="72"/>
      <c r="N73" s="389">
        <v>1</v>
      </c>
      <c r="O73" s="389"/>
      <c r="P73" s="73"/>
      <c r="Q73" s="74" t="s">
        <v>388</v>
      </c>
      <c r="R73" s="75">
        <v>0</v>
      </c>
      <c r="S73" s="390" t="s">
        <v>0</v>
      </c>
      <c r="T73" s="390">
        <v>0</v>
      </c>
      <c r="U73" s="76">
        <v>0</v>
      </c>
      <c r="V73" s="77" t="s">
        <v>389</v>
      </c>
      <c r="W73" s="77" t="s">
        <v>397</v>
      </c>
      <c r="X73" s="77" t="s">
        <v>390</v>
      </c>
      <c r="Y73" s="77" t="s">
        <v>390</v>
      </c>
      <c r="Z73" s="84">
        <v>0.33</v>
      </c>
      <c r="AA73" s="79">
        <v>0.1</v>
      </c>
      <c r="AB73" s="391">
        <v>0.33</v>
      </c>
      <c r="AC73" s="401">
        <v>0.33</v>
      </c>
      <c r="AD73" s="80" t="s">
        <v>392</v>
      </c>
      <c r="AE73" s="81">
        <v>0.33</v>
      </c>
      <c r="AF73" s="82" t="s">
        <v>597</v>
      </c>
      <c r="AG73" s="388" t="s">
        <v>33</v>
      </c>
      <c r="AH73" s="83" t="s">
        <v>75</v>
      </c>
      <c r="AI73" t="s">
        <v>489</v>
      </c>
    </row>
    <row r="74" spans="2:35" ht="348.75" x14ac:dyDescent="0.25">
      <c r="B74" s="70" t="s">
        <v>94</v>
      </c>
      <c r="C74" s="388" t="s">
        <v>186</v>
      </c>
      <c r="D74" s="388" t="s">
        <v>196</v>
      </c>
      <c r="E74" s="388" t="s">
        <v>197</v>
      </c>
      <c r="F74" s="388" t="s">
        <v>4</v>
      </c>
      <c r="G74" s="399">
        <v>2</v>
      </c>
      <c r="H74" s="87">
        <v>1</v>
      </c>
      <c r="I74" s="53">
        <v>1</v>
      </c>
      <c r="J74" s="53">
        <v>1</v>
      </c>
      <c r="K74" s="53">
        <v>1</v>
      </c>
      <c r="L74" s="53">
        <v>0</v>
      </c>
      <c r="M74" s="72"/>
      <c r="N74" s="402">
        <v>1</v>
      </c>
      <c r="O74" s="389"/>
      <c r="P74" s="96">
        <v>1</v>
      </c>
      <c r="Q74" s="74" t="s">
        <v>388</v>
      </c>
      <c r="R74" s="75">
        <v>0</v>
      </c>
      <c r="S74" s="390" t="s">
        <v>0</v>
      </c>
      <c r="T74" s="390">
        <v>0</v>
      </c>
      <c r="U74" s="76" t="s">
        <v>0</v>
      </c>
      <c r="V74" s="77" t="s">
        <v>389</v>
      </c>
      <c r="W74" s="77" t="s">
        <v>397</v>
      </c>
      <c r="X74" s="77" t="s">
        <v>389</v>
      </c>
      <c r="Y74" s="77" t="s">
        <v>391</v>
      </c>
      <c r="Z74" s="84">
        <v>2</v>
      </c>
      <c r="AA74" s="79">
        <v>1</v>
      </c>
      <c r="AB74" s="391">
        <v>1</v>
      </c>
      <c r="AC74" s="392">
        <v>1</v>
      </c>
      <c r="AD74" s="80" t="s">
        <v>402</v>
      </c>
      <c r="AE74" s="81" t="s">
        <v>422</v>
      </c>
      <c r="AF74" s="82" t="s">
        <v>598</v>
      </c>
      <c r="AG74" s="388" t="s">
        <v>33</v>
      </c>
      <c r="AH74" s="83" t="s">
        <v>341</v>
      </c>
      <c r="AI74" t="s">
        <v>599</v>
      </c>
    </row>
    <row r="75" spans="2:35" ht="409.5" x14ac:dyDescent="0.25">
      <c r="B75" s="70" t="s">
        <v>94</v>
      </c>
      <c r="C75" s="388" t="s">
        <v>198</v>
      </c>
      <c r="D75" s="388" t="s">
        <v>600</v>
      </c>
      <c r="E75" s="388" t="s">
        <v>204</v>
      </c>
      <c r="F75" s="399" t="s">
        <v>387</v>
      </c>
      <c r="G75" s="400">
        <v>1</v>
      </c>
      <c r="H75" s="71">
        <v>1</v>
      </c>
      <c r="I75" s="53">
        <v>0</v>
      </c>
      <c r="J75" s="53">
        <v>0.9</v>
      </c>
      <c r="K75" s="53">
        <v>0</v>
      </c>
      <c r="L75" s="53">
        <v>0</v>
      </c>
      <c r="M75" s="72"/>
      <c r="N75" s="389">
        <v>1</v>
      </c>
      <c r="O75" s="389"/>
      <c r="P75" s="73"/>
      <c r="Q75" s="74" t="s">
        <v>388</v>
      </c>
      <c r="R75" s="75">
        <v>0</v>
      </c>
      <c r="S75" s="390" t="s">
        <v>0</v>
      </c>
      <c r="T75" s="390">
        <v>0</v>
      </c>
      <c r="U75" s="76">
        <v>0</v>
      </c>
      <c r="V75" s="77" t="s">
        <v>390</v>
      </c>
      <c r="W75" s="77" t="s">
        <v>397</v>
      </c>
      <c r="X75" s="77" t="s">
        <v>390</v>
      </c>
      <c r="Y75" s="77" t="s">
        <v>390</v>
      </c>
      <c r="Z75" s="84">
        <v>0.9</v>
      </c>
      <c r="AA75" s="79" t="s">
        <v>392</v>
      </c>
      <c r="AB75" s="391">
        <v>0.9</v>
      </c>
      <c r="AC75" s="392">
        <v>0.9</v>
      </c>
      <c r="AD75" s="80" t="s">
        <v>392</v>
      </c>
      <c r="AE75" s="81">
        <v>0.9</v>
      </c>
      <c r="AF75" s="82" t="s">
        <v>601</v>
      </c>
      <c r="AG75" s="388" t="s">
        <v>602</v>
      </c>
      <c r="AH75" s="83" t="s">
        <v>347</v>
      </c>
      <c r="AI75" t="s">
        <v>603</v>
      </c>
    </row>
    <row r="76" spans="2:35" ht="409.5" x14ac:dyDescent="0.25">
      <c r="B76" s="70" t="s">
        <v>94</v>
      </c>
      <c r="C76" s="388" t="s">
        <v>198</v>
      </c>
      <c r="D76" s="388" t="s">
        <v>600</v>
      </c>
      <c r="E76" s="388" t="s">
        <v>205</v>
      </c>
      <c r="F76" s="399" t="s">
        <v>387</v>
      </c>
      <c r="G76" s="400">
        <v>1</v>
      </c>
      <c r="H76" s="71">
        <v>1</v>
      </c>
      <c r="I76" s="53">
        <v>0</v>
      </c>
      <c r="J76" s="53">
        <v>0</v>
      </c>
      <c r="K76" s="53">
        <v>0</v>
      </c>
      <c r="L76" s="53">
        <v>0</v>
      </c>
      <c r="M76" s="72"/>
      <c r="N76" s="389"/>
      <c r="O76" s="389">
        <v>1</v>
      </c>
      <c r="P76" s="73"/>
      <c r="Q76" s="74" t="s">
        <v>388</v>
      </c>
      <c r="R76" s="75">
        <v>0</v>
      </c>
      <c r="S76" s="390">
        <v>0</v>
      </c>
      <c r="T76" s="390" t="s">
        <v>0</v>
      </c>
      <c r="U76" s="76">
        <v>0</v>
      </c>
      <c r="V76" s="77" t="s">
        <v>390</v>
      </c>
      <c r="W76" s="77" t="s">
        <v>390</v>
      </c>
      <c r="X76" s="77" t="s">
        <v>391</v>
      </c>
      <c r="Y76" s="77" t="s">
        <v>390</v>
      </c>
      <c r="Z76" s="84" t="s">
        <v>392</v>
      </c>
      <c r="AA76" s="79" t="s">
        <v>392</v>
      </c>
      <c r="AB76" s="391" t="s">
        <v>392</v>
      </c>
      <c r="AC76" s="392" t="s">
        <v>402</v>
      </c>
      <c r="AD76" s="80" t="s">
        <v>392</v>
      </c>
      <c r="AE76" s="81">
        <v>0</v>
      </c>
      <c r="AF76" s="82" t="s">
        <v>604</v>
      </c>
      <c r="AG76" s="388" t="s">
        <v>602</v>
      </c>
      <c r="AH76" s="83" t="s">
        <v>347</v>
      </c>
      <c r="AI76" t="s">
        <v>603</v>
      </c>
    </row>
    <row r="77" spans="2:35" ht="409.5" x14ac:dyDescent="0.25">
      <c r="B77" s="70" t="s">
        <v>94</v>
      </c>
      <c r="C77" s="388" t="s">
        <v>198</v>
      </c>
      <c r="D77" s="388" t="s">
        <v>203</v>
      </c>
      <c r="E77" s="388" t="s">
        <v>605</v>
      </c>
      <c r="F77" s="388" t="s">
        <v>387</v>
      </c>
      <c r="G77" s="399">
        <v>2</v>
      </c>
      <c r="H77" s="71">
        <v>1</v>
      </c>
      <c r="I77" s="86">
        <v>0.75</v>
      </c>
      <c r="J77" s="86">
        <v>0.1</v>
      </c>
      <c r="K77" s="53">
        <v>0.05</v>
      </c>
      <c r="L77" s="53">
        <v>0</v>
      </c>
      <c r="M77" s="72"/>
      <c r="N77" s="389">
        <v>0.8</v>
      </c>
      <c r="O77" s="389">
        <v>0.2</v>
      </c>
      <c r="P77" s="73"/>
      <c r="Q77" s="74" t="s">
        <v>388</v>
      </c>
      <c r="R77" s="75">
        <v>0</v>
      </c>
      <c r="S77" s="390" t="s">
        <v>0</v>
      </c>
      <c r="T77" s="390" t="s">
        <v>0</v>
      </c>
      <c r="U77" s="76">
        <v>0</v>
      </c>
      <c r="V77" s="77" t="s">
        <v>389</v>
      </c>
      <c r="W77" s="77" t="s">
        <v>397</v>
      </c>
      <c r="X77" s="77" t="s">
        <v>397</v>
      </c>
      <c r="Y77" s="77" t="s">
        <v>390</v>
      </c>
      <c r="Z77" s="84">
        <v>0.875</v>
      </c>
      <c r="AA77" s="79">
        <v>0.75</v>
      </c>
      <c r="AB77" s="391">
        <v>1</v>
      </c>
      <c r="AC77" s="392">
        <v>0.9</v>
      </c>
      <c r="AD77" s="80" t="s">
        <v>392</v>
      </c>
      <c r="AE77" s="81">
        <v>0.9</v>
      </c>
      <c r="AF77" s="82" t="s">
        <v>606</v>
      </c>
      <c r="AG77" s="388" t="s">
        <v>602</v>
      </c>
      <c r="AH77" s="83" t="s">
        <v>345</v>
      </c>
      <c r="AI77" t="s">
        <v>607</v>
      </c>
    </row>
    <row r="78" spans="2:35" ht="409.5" x14ac:dyDescent="0.25">
      <c r="B78" s="70" t="s">
        <v>94</v>
      </c>
      <c r="C78" s="388" t="s">
        <v>198</v>
      </c>
      <c r="D78" s="388" t="s">
        <v>217</v>
      </c>
      <c r="E78" s="388" t="s">
        <v>608</v>
      </c>
      <c r="F78" s="388" t="s">
        <v>387</v>
      </c>
      <c r="G78" s="399">
        <v>1</v>
      </c>
      <c r="H78" s="71">
        <v>2</v>
      </c>
      <c r="I78" s="53">
        <v>0</v>
      </c>
      <c r="J78" s="53">
        <v>4</v>
      </c>
      <c r="K78" s="53">
        <v>0</v>
      </c>
      <c r="L78" s="53">
        <v>0</v>
      </c>
      <c r="M78" s="72"/>
      <c r="N78" s="389">
        <v>2</v>
      </c>
      <c r="O78" s="389"/>
      <c r="P78" s="73"/>
      <c r="Q78" s="74" t="s">
        <v>388</v>
      </c>
      <c r="R78" s="75">
        <v>0</v>
      </c>
      <c r="S78" s="390" t="s">
        <v>0</v>
      </c>
      <c r="T78" s="390">
        <v>0</v>
      </c>
      <c r="U78" s="76">
        <v>0</v>
      </c>
      <c r="V78" s="77" t="s">
        <v>390</v>
      </c>
      <c r="W78" s="77" t="s">
        <v>397</v>
      </c>
      <c r="X78" s="77" t="s">
        <v>390</v>
      </c>
      <c r="Y78" s="77" t="s">
        <v>390</v>
      </c>
      <c r="Z78" s="84">
        <v>1</v>
      </c>
      <c r="AA78" s="79" t="s">
        <v>392</v>
      </c>
      <c r="AB78" s="391">
        <v>1</v>
      </c>
      <c r="AC78" s="392" t="s">
        <v>392</v>
      </c>
      <c r="AD78" s="80" t="s">
        <v>392</v>
      </c>
      <c r="AE78" s="81" t="s">
        <v>422</v>
      </c>
      <c r="AF78" s="82" t="s">
        <v>609</v>
      </c>
      <c r="AG78" s="388" t="s">
        <v>602</v>
      </c>
      <c r="AH78" s="83" t="s">
        <v>343</v>
      </c>
      <c r="AI78" t="s">
        <v>610</v>
      </c>
    </row>
    <row r="79" spans="2:35" ht="409.5" x14ac:dyDescent="0.25">
      <c r="B79" s="70" t="s">
        <v>94</v>
      </c>
      <c r="C79" s="388" t="s">
        <v>198</v>
      </c>
      <c r="D79" s="388" t="s">
        <v>611</v>
      </c>
      <c r="E79" s="393" t="s">
        <v>202</v>
      </c>
      <c r="F79" s="399" t="s">
        <v>387</v>
      </c>
      <c r="G79" s="400">
        <v>2</v>
      </c>
      <c r="H79" s="71">
        <v>2</v>
      </c>
      <c r="I79" s="53">
        <v>0</v>
      </c>
      <c r="J79" s="53">
        <v>1</v>
      </c>
      <c r="K79" s="53">
        <v>0</v>
      </c>
      <c r="L79" s="53">
        <v>0</v>
      </c>
      <c r="M79" s="72"/>
      <c r="N79" s="389">
        <v>1</v>
      </c>
      <c r="O79" s="389"/>
      <c r="P79" s="73">
        <v>1</v>
      </c>
      <c r="Q79" s="74" t="s">
        <v>388</v>
      </c>
      <c r="R79" s="75">
        <v>0</v>
      </c>
      <c r="S79" s="390" t="s">
        <v>0</v>
      </c>
      <c r="T79" s="390">
        <v>0</v>
      </c>
      <c r="U79" s="76" t="s">
        <v>0</v>
      </c>
      <c r="V79" s="77" t="s">
        <v>390</v>
      </c>
      <c r="W79" s="77" t="s">
        <v>397</v>
      </c>
      <c r="X79" s="77" t="s">
        <v>390</v>
      </c>
      <c r="Y79" s="77" t="s">
        <v>391</v>
      </c>
      <c r="Z79" s="84">
        <v>1</v>
      </c>
      <c r="AA79" s="79" t="s">
        <v>392</v>
      </c>
      <c r="AB79" s="391">
        <v>1</v>
      </c>
      <c r="AC79" s="392" t="s">
        <v>392</v>
      </c>
      <c r="AD79" s="80" t="s">
        <v>402</v>
      </c>
      <c r="AE79" s="81">
        <v>0.5</v>
      </c>
      <c r="AF79" s="82" t="s">
        <v>612</v>
      </c>
      <c r="AG79" s="388" t="s">
        <v>602</v>
      </c>
      <c r="AH79" s="83" t="s">
        <v>347</v>
      </c>
      <c r="AI79" t="s">
        <v>603</v>
      </c>
    </row>
    <row r="80" spans="2:35" ht="409.5" x14ac:dyDescent="0.25">
      <c r="B80" s="70" t="s">
        <v>94</v>
      </c>
      <c r="C80" s="388" t="s">
        <v>198</v>
      </c>
      <c r="D80" s="388" t="s">
        <v>613</v>
      </c>
      <c r="E80" s="388" t="s">
        <v>614</v>
      </c>
      <c r="F80" s="399" t="s">
        <v>387</v>
      </c>
      <c r="G80" s="400">
        <v>2</v>
      </c>
      <c r="H80" s="71">
        <v>2</v>
      </c>
      <c r="I80" s="53">
        <v>0</v>
      </c>
      <c r="J80" s="53">
        <v>1</v>
      </c>
      <c r="K80" s="86">
        <v>0.4</v>
      </c>
      <c r="L80" s="53">
        <v>0</v>
      </c>
      <c r="M80" s="72"/>
      <c r="N80" s="389">
        <v>1</v>
      </c>
      <c r="O80" s="389">
        <v>1</v>
      </c>
      <c r="P80" s="73"/>
      <c r="Q80" s="74" t="s">
        <v>388</v>
      </c>
      <c r="R80" s="75">
        <v>0</v>
      </c>
      <c r="S80" s="390" t="s">
        <v>0</v>
      </c>
      <c r="T80" s="390" t="s">
        <v>0</v>
      </c>
      <c r="U80" s="76">
        <v>0</v>
      </c>
      <c r="V80" s="77" t="s">
        <v>390</v>
      </c>
      <c r="W80" s="77" t="s">
        <v>397</v>
      </c>
      <c r="X80" s="77" t="s">
        <v>397</v>
      </c>
      <c r="Y80" s="77" t="s">
        <v>390</v>
      </c>
      <c r="Z80" s="84">
        <v>1</v>
      </c>
      <c r="AA80" s="79" t="s">
        <v>392</v>
      </c>
      <c r="AB80" s="391">
        <v>1</v>
      </c>
      <c r="AC80" s="392">
        <v>0.4</v>
      </c>
      <c r="AD80" s="80" t="s">
        <v>392</v>
      </c>
      <c r="AE80" s="81">
        <v>0.7</v>
      </c>
      <c r="AF80" s="82" t="s">
        <v>615</v>
      </c>
      <c r="AG80" s="388" t="s">
        <v>602</v>
      </c>
      <c r="AH80" s="83" t="s">
        <v>347</v>
      </c>
      <c r="AI80" t="s">
        <v>603</v>
      </c>
    </row>
    <row r="81" spans="2:35" ht="409.5" x14ac:dyDescent="0.25">
      <c r="B81" s="70" t="s">
        <v>94</v>
      </c>
      <c r="C81" s="388" t="s">
        <v>198</v>
      </c>
      <c r="D81" s="388" t="s">
        <v>600</v>
      </c>
      <c r="E81" s="388" t="s">
        <v>616</v>
      </c>
      <c r="F81" s="388" t="s">
        <v>387</v>
      </c>
      <c r="G81" s="399">
        <v>1</v>
      </c>
      <c r="H81" s="71">
        <v>1</v>
      </c>
      <c r="I81" s="53">
        <v>1</v>
      </c>
      <c r="J81" s="53">
        <v>0</v>
      </c>
      <c r="K81" s="53">
        <v>0</v>
      </c>
      <c r="L81" s="53">
        <v>0</v>
      </c>
      <c r="M81" s="72">
        <v>1</v>
      </c>
      <c r="N81" s="389"/>
      <c r="O81" s="389"/>
      <c r="P81" s="73"/>
      <c r="Q81" s="74" t="s">
        <v>388</v>
      </c>
      <c r="R81" s="75" t="s">
        <v>0</v>
      </c>
      <c r="S81" s="390">
        <v>0</v>
      </c>
      <c r="T81" s="390">
        <v>0</v>
      </c>
      <c r="U81" s="76">
        <v>0</v>
      </c>
      <c r="V81" s="77" t="s">
        <v>397</v>
      </c>
      <c r="W81" s="77" t="s">
        <v>390</v>
      </c>
      <c r="X81" s="77" t="s">
        <v>390</v>
      </c>
      <c r="Y81" s="77" t="s">
        <v>390</v>
      </c>
      <c r="Z81" s="84" t="s">
        <v>392</v>
      </c>
      <c r="AA81" s="79">
        <v>1</v>
      </c>
      <c r="AB81" s="391" t="s">
        <v>392</v>
      </c>
      <c r="AC81" s="392" t="s">
        <v>392</v>
      </c>
      <c r="AD81" s="80" t="s">
        <v>392</v>
      </c>
      <c r="AE81" s="81">
        <v>1</v>
      </c>
      <c r="AF81" s="82" t="s">
        <v>617</v>
      </c>
      <c r="AG81" s="388" t="s">
        <v>602</v>
      </c>
      <c r="AH81" s="83" t="s">
        <v>75</v>
      </c>
      <c r="AI81" t="s">
        <v>618</v>
      </c>
    </row>
    <row r="82" spans="2:35" ht="409.5" x14ac:dyDescent="0.25">
      <c r="B82" s="70" t="s">
        <v>94</v>
      </c>
      <c r="C82" s="388" t="s">
        <v>211</v>
      </c>
      <c r="D82" s="388" t="s">
        <v>619</v>
      </c>
      <c r="E82" s="388" t="s">
        <v>620</v>
      </c>
      <c r="F82" s="388" t="s">
        <v>387</v>
      </c>
      <c r="G82" s="399">
        <v>1</v>
      </c>
      <c r="H82" s="71">
        <v>1</v>
      </c>
      <c r="I82" s="53">
        <v>0</v>
      </c>
      <c r="J82" s="53">
        <v>1</v>
      </c>
      <c r="K82" s="53">
        <v>0</v>
      </c>
      <c r="L82" s="53">
        <v>0</v>
      </c>
      <c r="M82" s="72"/>
      <c r="N82" s="389">
        <v>1</v>
      </c>
      <c r="O82" s="389"/>
      <c r="P82" s="73"/>
      <c r="Q82" s="74" t="s">
        <v>388</v>
      </c>
      <c r="R82" s="75">
        <v>0</v>
      </c>
      <c r="S82" s="390" t="s">
        <v>0</v>
      </c>
      <c r="T82" s="390">
        <v>0</v>
      </c>
      <c r="U82" s="76">
        <v>0</v>
      </c>
      <c r="V82" s="77" t="s">
        <v>390</v>
      </c>
      <c r="W82" s="77" t="s">
        <v>397</v>
      </c>
      <c r="X82" s="77" t="s">
        <v>390</v>
      </c>
      <c r="Y82" s="77" t="s">
        <v>390</v>
      </c>
      <c r="Z82" s="84">
        <v>1</v>
      </c>
      <c r="AA82" s="79" t="s">
        <v>392</v>
      </c>
      <c r="AB82" s="391">
        <v>1</v>
      </c>
      <c r="AC82" s="392" t="s">
        <v>392</v>
      </c>
      <c r="AD82" s="80" t="s">
        <v>392</v>
      </c>
      <c r="AE82" s="81">
        <v>1</v>
      </c>
      <c r="AF82" s="82" t="s">
        <v>621</v>
      </c>
      <c r="AG82" s="388" t="s">
        <v>33</v>
      </c>
      <c r="AH82" s="83" t="s">
        <v>349</v>
      </c>
      <c r="AI82" t="s">
        <v>622</v>
      </c>
    </row>
    <row r="83" spans="2:35" ht="409.5" x14ac:dyDescent="0.25">
      <c r="B83" s="70" t="s">
        <v>94</v>
      </c>
      <c r="C83" s="388" t="s">
        <v>211</v>
      </c>
      <c r="D83" s="388" t="s">
        <v>623</v>
      </c>
      <c r="E83" s="388" t="s">
        <v>624</v>
      </c>
      <c r="F83" s="388" t="s">
        <v>387</v>
      </c>
      <c r="G83" s="399">
        <v>1</v>
      </c>
      <c r="H83" s="71">
        <v>1</v>
      </c>
      <c r="I83" s="53">
        <v>0.5</v>
      </c>
      <c r="J83" s="53">
        <v>0.5</v>
      </c>
      <c r="K83" s="53">
        <v>0</v>
      </c>
      <c r="L83" s="53">
        <v>0</v>
      </c>
      <c r="M83" s="72"/>
      <c r="N83" s="389">
        <v>1</v>
      </c>
      <c r="O83" s="389"/>
      <c r="P83" s="73"/>
      <c r="Q83" s="74" t="s">
        <v>388</v>
      </c>
      <c r="R83" s="75">
        <v>0</v>
      </c>
      <c r="S83" s="390" t="s">
        <v>0</v>
      </c>
      <c r="T83" s="390">
        <v>0</v>
      </c>
      <c r="U83" s="76">
        <v>0</v>
      </c>
      <c r="V83" s="77" t="s">
        <v>389</v>
      </c>
      <c r="W83" s="77" t="s">
        <v>397</v>
      </c>
      <c r="X83" s="77" t="s">
        <v>390</v>
      </c>
      <c r="Y83" s="77" t="s">
        <v>390</v>
      </c>
      <c r="Z83" s="84">
        <v>1</v>
      </c>
      <c r="AA83" s="79">
        <v>0.5</v>
      </c>
      <c r="AB83" s="391">
        <v>1</v>
      </c>
      <c r="AC83" s="392" t="s">
        <v>392</v>
      </c>
      <c r="AD83" s="80" t="s">
        <v>392</v>
      </c>
      <c r="AE83" s="81">
        <v>1</v>
      </c>
      <c r="AF83" s="82" t="s">
        <v>625</v>
      </c>
      <c r="AG83" s="388" t="s">
        <v>33</v>
      </c>
      <c r="AH83" s="83" t="s">
        <v>349</v>
      </c>
      <c r="AI83" t="s">
        <v>622</v>
      </c>
    </row>
    <row r="84" spans="2:35" ht="409.5" x14ac:dyDescent="0.25">
      <c r="B84" s="70" t="s">
        <v>94</v>
      </c>
      <c r="C84" s="388" t="s">
        <v>211</v>
      </c>
      <c r="D84" s="388" t="s">
        <v>626</v>
      </c>
      <c r="E84" s="388" t="s">
        <v>627</v>
      </c>
      <c r="F84" s="388" t="s">
        <v>387</v>
      </c>
      <c r="G84" s="399">
        <v>1</v>
      </c>
      <c r="H84" s="71">
        <v>1</v>
      </c>
      <c r="I84" s="53">
        <v>0</v>
      </c>
      <c r="J84" s="53">
        <v>1</v>
      </c>
      <c r="K84" s="53">
        <v>0</v>
      </c>
      <c r="L84" s="53">
        <v>0</v>
      </c>
      <c r="M84" s="72"/>
      <c r="N84" s="389">
        <v>1</v>
      </c>
      <c r="O84" s="389"/>
      <c r="P84" s="73"/>
      <c r="Q84" s="74" t="s">
        <v>388</v>
      </c>
      <c r="R84" s="75">
        <v>0</v>
      </c>
      <c r="S84" s="390" t="s">
        <v>0</v>
      </c>
      <c r="T84" s="390">
        <v>0</v>
      </c>
      <c r="U84" s="76">
        <v>0</v>
      </c>
      <c r="V84" s="77" t="s">
        <v>390</v>
      </c>
      <c r="W84" s="77" t="s">
        <v>397</v>
      </c>
      <c r="X84" s="77" t="s">
        <v>390</v>
      </c>
      <c r="Y84" s="77" t="s">
        <v>390</v>
      </c>
      <c r="Z84" s="84">
        <v>1</v>
      </c>
      <c r="AA84" s="79" t="s">
        <v>392</v>
      </c>
      <c r="AB84" s="391">
        <v>1</v>
      </c>
      <c r="AC84" s="392" t="s">
        <v>392</v>
      </c>
      <c r="AD84" s="80" t="s">
        <v>392</v>
      </c>
      <c r="AE84" s="81">
        <v>1</v>
      </c>
      <c r="AF84" s="82" t="s">
        <v>628</v>
      </c>
      <c r="AG84" s="388" t="s">
        <v>33</v>
      </c>
      <c r="AH84" s="83" t="s">
        <v>349</v>
      </c>
      <c r="AI84" t="s">
        <v>622</v>
      </c>
    </row>
    <row r="85" spans="2:35" ht="370.5" x14ac:dyDescent="0.25">
      <c r="B85" s="70" t="s">
        <v>223</v>
      </c>
      <c r="C85" s="388" t="s">
        <v>224</v>
      </c>
      <c r="D85" s="388" t="s">
        <v>226</v>
      </c>
      <c r="E85" s="388" t="s">
        <v>629</v>
      </c>
      <c r="F85" s="399" t="s">
        <v>4</v>
      </c>
      <c r="G85" s="400">
        <v>4</v>
      </c>
      <c r="H85" s="71">
        <v>1</v>
      </c>
      <c r="I85" s="53">
        <v>1</v>
      </c>
      <c r="J85" s="53">
        <v>1</v>
      </c>
      <c r="K85" s="53">
        <v>1</v>
      </c>
      <c r="L85" s="53">
        <v>0</v>
      </c>
      <c r="M85" s="72">
        <v>1</v>
      </c>
      <c r="N85" s="389">
        <v>1</v>
      </c>
      <c r="O85" s="389">
        <v>1</v>
      </c>
      <c r="P85" s="73">
        <v>1</v>
      </c>
      <c r="Q85" s="74" t="s">
        <v>388</v>
      </c>
      <c r="R85" s="75" t="s">
        <v>0</v>
      </c>
      <c r="S85" s="390" t="s">
        <v>0</v>
      </c>
      <c r="T85" s="390" t="s">
        <v>0</v>
      </c>
      <c r="U85" s="76" t="s">
        <v>0</v>
      </c>
      <c r="V85" s="77" t="s">
        <v>397</v>
      </c>
      <c r="W85" s="77" t="s">
        <v>397</v>
      </c>
      <c r="X85" s="77" t="s">
        <v>397</v>
      </c>
      <c r="Y85" s="77" t="s">
        <v>391</v>
      </c>
      <c r="Z85" s="84">
        <v>1</v>
      </c>
      <c r="AA85" s="79">
        <v>1</v>
      </c>
      <c r="AB85" s="391">
        <v>1</v>
      </c>
      <c r="AC85" s="392">
        <v>1</v>
      </c>
      <c r="AD85" s="80" t="s">
        <v>402</v>
      </c>
      <c r="AE85" s="81">
        <v>0.75</v>
      </c>
      <c r="AF85" s="82" t="s">
        <v>630</v>
      </c>
      <c r="AG85" s="388" t="s">
        <v>33</v>
      </c>
      <c r="AH85" s="83" t="s">
        <v>347</v>
      </c>
      <c r="AI85" t="s">
        <v>631</v>
      </c>
    </row>
    <row r="86" spans="2:35" ht="405" x14ac:dyDescent="0.25">
      <c r="B86" s="70" t="s">
        <v>223</v>
      </c>
      <c r="C86" s="388" t="s">
        <v>224</v>
      </c>
      <c r="D86" s="388" t="s">
        <v>226</v>
      </c>
      <c r="E86" s="388" t="s">
        <v>632</v>
      </c>
      <c r="F86" s="388" t="s">
        <v>387</v>
      </c>
      <c r="G86" s="399">
        <v>2</v>
      </c>
      <c r="H86" s="71">
        <v>2</v>
      </c>
      <c r="I86" s="53">
        <v>1</v>
      </c>
      <c r="J86" s="53">
        <v>0</v>
      </c>
      <c r="K86" s="53">
        <v>1</v>
      </c>
      <c r="L86" s="53">
        <v>0</v>
      </c>
      <c r="M86" s="72">
        <v>1</v>
      </c>
      <c r="N86" s="389"/>
      <c r="O86" s="389">
        <v>1</v>
      </c>
      <c r="P86" s="73"/>
      <c r="Q86" s="74" t="s">
        <v>388</v>
      </c>
      <c r="R86" s="75" t="s">
        <v>0</v>
      </c>
      <c r="S86" s="390">
        <v>0</v>
      </c>
      <c r="T86" s="390" t="s">
        <v>0</v>
      </c>
      <c r="U86" s="76">
        <v>0</v>
      </c>
      <c r="V86" s="77" t="s">
        <v>397</v>
      </c>
      <c r="W86" s="77" t="s">
        <v>390</v>
      </c>
      <c r="X86" s="77" t="s">
        <v>397</v>
      </c>
      <c r="Y86" s="77" t="s">
        <v>390</v>
      </c>
      <c r="Z86" s="84" t="s">
        <v>392</v>
      </c>
      <c r="AA86" s="79">
        <v>1</v>
      </c>
      <c r="AB86" s="391" t="s">
        <v>392</v>
      </c>
      <c r="AC86" s="392">
        <v>1</v>
      </c>
      <c r="AD86" s="80" t="s">
        <v>392</v>
      </c>
      <c r="AE86" s="81">
        <v>1</v>
      </c>
      <c r="AF86" s="82" t="s">
        <v>633</v>
      </c>
      <c r="AG86" s="388" t="s">
        <v>33</v>
      </c>
      <c r="AH86" s="83" t="s">
        <v>304</v>
      </c>
      <c r="AI86" t="s">
        <v>634</v>
      </c>
    </row>
    <row r="87" spans="2:35" ht="409.5" x14ac:dyDescent="0.25">
      <c r="B87" s="70" t="s">
        <v>223</v>
      </c>
      <c r="C87" s="388" t="s">
        <v>224</v>
      </c>
      <c r="D87" s="388" t="s">
        <v>226</v>
      </c>
      <c r="E87" s="388" t="s">
        <v>635</v>
      </c>
      <c r="F87" s="399" t="s">
        <v>387</v>
      </c>
      <c r="G87" s="400">
        <v>1</v>
      </c>
      <c r="H87" s="71">
        <v>1</v>
      </c>
      <c r="I87" s="53">
        <v>0</v>
      </c>
      <c r="J87" s="53">
        <v>0</v>
      </c>
      <c r="K87" s="53">
        <v>1</v>
      </c>
      <c r="L87" s="53">
        <v>0</v>
      </c>
      <c r="M87" s="72"/>
      <c r="N87" s="389"/>
      <c r="O87" s="389">
        <v>1</v>
      </c>
      <c r="P87" s="73"/>
      <c r="Q87" s="74" t="s">
        <v>388</v>
      </c>
      <c r="R87" s="75">
        <v>0</v>
      </c>
      <c r="S87" s="390">
        <v>0</v>
      </c>
      <c r="T87" s="390" t="s">
        <v>0</v>
      </c>
      <c r="U87" s="76">
        <v>0</v>
      </c>
      <c r="V87" s="77" t="s">
        <v>390</v>
      </c>
      <c r="W87" s="77" t="s">
        <v>390</v>
      </c>
      <c r="X87" s="77" t="s">
        <v>397</v>
      </c>
      <c r="Y87" s="77" t="s">
        <v>390</v>
      </c>
      <c r="Z87" s="84" t="s">
        <v>392</v>
      </c>
      <c r="AA87" s="79" t="s">
        <v>392</v>
      </c>
      <c r="AB87" s="391" t="s">
        <v>392</v>
      </c>
      <c r="AC87" s="392">
        <v>1</v>
      </c>
      <c r="AD87" s="80" t="s">
        <v>392</v>
      </c>
      <c r="AE87" s="81">
        <v>1</v>
      </c>
      <c r="AF87" s="82" t="s">
        <v>636</v>
      </c>
      <c r="AG87" s="388" t="s">
        <v>33</v>
      </c>
      <c r="AH87" s="83" t="s">
        <v>347</v>
      </c>
      <c r="AI87" t="s">
        <v>631</v>
      </c>
    </row>
    <row r="88" spans="2:35" ht="409.5" x14ac:dyDescent="0.25">
      <c r="B88" s="70" t="s">
        <v>223</v>
      </c>
      <c r="C88" s="388" t="s">
        <v>224</v>
      </c>
      <c r="D88" s="388" t="s">
        <v>637</v>
      </c>
      <c r="E88" s="388" t="s">
        <v>638</v>
      </c>
      <c r="F88" s="399" t="s">
        <v>4</v>
      </c>
      <c r="G88" s="400">
        <v>4</v>
      </c>
      <c r="H88" s="87">
        <v>1</v>
      </c>
      <c r="I88" s="53">
        <v>1</v>
      </c>
      <c r="J88" s="53">
        <v>1</v>
      </c>
      <c r="K88" s="53">
        <v>1</v>
      </c>
      <c r="L88" s="53">
        <v>0</v>
      </c>
      <c r="M88" s="89">
        <v>1</v>
      </c>
      <c r="N88" s="395">
        <v>1</v>
      </c>
      <c r="O88" s="395">
        <v>1</v>
      </c>
      <c r="P88" s="90">
        <v>1</v>
      </c>
      <c r="Q88" s="74" t="s">
        <v>388</v>
      </c>
      <c r="R88" s="75" t="s">
        <v>0</v>
      </c>
      <c r="S88" s="390" t="s">
        <v>0</v>
      </c>
      <c r="T88" s="390" t="s">
        <v>0</v>
      </c>
      <c r="U88" s="76" t="s">
        <v>0</v>
      </c>
      <c r="V88" s="77" t="s">
        <v>397</v>
      </c>
      <c r="W88" s="77" t="s">
        <v>397</v>
      </c>
      <c r="X88" s="77" t="s">
        <v>397</v>
      </c>
      <c r="Y88" s="77" t="s">
        <v>391</v>
      </c>
      <c r="Z88" s="84">
        <v>1</v>
      </c>
      <c r="AA88" s="79">
        <v>1</v>
      </c>
      <c r="AB88" s="391">
        <v>1</v>
      </c>
      <c r="AC88" s="392">
        <v>1</v>
      </c>
      <c r="AD88" s="80" t="s">
        <v>402</v>
      </c>
      <c r="AE88" s="81">
        <v>0.75</v>
      </c>
      <c r="AF88" s="82" t="s">
        <v>639</v>
      </c>
      <c r="AG88" s="388" t="s">
        <v>33</v>
      </c>
      <c r="AH88" s="83" t="s">
        <v>347</v>
      </c>
      <c r="AI88" t="s">
        <v>631</v>
      </c>
    </row>
    <row r="89" spans="2:35" ht="337.5" x14ac:dyDescent="0.25">
      <c r="B89" s="70" t="s">
        <v>236</v>
      </c>
      <c r="C89" s="388" t="s">
        <v>640</v>
      </c>
      <c r="D89" s="388" t="s">
        <v>641</v>
      </c>
      <c r="E89" s="388" t="s">
        <v>642</v>
      </c>
      <c r="F89" s="399" t="s">
        <v>387</v>
      </c>
      <c r="G89" s="399">
        <v>1</v>
      </c>
      <c r="H89" s="71">
        <v>1</v>
      </c>
      <c r="I89" s="53">
        <v>1</v>
      </c>
      <c r="J89" s="53">
        <v>0</v>
      </c>
      <c r="K89" s="53">
        <v>0</v>
      </c>
      <c r="L89" s="53">
        <v>0</v>
      </c>
      <c r="M89" s="72"/>
      <c r="N89" s="389">
        <v>1</v>
      </c>
      <c r="O89" s="389"/>
      <c r="P89" s="73"/>
      <c r="Q89" s="74" t="s">
        <v>388</v>
      </c>
      <c r="R89" s="75">
        <v>0</v>
      </c>
      <c r="S89" s="390" t="s">
        <v>0</v>
      </c>
      <c r="T89" s="390">
        <v>0</v>
      </c>
      <c r="U89" s="76">
        <v>0</v>
      </c>
      <c r="V89" s="77" t="s">
        <v>389</v>
      </c>
      <c r="W89" s="77" t="s">
        <v>391</v>
      </c>
      <c r="X89" s="77" t="s">
        <v>390</v>
      </c>
      <c r="Y89" s="77" t="s">
        <v>390</v>
      </c>
      <c r="Z89" s="84">
        <v>1</v>
      </c>
      <c r="AA89" s="79">
        <v>1</v>
      </c>
      <c r="AB89" s="391">
        <v>1</v>
      </c>
      <c r="AC89" s="392" t="s">
        <v>392</v>
      </c>
      <c r="AD89" s="80" t="s">
        <v>392</v>
      </c>
      <c r="AE89" s="81">
        <v>1</v>
      </c>
      <c r="AF89" s="82" t="s">
        <v>643</v>
      </c>
      <c r="AG89" s="388" t="s">
        <v>33</v>
      </c>
      <c r="AH89" s="83" t="s">
        <v>342</v>
      </c>
      <c r="AI89" t="s">
        <v>407</v>
      </c>
    </row>
    <row r="90" spans="2:35" ht="382.5" x14ac:dyDescent="0.25">
      <c r="B90" s="70" t="s">
        <v>236</v>
      </c>
      <c r="C90" s="388" t="s">
        <v>640</v>
      </c>
      <c r="D90" s="388" t="s">
        <v>644</v>
      </c>
      <c r="E90" s="388" t="s">
        <v>645</v>
      </c>
      <c r="F90" s="399" t="s">
        <v>387</v>
      </c>
      <c r="G90" s="399">
        <v>1</v>
      </c>
      <c r="H90" s="71">
        <v>1</v>
      </c>
      <c r="I90" s="53">
        <v>1</v>
      </c>
      <c r="J90" s="53">
        <v>0</v>
      </c>
      <c r="K90" s="53">
        <v>0</v>
      </c>
      <c r="L90" s="53">
        <v>0</v>
      </c>
      <c r="M90" s="72"/>
      <c r="N90" s="389">
        <v>1</v>
      </c>
      <c r="O90" s="389"/>
      <c r="P90" s="73"/>
      <c r="Q90" s="74" t="s">
        <v>388</v>
      </c>
      <c r="R90" s="75">
        <v>0</v>
      </c>
      <c r="S90" s="390" t="s">
        <v>0</v>
      </c>
      <c r="T90" s="390">
        <v>0</v>
      </c>
      <c r="U90" s="76">
        <v>0</v>
      </c>
      <c r="V90" s="77" t="s">
        <v>389</v>
      </c>
      <c r="W90" s="77" t="s">
        <v>391</v>
      </c>
      <c r="X90" s="77" t="s">
        <v>390</v>
      </c>
      <c r="Y90" s="77" t="s">
        <v>390</v>
      </c>
      <c r="Z90" s="84">
        <v>1</v>
      </c>
      <c r="AA90" s="79">
        <v>1</v>
      </c>
      <c r="AB90" s="391">
        <v>1</v>
      </c>
      <c r="AC90" s="392" t="s">
        <v>392</v>
      </c>
      <c r="AD90" s="80" t="s">
        <v>392</v>
      </c>
      <c r="AE90" s="81">
        <v>1</v>
      </c>
      <c r="AF90" s="82" t="s">
        <v>646</v>
      </c>
      <c r="AG90" s="388" t="s">
        <v>33</v>
      </c>
      <c r="AH90" s="83" t="s">
        <v>342</v>
      </c>
      <c r="AI90" t="s">
        <v>407</v>
      </c>
    </row>
    <row r="91" spans="2:35" ht="256.5" x14ac:dyDescent="0.25">
      <c r="B91" s="70" t="s">
        <v>236</v>
      </c>
      <c r="C91" s="388" t="s">
        <v>640</v>
      </c>
      <c r="D91" s="388" t="s">
        <v>647</v>
      </c>
      <c r="E91" s="388" t="s">
        <v>648</v>
      </c>
      <c r="F91" s="399" t="s">
        <v>387</v>
      </c>
      <c r="G91" s="399">
        <v>1</v>
      </c>
      <c r="H91" s="71">
        <v>1</v>
      </c>
      <c r="I91" s="53">
        <v>0.7</v>
      </c>
      <c r="J91" s="53">
        <v>0.3</v>
      </c>
      <c r="K91" s="53">
        <v>0</v>
      </c>
      <c r="L91" s="53">
        <v>0</v>
      </c>
      <c r="M91" s="72"/>
      <c r="N91" s="389">
        <v>1</v>
      </c>
      <c r="O91" s="389"/>
      <c r="P91" s="73"/>
      <c r="Q91" s="74" t="s">
        <v>388</v>
      </c>
      <c r="R91" s="75">
        <v>0</v>
      </c>
      <c r="S91" s="390" t="s">
        <v>0</v>
      </c>
      <c r="T91" s="390">
        <v>0</v>
      </c>
      <c r="U91" s="76">
        <v>0</v>
      </c>
      <c r="V91" s="77" t="s">
        <v>389</v>
      </c>
      <c r="W91" s="77" t="s">
        <v>397</v>
      </c>
      <c r="X91" s="77" t="s">
        <v>390</v>
      </c>
      <c r="Y91" s="77" t="s">
        <v>390</v>
      </c>
      <c r="Z91" s="84">
        <v>1</v>
      </c>
      <c r="AA91" s="79">
        <v>0.7</v>
      </c>
      <c r="AB91" s="391">
        <v>1</v>
      </c>
      <c r="AC91" s="392" t="s">
        <v>392</v>
      </c>
      <c r="AD91" s="80" t="s">
        <v>392</v>
      </c>
      <c r="AE91" s="81">
        <v>1</v>
      </c>
      <c r="AF91" s="82" t="s">
        <v>649</v>
      </c>
      <c r="AG91" s="388" t="s">
        <v>33</v>
      </c>
      <c r="AH91" s="83" t="s">
        <v>342</v>
      </c>
      <c r="AI91" t="s">
        <v>407</v>
      </c>
    </row>
    <row r="92" spans="2:35" ht="256.5" x14ac:dyDescent="0.25">
      <c r="B92" s="70" t="s">
        <v>236</v>
      </c>
      <c r="C92" s="388" t="s">
        <v>640</v>
      </c>
      <c r="D92" s="388" t="s">
        <v>647</v>
      </c>
      <c r="E92" s="388" t="s">
        <v>650</v>
      </c>
      <c r="F92" s="399" t="s">
        <v>387</v>
      </c>
      <c r="G92" s="399">
        <v>1</v>
      </c>
      <c r="H92" s="71">
        <v>1</v>
      </c>
      <c r="I92" s="53">
        <v>0.7</v>
      </c>
      <c r="J92" s="53">
        <v>0.3</v>
      </c>
      <c r="K92" s="53">
        <v>0</v>
      </c>
      <c r="L92" s="53">
        <v>0</v>
      </c>
      <c r="M92" s="72"/>
      <c r="N92" s="389">
        <v>1</v>
      </c>
      <c r="O92" s="389"/>
      <c r="P92" s="73"/>
      <c r="Q92" s="74" t="s">
        <v>388</v>
      </c>
      <c r="R92" s="75">
        <v>0</v>
      </c>
      <c r="S92" s="390" t="s">
        <v>0</v>
      </c>
      <c r="T92" s="390">
        <v>0</v>
      </c>
      <c r="U92" s="76">
        <v>0</v>
      </c>
      <c r="V92" s="77" t="s">
        <v>389</v>
      </c>
      <c r="W92" s="77" t="s">
        <v>397</v>
      </c>
      <c r="X92" s="77" t="s">
        <v>390</v>
      </c>
      <c r="Y92" s="77" t="s">
        <v>390</v>
      </c>
      <c r="Z92" s="84">
        <v>1</v>
      </c>
      <c r="AA92" s="79">
        <v>0.7</v>
      </c>
      <c r="AB92" s="391">
        <v>1</v>
      </c>
      <c r="AC92" s="392" t="s">
        <v>392</v>
      </c>
      <c r="AD92" s="80" t="s">
        <v>392</v>
      </c>
      <c r="AE92" s="81">
        <v>1</v>
      </c>
      <c r="AF92" s="82" t="s">
        <v>651</v>
      </c>
      <c r="AG92" s="388" t="s">
        <v>33</v>
      </c>
      <c r="AH92" s="83" t="s">
        <v>342</v>
      </c>
      <c r="AI92" t="s">
        <v>407</v>
      </c>
    </row>
    <row r="93" spans="2:35" ht="326.25" x14ac:dyDescent="0.25">
      <c r="B93" s="70" t="s">
        <v>236</v>
      </c>
      <c r="C93" s="388" t="s">
        <v>640</v>
      </c>
      <c r="D93" s="388" t="s">
        <v>652</v>
      </c>
      <c r="E93" s="388" t="s">
        <v>653</v>
      </c>
      <c r="F93" s="399" t="s">
        <v>387</v>
      </c>
      <c r="G93" s="399">
        <v>1</v>
      </c>
      <c r="H93" s="71">
        <v>1</v>
      </c>
      <c r="I93" s="86">
        <v>0.9</v>
      </c>
      <c r="J93" s="53">
        <v>0</v>
      </c>
      <c r="K93" s="86">
        <v>0.1</v>
      </c>
      <c r="L93" s="53">
        <v>0</v>
      </c>
      <c r="M93" s="72"/>
      <c r="N93" s="389"/>
      <c r="O93" s="389">
        <v>1</v>
      </c>
      <c r="P93" s="73"/>
      <c r="Q93" s="74" t="s">
        <v>388</v>
      </c>
      <c r="R93" s="75">
        <v>0</v>
      </c>
      <c r="S93" s="390">
        <v>0</v>
      </c>
      <c r="T93" s="390" t="s">
        <v>0</v>
      </c>
      <c r="U93" s="76">
        <v>0</v>
      </c>
      <c r="V93" s="77" t="s">
        <v>389</v>
      </c>
      <c r="W93" s="77" t="s">
        <v>390</v>
      </c>
      <c r="X93" s="77" t="s">
        <v>397</v>
      </c>
      <c r="Y93" s="77" t="s">
        <v>390</v>
      </c>
      <c r="Z93" s="84">
        <v>0</v>
      </c>
      <c r="AA93" s="97"/>
      <c r="AB93" s="403"/>
      <c r="AC93" s="392">
        <v>1</v>
      </c>
      <c r="AD93" s="80" t="s">
        <v>392</v>
      </c>
      <c r="AE93" s="81">
        <v>1</v>
      </c>
      <c r="AF93" s="82" t="s">
        <v>654</v>
      </c>
      <c r="AG93" s="388" t="s">
        <v>33</v>
      </c>
      <c r="AH93" s="83" t="s">
        <v>342</v>
      </c>
      <c r="AI93" t="s">
        <v>407</v>
      </c>
    </row>
    <row r="94" spans="2:35" ht="409.5" x14ac:dyDescent="0.25">
      <c r="B94" s="70" t="s">
        <v>236</v>
      </c>
      <c r="C94" s="388" t="s">
        <v>640</v>
      </c>
      <c r="D94" s="388" t="s">
        <v>655</v>
      </c>
      <c r="E94" s="388" t="s">
        <v>656</v>
      </c>
      <c r="F94" s="399" t="s">
        <v>387</v>
      </c>
      <c r="G94" s="399">
        <v>1</v>
      </c>
      <c r="H94" s="71">
        <v>1</v>
      </c>
      <c r="I94" s="53">
        <v>1</v>
      </c>
      <c r="J94" s="53">
        <v>0</v>
      </c>
      <c r="K94" s="53">
        <v>0</v>
      </c>
      <c r="L94" s="53">
        <v>0</v>
      </c>
      <c r="M94" s="72"/>
      <c r="N94" s="389">
        <v>1</v>
      </c>
      <c r="O94" s="389"/>
      <c r="P94" s="73"/>
      <c r="Q94" s="74" t="s">
        <v>388</v>
      </c>
      <c r="R94" s="75">
        <v>0</v>
      </c>
      <c r="S94" s="390" t="s">
        <v>0</v>
      </c>
      <c r="T94" s="390">
        <v>0</v>
      </c>
      <c r="U94" s="76">
        <v>0</v>
      </c>
      <c r="V94" s="77" t="s">
        <v>389</v>
      </c>
      <c r="W94" s="77" t="s">
        <v>391</v>
      </c>
      <c r="X94" s="77" t="s">
        <v>390</v>
      </c>
      <c r="Y94" s="77" t="s">
        <v>390</v>
      </c>
      <c r="Z94" s="84">
        <v>1</v>
      </c>
      <c r="AA94" s="79">
        <v>1</v>
      </c>
      <c r="AB94" s="391">
        <v>1</v>
      </c>
      <c r="AC94" s="392" t="s">
        <v>392</v>
      </c>
      <c r="AD94" s="80" t="s">
        <v>392</v>
      </c>
      <c r="AE94" s="81">
        <v>1</v>
      </c>
      <c r="AF94" s="82" t="s">
        <v>657</v>
      </c>
      <c r="AG94" s="388" t="s">
        <v>33</v>
      </c>
      <c r="AH94" s="83" t="s">
        <v>342</v>
      </c>
      <c r="AI94" t="s">
        <v>407</v>
      </c>
    </row>
    <row r="95" spans="2:35" ht="292.5" x14ac:dyDescent="0.25">
      <c r="B95" s="70" t="s">
        <v>236</v>
      </c>
      <c r="C95" s="388" t="s">
        <v>640</v>
      </c>
      <c r="D95" s="388" t="s">
        <v>658</v>
      </c>
      <c r="E95" s="388" t="s">
        <v>659</v>
      </c>
      <c r="F95" s="399" t="s">
        <v>387</v>
      </c>
      <c r="G95" s="399">
        <v>1</v>
      </c>
      <c r="H95" s="71">
        <v>1</v>
      </c>
      <c r="I95" s="53">
        <v>1</v>
      </c>
      <c r="J95" s="53">
        <v>0</v>
      </c>
      <c r="K95" s="53">
        <v>0</v>
      </c>
      <c r="L95" s="53">
        <v>0</v>
      </c>
      <c r="M95" s="72"/>
      <c r="N95" s="389">
        <v>1</v>
      </c>
      <c r="O95" s="389"/>
      <c r="P95" s="73"/>
      <c r="Q95" s="74" t="s">
        <v>388</v>
      </c>
      <c r="R95" s="75">
        <v>0</v>
      </c>
      <c r="S95" s="390" t="s">
        <v>0</v>
      </c>
      <c r="T95" s="390">
        <v>0</v>
      </c>
      <c r="U95" s="76">
        <v>0</v>
      </c>
      <c r="V95" s="77" t="s">
        <v>389</v>
      </c>
      <c r="W95" s="77" t="s">
        <v>391</v>
      </c>
      <c r="X95" s="77" t="s">
        <v>390</v>
      </c>
      <c r="Y95" s="77" t="s">
        <v>390</v>
      </c>
      <c r="Z95" s="84">
        <v>1</v>
      </c>
      <c r="AA95" s="79">
        <v>1</v>
      </c>
      <c r="AB95" s="391">
        <v>1</v>
      </c>
      <c r="AC95" s="392" t="s">
        <v>392</v>
      </c>
      <c r="AD95" s="80" t="s">
        <v>392</v>
      </c>
      <c r="AE95" s="81">
        <v>1</v>
      </c>
      <c r="AF95" s="82" t="s">
        <v>660</v>
      </c>
      <c r="AG95" s="388" t="s">
        <v>33</v>
      </c>
      <c r="AH95" s="83" t="s">
        <v>342</v>
      </c>
      <c r="AI95" t="s">
        <v>407</v>
      </c>
    </row>
    <row r="96" spans="2:35" ht="409.5" x14ac:dyDescent="0.25">
      <c r="B96" s="70" t="s">
        <v>236</v>
      </c>
      <c r="C96" s="388" t="s">
        <v>640</v>
      </c>
      <c r="D96" s="388" t="s">
        <v>661</v>
      </c>
      <c r="E96" s="388" t="s">
        <v>662</v>
      </c>
      <c r="F96" s="399" t="s">
        <v>387</v>
      </c>
      <c r="G96" s="399">
        <v>1</v>
      </c>
      <c r="H96" s="71">
        <v>2</v>
      </c>
      <c r="I96" s="53">
        <v>2</v>
      </c>
      <c r="J96" s="53">
        <v>0</v>
      </c>
      <c r="K96" s="53">
        <v>0</v>
      </c>
      <c r="L96" s="53">
        <v>0</v>
      </c>
      <c r="M96" s="72"/>
      <c r="N96" s="389">
        <v>2</v>
      </c>
      <c r="O96" s="389"/>
      <c r="P96" s="73"/>
      <c r="Q96" s="74" t="s">
        <v>388</v>
      </c>
      <c r="R96" s="75">
        <v>0</v>
      </c>
      <c r="S96" s="390" t="s">
        <v>0</v>
      </c>
      <c r="T96" s="390">
        <v>0</v>
      </c>
      <c r="U96" s="76">
        <v>0</v>
      </c>
      <c r="V96" s="77" t="s">
        <v>389</v>
      </c>
      <c r="W96" s="77" t="s">
        <v>391</v>
      </c>
      <c r="X96" s="77" t="s">
        <v>390</v>
      </c>
      <c r="Y96" s="77" t="s">
        <v>390</v>
      </c>
      <c r="Z96" s="84">
        <v>1</v>
      </c>
      <c r="AA96" s="79">
        <v>1</v>
      </c>
      <c r="AB96" s="391">
        <v>1</v>
      </c>
      <c r="AC96" s="392" t="s">
        <v>392</v>
      </c>
      <c r="AD96" s="80" t="s">
        <v>392</v>
      </c>
      <c r="AE96" s="81">
        <v>1</v>
      </c>
      <c r="AF96" s="82" t="s">
        <v>663</v>
      </c>
      <c r="AG96" s="388" t="s">
        <v>33</v>
      </c>
      <c r="AH96" s="83" t="s">
        <v>342</v>
      </c>
      <c r="AI96" t="s">
        <v>407</v>
      </c>
    </row>
    <row r="97" spans="2:35" ht="409.5" x14ac:dyDescent="0.25">
      <c r="B97" s="70" t="s">
        <v>236</v>
      </c>
      <c r="C97" s="388" t="s">
        <v>640</v>
      </c>
      <c r="D97" s="388" t="s">
        <v>664</v>
      </c>
      <c r="E97" s="388" t="s">
        <v>665</v>
      </c>
      <c r="F97" s="399" t="s">
        <v>387</v>
      </c>
      <c r="G97" s="399">
        <v>1</v>
      </c>
      <c r="H97" s="71">
        <v>1</v>
      </c>
      <c r="I97" s="86">
        <v>0.3</v>
      </c>
      <c r="J97" s="53">
        <v>0</v>
      </c>
      <c r="K97" s="86">
        <v>0.6</v>
      </c>
      <c r="L97" s="53">
        <v>0</v>
      </c>
      <c r="M97" s="72"/>
      <c r="N97" s="389"/>
      <c r="O97" s="389">
        <v>1</v>
      </c>
      <c r="P97" s="73"/>
      <c r="Q97" s="74" t="s">
        <v>388</v>
      </c>
      <c r="R97" s="75">
        <v>0</v>
      </c>
      <c r="S97" s="390">
        <v>0</v>
      </c>
      <c r="T97" s="390" t="s">
        <v>0</v>
      </c>
      <c r="U97" s="76">
        <v>0</v>
      </c>
      <c r="V97" s="77" t="s">
        <v>389</v>
      </c>
      <c r="W97" s="77" t="s">
        <v>390</v>
      </c>
      <c r="X97" s="77" t="s">
        <v>397</v>
      </c>
      <c r="Y97" s="77" t="s">
        <v>390</v>
      </c>
      <c r="Z97" s="84">
        <v>0</v>
      </c>
      <c r="AA97" s="97"/>
      <c r="AB97" s="403"/>
      <c r="AC97" s="392">
        <v>0.9</v>
      </c>
      <c r="AD97" s="80" t="s">
        <v>392</v>
      </c>
      <c r="AE97" s="81">
        <v>0.89999999999999991</v>
      </c>
      <c r="AF97" s="82" t="s">
        <v>666</v>
      </c>
      <c r="AG97" s="388" t="s">
        <v>33</v>
      </c>
      <c r="AH97" s="83" t="s">
        <v>342</v>
      </c>
      <c r="AI97" t="s">
        <v>407</v>
      </c>
    </row>
    <row r="98" spans="2:35" ht="409.5" x14ac:dyDescent="0.25">
      <c r="B98" s="70" t="s">
        <v>236</v>
      </c>
      <c r="C98" s="388" t="s">
        <v>267</v>
      </c>
      <c r="D98" s="388" t="s">
        <v>667</v>
      </c>
      <c r="E98" s="388" t="s">
        <v>668</v>
      </c>
      <c r="F98" s="388" t="s">
        <v>387</v>
      </c>
      <c r="G98" s="399">
        <v>2</v>
      </c>
      <c r="H98" s="71">
        <v>1</v>
      </c>
      <c r="I98" s="86">
        <v>0.5</v>
      </c>
      <c r="J98" s="86">
        <v>0.3</v>
      </c>
      <c r="K98" s="53">
        <v>0.2</v>
      </c>
      <c r="L98" s="53">
        <v>0</v>
      </c>
      <c r="M98" s="72"/>
      <c r="N98" s="389">
        <v>0.8</v>
      </c>
      <c r="O98" s="389">
        <v>0.2</v>
      </c>
      <c r="P98" s="73"/>
      <c r="Q98" s="74" t="s">
        <v>388</v>
      </c>
      <c r="R98" s="75">
        <v>0</v>
      </c>
      <c r="S98" s="390" t="s">
        <v>0</v>
      </c>
      <c r="T98" s="390" t="s">
        <v>0</v>
      </c>
      <c r="U98" s="76">
        <v>0</v>
      </c>
      <c r="V98" s="77" t="s">
        <v>389</v>
      </c>
      <c r="W98" s="77" t="s">
        <v>397</v>
      </c>
      <c r="X98" s="77" t="s">
        <v>397</v>
      </c>
      <c r="Y98" s="77" t="s">
        <v>390</v>
      </c>
      <c r="Z98" s="84">
        <v>0.875</v>
      </c>
      <c r="AA98" s="79">
        <v>0.5</v>
      </c>
      <c r="AB98" s="391">
        <v>1</v>
      </c>
      <c r="AC98" s="392">
        <v>1</v>
      </c>
      <c r="AD98" s="80" t="s">
        <v>392</v>
      </c>
      <c r="AE98" s="81">
        <v>1</v>
      </c>
      <c r="AF98" s="82" t="s">
        <v>669</v>
      </c>
      <c r="AG98" s="388" t="s">
        <v>33</v>
      </c>
      <c r="AH98" s="83" t="s">
        <v>349</v>
      </c>
      <c r="AI98" t="s">
        <v>670</v>
      </c>
    </row>
    <row r="99" spans="2:35" ht="399" x14ac:dyDescent="0.25">
      <c r="B99" s="70" t="s">
        <v>236</v>
      </c>
      <c r="C99" s="388" t="s">
        <v>267</v>
      </c>
      <c r="D99" s="388" t="s">
        <v>671</v>
      </c>
      <c r="E99" s="388" t="s">
        <v>672</v>
      </c>
      <c r="F99" s="388" t="s">
        <v>4</v>
      </c>
      <c r="G99" s="399">
        <v>4</v>
      </c>
      <c r="H99" s="87">
        <v>1</v>
      </c>
      <c r="I99" s="53">
        <v>1</v>
      </c>
      <c r="J99" s="53">
        <v>1</v>
      </c>
      <c r="K99" s="53">
        <v>1</v>
      </c>
      <c r="L99" s="53">
        <v>0</v>
      </c>
      <c r="M99" s="98">
        <v>1</v>
      </c>
      <c r="N99" s="402">
        <v>1</v>
      </c>
      <c r="O99" s="402">
        <v>1</v>
      </c>
      <c r="P99" s="96">
        <v>1</v>
      </c>
      <c r="Q99" s="74" t="s">
        <v>388</v>
      </c>
      <c r="R99" s="75" t="s">
        <v>0</v>
      </c>
      <c r="S99" s="390" t="s">
        <v>0</v>
      </c>
      <c r="T99" s="390" t="s">
        <v>0</v>
      </c>
      <c r="U99" s="76" t="s">
        <v>0</v>
      </c>
      <c r="V99" s="77" t="s">
        <v>397</v>
      </c>
      <c r="W99" s="77" t="s">
        <v>397</v>
      </c>
      <c r="X99" s="77" t="s">
        <v>397</v>
      </c>
      <c r="Y99" s="77" t="s">
        <v>391</v>
      </c>
      <c r="Z99" s="84">
        <v>1</v>
      </c>
      <c r="AA99" s="79">
        <v>1</v>
      </c>
      <c r="AB99" s="391">
        <v>1</v>
      </c>
      <c r="AC99" s="392">
        <v>1</v>
      </c>
      <c r="AD99" s="80" t="s">
        <v>402</v>
      </c>
      <c r="AE99" s="81">
        <v>0.75</v>
      </c>
      <c r="AF99" s="82" t="s">
        <v>673</v>
      </c>
      <c r="AG99" s="388" t="s">
        <v>33</v>
      </c>
      <c r="AH99" s="83" t="s">
        <v>341</v>
      </c>
      <c r="AI99" t="s">
        <v>674</v>
      </c>
    </row>
    <row r="100" spans="2:35" ht="409.5" x14ac:dyDescent="0.25">
      <c r="B100" s="70" t="s">
        <v>236</v>
      </c>
      <c r="C100" s="388" t="s">
        <v>267</v>
      </c>
      <c r="D100" s="388" t="s">
        <v>675</v>
      </c>
      <c r="E100" s="388" t="s">
        <v>271</v>
      </c>
      <c r="F100" s="388" t="s">
        <v>4</v>
      </c>
      <c r="G100" s="399">
        <v>4</v>
      </c>
      <c r="H100" s="87">
        <v>1</v>
      </c>
      <c r="I100" s="88">
        <v>1</v>
      </c>
      <c r="J100" s="88">
        <v>1</v>
      </c>
      <c r="K100" s="88">
        <v>1</v>
      </c>
      <c r="L100" s="88">
        <v>0</v>
      </c>
      <c r="M100" s="89">
        <v>1</v>
      </c>
      <c r="N100" s="395">
        <v>1</v>
      </c>
      <c r="O100" s="395">
        <v>1</v>
      </c>
      <c r="P100" s="90">
        <v>1</v>
      </c>
      <c r="Q100" s="74" t="s">
        <v>388</v>
      </c>
      <c r="R100" s="75" t="s">
        <v>0</v>
      </c>
      <c r="S100" s="390" t="s">
        <v>0</v>
      </c>
      <c r="T100" s="390" t="s">
        <v>0</v>
      </c>
      <c r="U100" s="76" t="s">
        <v>0</v>
      </c>
      <c r="V100" s="77" t="s">
        <v>397</v>
      </c>
      <c r="W100" s="77" t="s">
        <v>397</v>
      </c>
      <c r="X100" s="77" t="s">
        <v>397</v>
      </c>
      <c r="Y100" s="77" t="s">
        <v>391</v>
      </c>
      <c r="Z100" s="84">
        <v>1</v>
      </c>
      <c r="AA100" s="79">
        <v>1</v>
      </c>
      <c r="AB100" s="391">
        <v>1</v>
      </c>
      <c r="AC100" s="392">
        <v>1</v>
      </c>
      <c r="AD100" s="80" t="s">
        <v>402</v>
      </c>
      <c r="AE100" s="81">
        <v>0.75</v>
      </c>
      <c r="AF100" s="82" t="s">
        <v>676</v>
      </c>
      <c r="AG100" s="388" t="s">
        <v>33</v>
      </c>
      <c r="AH100" s="83" t="s">
        <v>75</v>
      </c>
      <c r="AI100" t="s">
        <v>461</v>
      </c>
    </row>
    <row r="101" spans="2:35" ht="360" x14ac:dyDescent="0.25">
      <c r="B101" s="70" t="s">
        <v>236</v>
      </c>
      <c r="C101" s="388" t="s">
        <v>267</v>
      </c>
      <c r="D101" s="388" t="s">
        <v>677</v>
      </c>
      <c r="E101" s="388" t="s">
        <v>272</v>
      </c>
      <c r="F101" s="388" t="s">
        <v>387</v>
      </c>
      <c r="G101" s="399">
        <v>3</v>
      </c>
      <c r="H101" s="71">
        <v>10</v>
      </c>
      <c r="I101" s="53">
        <v>0</v>
      </c>
      <c r="J101" s="53">
        <v>3</v>
      </c>
      <c r="K101" s="53">
        <v>11</v>
      </c>
      <c r="L101" s="53">
        <v>0</v>
      </c>
      <c r="M101" s="72"/>
      <c r="N101" s="389">
        <v>4</v>
      </c>
      <c r="O101" s="389">
        <v>3</v>
      </c>
      <c r="P101" s="73">
        <v>3</v>
      </c>
      <c r="Q101" s="74" t="s">
        <v>388</v>
      </c>
      <c r="R101" s="75">
        <v>0</v>
      </c>
      <c r="S101" s="390" t="s">
        <v>0</v>
      </c>
      <c r="T101" s="390" t="s">
        <v>0</v>
      </c>
      <c r="U101" s="76" t="s">
        <v>0</v>
      </c>
      <c r="V101" s="77" t="s">
        <v>390</v>
      </c>
      <c r="W101" s="77" t="s">
        <v>397</v>
      </c>
      <c r="X101" s="77" t="s">
        <v>397</v>
      </c>
      <c r="Y101" s="77" t="s">
        <v>391</v>
      </c>
      <c r="Z101" s="84">
        <v>0.75</v>
      </c>
      <c r="AA101" s="79" t="s">
        <v>392</v>
      </c>
      <c r="AB101" s="391">
        <v>0.75</v>
      </c>
      <c r="AC101" s="392" t="s">
        <v>422</v>
      </c>
      <c r="AD101" s="80" t="s">
        <v>402</v>
      </c>
      <c r="AE101" s="81" t="s">
        <v>422</v>
      </c>
      <c r="AF101" s="82" t="s">
        <v>678</v>
      </c>
      <c r="AG101" s="388" t="s">
        <v>33</v>
      </c>
      <c r="AH101" s="83" t="s">
        <v>349</v>
      </c>
      <c r="AI101" t="s">
        <v>679</v>
      </c>
    </row>
    <row r="102" spans="2:35" ht="409.5" x14ac:dyDescent="0.25">
      <c r="B102" s="70" t="s">
        <v>236</v>
      </c>
      <c r="C102" s="388" t="s">
        <v>267</v>
      </c>
      <c r="D102" s="388" t="s">
        <v>680</v>
      </c>
      <c r="E102" s="388" t="s">
        <v>681</v>
      </c>
      <c r="F102" s="388" t="s">
        <v>387</v>
      </c>
      <c r="G102" s="399">
        <v>4</v>
      </c>
      <c r="H102" s="71">
        <v>4</v>
      </c>
      <c r="I102" s="53">
        <v>4</v>
      </c>
      <c r="J102" s="53">
        <v>0</v>
      </c>
      <c r="K102" s="53">
        <v>0</v>
      </c>
      <c r="L102" s="53">
        <v>0</v>
      </c>
      <c r="M102" s="72">
        <v>1</v>
      </c>
      <c r="N102" s="389">
        <v>1</v>
      </c>
      <c r="O102" s="389">
        <v>1</v>
      </c>
      <c r="P102" s="73">
        <v>1</v>
      </c>
      <c r="Q102" s="74" t="s">
        <v>388</v>
      </c>
      <c r="R102" s="75" t="s">
        <v>0</v>
      </c>
      <c r="S102" s="390" t="s">
        <v>0</v>
      </c>
      <c r="T102" s="390" t="s">
        <v>0</v>
      </c>
      <c r="U102" s="76" t="s">
        <v>0</v>
      </c>
      <c r="V102" s="77" t="s">
        <v>397</v>
      </c>
      <c r="W102" s="77" t="s">
        <v>391</v>
      </c>
      <c r="X102" s="77" t="s">
        <v>391</v>
      </c>
      <c r="Y102" s="77" t="s">
        <v>391</v>
      </c>
      <c r="Z102" s="84" t="s">
        <v>402</v>
      </c>
      <c r="AA102" s="79" t="s">
        <v>422</v>
      </c>
      <c r="AB102" s="391">
        <v>1</v>
      </c>
      <c r="AC102" s="392">
        <v>1</v>
      </c>
      <c r="AD102" s="80" t="s">
        <v>402</v>
      </c>
      <c r="AE102" s="81">
        <v>1</v>
      </c>
      <c r="AF102" s="82" t="s">
        <v>682</v>
      </c>
      <c r="AG102" s="388" t="s">
        <v>33</v>
      </c>
      <c r="AH102" s="83" t="s">
        <v>349</v>
      </c>
      <c r="AI102" t="s">
        <v>679</v>
      </c>
    </row>
    <row r="103" spans="2:35" ht="409.5" x14ac:dyDescent="0.25">
      <c r="B103" s="70" t="s">
        <v>236</v>
      </c>
      <c r="C103" s="388" t="s">
        <v>267</v>
      </c>
      <c r="D103" s="388" t="s">
        <v>680</v>
      </c>
      <c r="E103" s="388" t="s">
        <v>274</v>
      </c>
      <c r="F103" s="388" t="s">
        <v>387</v>
      </c>
      <c r="G103" s="399">
        <v>1</v>
      </c>
      <c r="H103" s="71">
        <v>1</v>
      </c>
      <c r="I103" s="53">
        <v>0</v>
      </c>
      <c r="J103" s="53">
        <v>0</v>
      </c>
      <c r="K103" s="53">
        <v>1</v>
      </c>
      <c r="L103" s="53">
        <v>0</v>
      </c>
      <c r="M103" s="72"/>
      <c r="N103" s="389"/>
      <c r="O103" s="389">
        <v>1</v>
      </c>
      <c r="P103" s="73"/>
      <c r="Q103" s="74" t="s">
        <v>388</v>
      </c>
      <c r="R103" s="75">
        <v>0</v>
      </c>
      <c r="S103" s="390">
        <v>0</v>
      </c>
      <c r="T103" s="390" t="s">
        <v>0</v>
      </c>
      <c r="U103" s="76">
        <v>0</v>
      </c>
      <c r="V103" s="77" t="s">
        <v>390</v>
      </c>
      <c r="W103" s="77" t="s">
        <v>390</v>
      </c>
      <c r="X103" s="77" t="s">
        <v>397</v>
      </c>
      <c r="Y103" s="77" t="s">
        <v>390</v>
      </c>
      <c r="Z103" s="84" t="s">
        <v>392</v>
      </c>
      <c r="AA103" s="79" t="s">
        <v>392</v>
      </c>
      <c r="AB103" s="391" t="s">
        <v>392</v>
      </c>
      <c r="AC103" s="392">
        <v>1</v>
      </c>
      <c r="AD103" s="80" t="s">
        <v>392</v>
      </c>
      <c r="AE103" s="81">
        <v>1</v>
      </c>
      <c r="AF103" s="82" t="s">
        <v>683</v>
      </c>
      <c r="AG103" s="388" t="s">
        <v>33</v>
      </c>
      <c r="AH103" s="83" t="s">
        <v>349</v>
      </c>
      <c r="AI103" t="s">
        <v>679</v>
      </c>
    </row>
    <row r="104" spans="2:35" ht="409.5" x14ac:dyDescent="0.25">
      <c r="B104" s="70" t="s">
        <v>236</v>
      </c>
      <c r="C104" s="388" t="s">
        <v>267</v>
      </c>
      <c r="D104" s="388" t="s">
        <v>684</v>
      </c>
      <c r="E104" s="388" t="s">
        <v>276</v>
      </c>
      <c r="F104" s="388" t="s">
        <v>387</v>
      </c>
      <c r="G104" s="399">
        <v>1</v>
      </c>
      <c r="H104" s="71">
        <v>1</v>
      </c>
      <c r="I104" s="53">
        <v>1</v>
      </c>
      <c r="J104" s="53">
        <v>0</v>
      </c>
      <c r="K104" s="53">
        <v>0</v>
      </c>
      <c r="L104" s="53">
        <v>0</v>
      </c>
      <c r="M104" s="72">
        <v>1</v>
      </c>
      <c r="N104" s="389"/>
      <c r="O104" s="389"/>
      <c r="P104" s="73"/>
      <c r="Q104" s="74" t="s">
        <v>388</v>
      </c>
      <c r="R104" s="75" t="s">
        <v>0</v>
      </c>
      <c r="S104" s="390">
        <v>0</v>
      </c>
      <c r="T104" s="390">
        <v>0</v>
      </c>
      <c r="U104" s="76">
        <v>0</v>
      </c>
      <c r="V104" s="77" t="s">
        <v>397</v>
      </c>
      <c r="W104" s="77" t="s">
        <v>390</v>
      </c>
      <c r="X104" s="77" t="s">
        <v>390</v>
      </c>
      <c r="Y104" s="77" t="s">
        <v>390</v>
      </c>
      <c r="Z104" s="84" t="s">
        <v>392</v>
      </c>
      <c r="AA104" s="79">
        <v>1</v>
      </c>
      <c r="AB104" s="391" t="s">
        <v>392</v>
      </c>
      <c r="AC104" s="392"/>
      <c r="AD104" s="80" t="s">
        <v>392</v>
      </c>
      <c r="AE104" s="81">
        <v>1</v>
      </c>
      <c r="AF104" s="82" t="s">
        <v>685</v>
      </c>
      <c r="AG104" s="388" t="s">
        <v>33</v>
      </c>
      <c r="AH104" s="83" t="s">
        <v>349</v>
      </c>
      <c r="AI104" t="s">
        <v>679</v>
      </c>
    </row>
    <row r="105" spans="2:35" ht="409.5" x14ac:dyDescent="0.25">
      <c r="B105" s="70" t="s">
        <v>236</v>
      </c>
      <c r="C105" s="388" t="s">
        <v>267</v>
      </c>
      <c r="D105" s="388" t="s">
        <v>686</v>
      </c>
      <c r="E105" s="388" t="s">
        <v>687</v>
      </c>
      <c r="F105" s="388" t="s">
        <v>387</v>
      </c>
      <c r="G105" s="399">
        <v>3</v>
      </c>
      <c r="H105" s="71">
        <v>10</v>
      </c>
      <c r="I105" s="53">
        <v>10</v>
      </c>
      <c r="J105" s="53">
        <v>0</v>
      </c>
      <c r="K105" s="53">
        <v>1</v>
      </c>
      <c r="L105" s="53">
        <v>0</v>
      </c>
      <c r="M105" s="99"/>
      <c r="N105" s="404">
        <v>4</v>
      </c>
      <c r="O105" s="404">
        <v>3</v>
      </c>
      <c r="P105" s="100">
        <v>3</v>
      </c>
      <c r="Q105" s="74" t="s">
        <v>388</v>
      </c>
      <c r="R105" s="75">
        <v>0</v>
      </c>
      <c r="S105" s="390" t="s">
        <v>0</v>
      </c>
      <c r="T105" s="390" t="s">
        <v>0</v>
      </c>
      <c r="U105" s="76" t="s">
        <v>0</v>
      </c>
      <c r="V105" s="77" t="s">
        <v>389</v>
      </c>
      <c r="W105" s="77" t="s">
        <v>391</v>
      </c>
      <c r="X105" s="77" t="s">
        <v>397</v>
      </c>
      <c r="Y105" s="77" t="s">
        <v>391</v>
      </c>
      <c r="Z105" s="84">
        <v>1</v>
      </c>
      <c r="AA105" s="79">
        <v>1</v>
      </c>
      <c r="AB105" s="391">
        <v>1</v>
      </c>
      <c r="AC105" s="392">
        <v>1</v>
      </c>
      <c r="AD105" s="80" t="s">
        <v>402</v>
      </c>
      <c r="AE105" s="81" t="s">
        <v>422</v>
      </c>
      <c r="AF105" s="82" t="s">
        <v>688</v>
      </c>
      <c r="AG105" s="388" t="s">
        <v>33</v>
      </c>
      <c r="AH105" s="83" t="s">
        <v>349</v>
      </c>
      <c r="AI105" t="s">
        <v>679</v>
      </c>
    </row>
    <row r="106" spans="2:35" ht="285" x14ac:dyDescent="0.25">
      <c r="B106" s="70" t="s">
        <v>236</v>
      </c>
      <c r="C106" s="388" t="s">
        <v>267</v>
      </c>
      <c r="D106" s="388" t="s">
        <v>689</v>
      </c>
      <c r="E106" s="388" t="s">
        <v>690</v>
      </c>
      <c r="F106" s="388" t="s">
        <v>387</v>
      </c>
      <c r="G106" s="399">
        <v>1</v>
      </c>
      <c r="H106" s="71">
        <v>1</v>
      </c>
      <c r="I106" s="53">
        <v>1</v>
      </c>
      <c r="J106" s="53">
        <v>0</v>
      </c>
      <c r="K106" s="53">
        <v>0</v>
      </c>
      <c r="L106" s="53">
        <v>0</v>
      </c>
      <c r="M106" s="99">
        <v>1</v>
      </c>
      <c r="N106" s="404"/>
      <c r="O106" s="404"/>
      <c r="P106" s="100"/>
      <c r="Q106" s="74" t="s">
        <v>388</v>
      </c>
      <c r="R106" s="75" t="s">
        <v>0</v>
      </c>
      <c r="S106" s="390">
        <v>0</v>
      </c>
      <c r="T106" s="390">
        <v>0</v>
      </c>
      <c r="U106" s="76">
        <v>0</v>
      </c>
      <c r="V106" s="77" t="s">
        <v>397</v>
      </c>
      <c r="W106" s="77" t="s">
        <v>390</v>
      </c>
      <c r="X106" s="77" t="s">
        <v>390</v>
      </c>
      <c r="Y106" s="77" t="s">
        <v>390</v>
      </c>
      <c r="Z106" s="84" t="s">
        <v>392</v>
      </c>
      <c r="AA106" s="79">
        <v>1</v>
      </c>
      <c r="AB106" s="391" t="s">
        <v>392</v>
      </c>
      <c r="AC106" s="392"/>
      <c r="AD106" s="80" t="s">
        <v>392</v>
      </c>
      <c r="AE106" s="81">
        <v>1</v>
      </c>
      <c r="AF106" s="82" t="s">
        <v>691</v>
      </c>
      <c r="AG106" s="388" t="s">
        <v>33</v>
      </c>
      <c r="AH106" s="83" t="s">
        <v>349</v>
      </c>
      <c r="AI106" t="s">
        <v>679</v>
      </c>
    </row>
    <row r="107" spans="2:35" ht="303.75" x14ac:dyDescent="0.25">
      <c r="B107" s="70" t="s">
        <v>236</v>
      </c>
      <c r="C107" s="388" t="s">
        <v>267</v>
      </c>
      <c r="D107" s="388" t="s">
        <v>692</v>
      </c>
      <c r="E107" s="388" t="s">
        <v>278</v>
      </c>
      <c r="F107" s="388" t="s">
        <v>387</v>
      </c>
      <c r="G107" s="399">
        <v>2</v>
      </c>
      <c r="H107" s="71">
        <v>2</v>
      </c>
      <c r="I107" s="53">
        <v>0</v>
      </c>
      <c r="J107" s="53">
        <v>0</v>
      </c>
      <c r="K107" s="53">
        <v>1</v>
      </c>
      <c r="L107" s="53">
        <v>0</v>
      </c>
      <c r="M107" s="99"/>
      <c r="N107" s="404"/>
      <c r="O107" s="404">
        <v>1</v>
      </c>
      <c r="P107" s="100">
        <v>1</v>
      </c>
      <c r="Q107" s="74" t="s">
        <v>388</v>
      </c>
      <c r="R107" s="75">
        <v>0</v>
      </c>
      <c r="S107" s="390">
        <v>0</v>
      </c>
      <c r="T107" s="390" t="s">
        <v>0</v>
      </c>
      <c r="U107" s="76" t="s">
        <v>0</v>
      </c>
      <c r="V107" s="77" t="s">
        <v>390</v>
      </c>
      <c r="W107" s="77" t="s">
        <v>390</v>
      </c>
      <c r="X107" s="77" t="s">
        <v>397</v>
      </c>
      <c r="Y107" s="77" t="s">
        <v>391</v>
      </c>
      <c r="Z107" s="84" t="s">
        <v>392</v>
      </c>
      <c r="AA107" s="79" t="s">
        <v>392</v>
      </c>
      <c r="AB107" s="391" t="s">
        <v>392</v>
      </c>
      <c r="AC107" s="392">
        <v>1</v>
      </c>
      <c r="AD107" s="80" t="s">
        <v>402</v>
      </c>
      <c r="AE107" s="81">
        <v>0.5</v>
      </c>
      <c r="AF107" s="82" t="s">
        <v>693</v>
      </c>
      <c r="AG107" s="388" t="s">
        <v>33</v>
      </c>
      <c r="AH107" s="83" t="s">
        <v>349</v>
      </c>
      <c r="AI107" t="s">
        <v>679</v>
      </c>
    </row>
    <row r="108" spans="2:35" ht="270" x14ac:dyDescent="0.25">
      <c r="B108" s="70" t="s">
        <v>236</v>
      </c>
      <c r="C108" s="388" t="s">
        <v>267</v>
      </c>
      <c r="D108" s="388" t="s">
        <v>694</v>
      </c>
      <c r="E108" s="388" t="s">
        <v>279</v>
      </c>
      <c r="F108" s="388" t="s">
        <v>387</v>
      </c>
      <c r="G108" s="399">
        <v>1</v>
      </c>
      <c r="H108" s="71">
        <v>1</v>
      </c>
      <c r="I108" s="53">
        <v>0</v>
      </c>
      <c r="J108" s="53">
        <v>0</v>
      </c>
      <c r="K108" s="91">
        <v>0.2</v>
      </c>
      <c r="L108" s="53">
        <v>0</v>
      </c>
      <c r="M108" s="99"/>
      <c r="N108" s="404"/>
      <c r="O108" s="404"/>
      <c r="P108" s="100">
        <v>1</v>
      </c>
      <c r="Q108" s="74" t="s">
        <v>388</v>
      </c>
      <c r="R108" s="75">
        <v>0</v>
      </c>
      <c r="S108" s="390">
        <v>0</v>
      </c>
      <c r="T108" s="390">
        <v>0</v>
      </c>
      <c r="U108" s="76" t="s">
        <v>0</v>
      </c>
      <c r="V108" s="77" t="s">
        <v>390</v>
      </c>
      <c r="W108" s="77" t="s">
        <v>390</v>
      </c>
      <c r="X108" s="77" t="s">
        <v>389</v>
      </c>
      <c r="Y108" s="77" t="s">
        <v>391</v>
      </c>
      <c r="Z108" s="84" t="s">
        <v>392</v>
      </c>
      <c r="AA108" s="79" t="s">
        <v>392</v>
      </c>
      <c r="AB108" s="391" t="s">
        <v>392</v>
      </c>
      <c r="AC108" s="392"/>
      <c r="AD108" s="80" t="s">
        <v>402</v>
      </c>
      <c r="AE108" s="81">
        <v>0.2</v>
      </c>
      <c r="AF108" s="82" t="s">
        <v>695</v>
      </c>
      <c r="AG108" s="388" t="s">
        <v>33</v>
      </c>
      <c r="AH108" s="83" t="s">
        <v>349</v>
      </c>
      <c r="AI108" t="s">
        <v>679</v>
      </c>
    </row>
    <row r="109" spans="2:35" ht="281.25" x14ac:dyDescent="0.25">
      <c r="B109" s="70" t="s">
        <v>236</v>
      </c>
      <c r="C109" s="388" t="s">
        <v>267</v>
      </c>
      <c r="D109" s="388" t="s">
        <v>696</v>
      </c>
      <c r="E109" s="388" t="s">
        <v>697</v>
      </c>
      <c r="F109" s="388" t="s">
        <v>387</v>
      </c>
      <c r="G109" s="399">
        <v>1</v>
      </c>
      <c r="H109" s="71">
        <v>1</v>
      </c>
      <c r="I109" s="53">
        <v>0</v>
      </c>
      <c r="J109" s="53">
        <v>0</v>
      </c>
      <c r="K109" s="86">
        <v>0.5</v>
      </c>
      <c r="L109" s="53">
        <v>0</v>
      </c>
      <c r="M109" s="99"/>
      <c r="N109" s="404"/>
      <c r="O109" s="404">
        <v>1</v>
      </c>
      <c r="P109" s="100"/>
      <c r="Q109" s="74" t="s">
        <v>388</v>
      </c>
      <c r="R109" s="75">
        <v>0</v>
      </c>
      <c r="S109" s="390">
        <v>0</v>
      </c>
      <c r="T109" s="390" t="s">
        <v>0</v>
      </c>
      <c r="U109" s="76">
        <v>0</v>
      </c>
      <c r="V109" s="77" t="s">
        <v>390</v>
      </c>
      <c r="W109" s="77" t="s">
        <v>390</v>
      </c>
      <c r="X109" s="77" t="s">
        <v>397</v>
      </c>
      <c r="Y109" s="77" t="s">
        <v>390</v>
      </c>
      <c r="Z109" s="84" t="s">
        <v>392</v>
      </c>
      <c r="AA109" s="79" t="s">
        <v>392</v>
      </c>
      <c r="AB109" s="391" t="s">
        <v>392</v>
      </c>
      <c r="AC109" s="392">
        <v>0.5</v>
      </c>
      <c r="AD109" s="80" t="s">
        <v>392</v>
      </c>
      <c r="AE109" s="81">
        <v>0.5</v>
      </c>
      <c r="AF109" s="82" t="s">
        <v>698</v>
      </c>
      <c r="AG109" s="388" t="s">
        <v>33</v>
      </c>
      <c r="AH109" s="83" t="s">
        <v>349</v>
      </c>
      <c r="AI109" t="s">
        <v>679</v>
      </c>
    </row>
    <row r="110" spans="2:35" ht="409.5" x14ac:dyDescent="0.25">
      <c r="B110" s="70" t="s">
        <v>236</v>
      </c>
      <c r="C110" s="388" t="s">
        <v>267</v>
      </c>
      <c r="D110" s="388" t="s">
        <v>699</v>
      </c>
      <c r="E110" s="388" t="s">
        <v>281</v>
      </c>
      <c r="F110" s="388" t="s">
        <v>387</v>
      </c>
      <c r="G110" s="399">
        <v>2</v>
      </c>
      <c r="H110" s="71">
        <v>1</v>
      </c>
      <c r="I110" s="53">
        <v>0</v>
      </c>
      <c r="J110" s="53">
        <v>0</v>
      </c>
      <c r="K110" s="91">
        <v>0.25</v>
      </c>
      <c r="L110" s="53">
        <v>0</v>
      </c>
      <c r="M110" s="99"/>
      <c r="N110" s="404"/>
      <c r="O110" s="404">
        <v>0.5</v>
      </c>
      <c r="P110" s="100">
        <v>0.5</v>
      </c>
      <c r="Q110" s="74" t="s">
        <v>388</v>
      </c>
      <c r="R110" s="75">
        <v>0</v>
      </c>
      <c r="S110" s="390">
        <v>0</v>
      </c>
      <c r="T110" s="390" t="s">
        <v>0</v>
      </c>
      <c r="U110" s="76" t="s">
        <v>0</v>
      </c>
      <c r="V110" s="77" t="s">
        <v>390</v>
      </c>
      <c r="W110" s="77" t="s">
        <v>390</v>
      </c>
      <c r="X110" s="77" t="s">
        <v>397</v>
      </c>
      <c r="Y110" s="77" t="s">
        <v>391</v>
      </c>
      <c r="Z110" s="84" t="s">
        <v>392</v>
      </c>
      <c r="AA110" s="79" t="s">
        <v>392</v>
      </c>
      <c r="AB110" s="391" t="s">
        <v>392</v>
      </c>
      <c r="AC110" s="392">
        <v>0.5</v>
      </c>
      <c r="AD110" s="80" t="s">
        <v>402</v>
      </c>
      <c r="AE110" s="81">
        <v>0.25</v>
      </c>
      <c r="AF110" s="82" t="s">
        <v>700</v>
      </c>
      <c r="AG110" s="388" t="s">
        <v>33</v>
      </c>
      <c r="AH110" s="83" t="s">
        <v>349</v>
      </c>
      <c r="AI110" t="s">
        <v>679</v>
      </c>
    </row>
    <row r="111" spans="2:35" ht="370.5" x14ac:dyDescent="0.25">
      <c r="B111" s="70" t="s">
        <v>236</v>
      </c>
      <c r="C111" s="388" t="s">
        <v>267</v>
      </c>
      <c r="D111" s="388" t="s">
        <v>701</v>
      </c>
      <c r="E111" s="388" t="s">
        <v>702</v>
      </c>
      <c r="F111" s="388" t="s">
        <v>387</v>
      </c>
      <c r="G111" s="399">
        <v>4</v>
      </c>
      <c r="H111" s="71">
        <v>4</v>
      </c>
      <c r="I111" s="53">
        <v>4</v>
      </c>
      <c r="J111" s="53">
        <v>0</v>
      </c>
      <c r="K111" s="53">
        <v>0</v>
      </c>
      <c r="L111" s="53">
        <v>0</v>
      </c>
      <c r="M111" s="99">
        <v>1</v>
      </c>
      <c r="N111" s="404">
        <v>1</v>
      </c>
      <c r="O111" s="404">
        <v>1</v>
      </c>
      <c r="P111" s="100">
        <v>1</v>
      </c>
      <c r="Q111" s="74" t="s">
        <v>388</v>
      </c>
      <c r="R111" s="75" t="s">
        <v>0</v>
      </c>
      <c r="S111" s="390" t="s">
        <v>0</v>
      </c>
      <c r="T111" s="390" t="s">
        <v>0</v>
      </c>
      <c r="U111" s="76" t="s">
        <v>0</v>
      </c>
      <c r="V111" s="77" t="s">
        <v>397</v>
      </c>
      <c r="W111" s="77" t="s">
        <v>391</v>
      </c>
      <c r="X111" s="77" t="s">
        <v>391</v>
      </c>
      <c r="Y111" s="77" t="s">
        <v>391</v>
      </c>
      <c r="Z111" s="84" t="s">
        <v>402</v>
      </c>
      <c r="AA111" s="79" t="s">
        <v>422</v>
      </c>
      <c r="AB111" s="391">
        <v>1</v>
      </c>
      <c r="AC111" s="392">
        <v>1</v>
      </c>
      <c r="AD111" s="80" t="s">
        <v>402</v>
      </c>
      <c r="AE111" s="81">
        <v>1</v>
      </c>
      <c r="AF111" s="82" t="s">
        <v>703</v>
      </c>
      <c r="AG111" s="388" t="s">
        <v>33</v>
      </c>
      <c r="AH111" s="83" t="s">
        <v>349</v>
      </c>
      <c r="AI111" t="s">
        <v>679</v>
      </c>
    </row>
    <row r="112" spans="2:35" ht="299.25" x14ac:dyDescent="0.25">
      <c r="B112" s="70" t="s">
        <v>236</v>
      </c>
      <c r="C112" s="388" t="s">
        <v>267</v>
      </c>
      <c r="D112" s="388" t="s">
        <v>704</v>
      </c>
      <c r="E112" s="388" t="s">
        <v>705</v>
      </c>
      <c r="F112" s="388" t="s">
        <v>387</v>
      </c>
      <c r="G112" s="399">
        <v>3</v>
      </c>
      <c r="H112" s="71">
        <v>10</v>
      </c>
      <c r="I112" s="53">
        <v>0</v>
      </c>
      <c r="J112" s="53">
        <v>10</v>
      </c>
      <c r="K112" s="53">
        <v>0</v>
      </c>
      <c r="L112" s="53">
        <v>0</v>
      </c>
      <c r="M112" s="99"/>
      <c r="N112" s="404">
        <v>5</v>
      </c>
      <c r="O112" s="404">
        <v>4</v>
      </c>
      <c r="P112" s="100">
        <v>1</v>
      </c>
      <c r="Q112" s="74" t="s">
        <v>388</v>
      </c>
      <c r="R112" s="75">
        <v>0</v>
      </c>
      <c r="S112" s="390" t="s">
        <v>0</v>
      </c>
      <c r="T112" s="390" t="s">
        <v>0</v>
      </c>
      <c r="U112" s="76" t="s">
        <v>0</v>
      </c>
      <c r="V112" s="77" t="s">
        <v>390</v>
      </c>
      <c r="W112" s="77" t="s">
        <v>397</v>
      </c>
      <c r="X112" s="77" t="s">
        <v>391</v>
      </c>
      <c r="Y112" s="77" t="s">
        <v>391</v>
      </c>
      <c r="Z112" s="84">
        <v>1</v>
      </c>
      <c r="AA112" s="79" t="s">
        <v>392</v>
      </c>
      <c r="AB112" s="391">
        <v>1</v>
      </c>
      <c r="AC112" s="392">
        <v>1</v>
      </c>
      <c r="AD112" s="80" t="s">
        <v>402</v>
      </c>
      <c r="AE112" s="81">
        <v>1</v>
      </c>
      <c r="AF112" s="82" t="s">
        <v>706</v>
      </c>
      <c r="AG112" s="388" t="s">
        <v>33</v>
      </c>
      <c r="AH112" s="83" t="s">
        <v>349</v>
      </c>
      <c r="AI112" t="s">
        <v>679</v>
      </c>
    </row>
    <row r="113" spans="2:35" ht="409.5" x14ac:dyDescent="0.25">
      <c r="B113" s="70" t="s">
        <v>236</v>
      </c>
      <c r="C113" s="388" t="s">
        <v>267</v>
      </c>
      <c r="D113" s="388" t="s">
        <v>707</v>
      </c>
      <c r="E113" s="388" t="s">
        <v>708</v>
      </c>
      <c r="F113" s="388" t="s">
        <v>387</v>
      </c>
      <c r="G113" s="399">
        <v>1</v>
      </c>
      <c r="H113" s="71">
        <v>1</v>
      </c>
      <c r="I113" s="53">
        <v>0</v>
      </c>
      <c r="J113" s="86">
        <v>0.2</v>
      </c>
      <c r="K113" s="53">
        <v>0</v>
      </c>
      <c r="L113" s="53">
        <v>0</v>
      </c>
      <c r="M113" s="99"/>
      <c r="N113" s="404">
        <v>1</v>
      </c>
      <c r="O113" s="404"/>
      <c r="P113" s="100"/>
      <c r="Q113" s="74" t="s">
        <v>388</v>
      </c>
      <c r="R113" s="75">
        <v>0</v>
      </c>
      <c r="S113" s="390" t="s">
        <v>0</v>
      </c>
      <c r="T113" s="390">
        <v>0</v>
      </c>
      <c r="U113" s="76">
        <v>0</v>
      </c>
      <c r="V113" s="77" t="s">
        <v>390</v>
      </c>
      <c r="W113" s="77" t="s">
        <v>397</v>
      </c>
      <c r="X113" s="77" t="s">
        <v>390</v>
      </c>
      <c r="Y113" s="77" t="s">
        <v>390</v>
      </c>
      <c r="Z113" s="84">
        <v>0.2</v>
      </c>
      <c r="AA113" s="79" t="s">
        <v>392</v>
      </c>
      <c r="AB113" s="391">
        <v>0.2</v>
      </c>
      <c r="AC113" s="392">
        <v>0.2</v>
      </c>
      <c r="AD113" s="80" t="s">
        <v>392</v>
      </c>
      <c r="AE113" s="81">
        <v>0.2</v>
      </c>
      <c r="AF113" s="82" t="s">
        <v>709</v>
      </c>
      <c r="AG113" s="388" t="s">
        <v>33</v>
      </c>
      <c r="AH113" s="83" t="s">
        <v>349</v>
      </c>
      <c r="AI113" t="s">
        <v>679</v>
      </c>
    </row>
    <row r="114" spans="2:35" ht="213.75" x14ac:dyDescent="0.25">
      <c r="B114" s="70" t="s">
        <v>236</v>
      </c>
      <c r="C114" s="388" t="s">
        <v>267</v>
      </c>
      <c r="D114" s="388" t="s">
        <v>710</v>
      </c>
      <c r="E114" s="388" t="s">
        <v>711</v>
      </c>
      <c r="F114" s="399" t="s">
        <v>387</v>
      </c>
      <c r="G114" s="400">
        <v>1</v>
      </c>
      <c r="H114" s="71">
        <v>1</v>
      </c>
      <c r="I114" s="53">
        <v>0</v>
      </c>
      <c r="J114" s="53">
        <v>0</v>
      </c>
      <c r="K114" s="53">
        <v>0</v>
      </c>
      <c r="L114" s="53">
        <v>0</v>
      </c>
      <c r="M114" s="99"/>
      <c r="N114" s="404"/>
      <c r="O114" s="404"/>
      <c r="P114" s="100">
        <v>1</v>
      </c>
      <c r="Q114" s="74" t="s">
        <v>388</v>
      </c>
      <c r="R114" s="75">
        <v>0</v>
      </c>
      <c r="S114" s="390">
        <v>0</v>
      </c>
      <c r="T114" s="390">
        <v>0</v>
      </c>
      <c r="U114" s="76" t="s">
        <v>0</v>
      </c>
      <c r="V114" s="77" t="s">
        <v>390</v>
      </c>
      <c r="W114" s="77" t="s">
        <v>390</v>
      </c>
      <c r="X114" s="77" t="s">
        <v>390</v>
      </c>
      <c r="Y114" s="77" t="s">
        <v>391</v>
      </c>
      <c r="Z114" s="84" t="s">
        <v>392</v>
      </c>
      <c r="AA114" s="79" t="s">
        <v>392</v>
      </c>
      <c r="AB114" s="391" t="s">
        <v>392</v>
      </c>
      <c r="AC114" s="392" t="s">
        <v>392</v>
      </c>
      <c r="AD114" s="80" t="s">
        <v>402</v>
      </c>
      <c r="AE114" s="81">
        <v>0</v>
      </c>
      <c r="AF114" s="82" t="s">
        <v>712</v>
      </c>
      <c r="AG114" s="388" t="s">
        <v>33</v>
      </c>
      <c r="AH114" s="83" t="s">
        <v>347</v>
      </c>
      <c r="AI114" t="s">
        <v>631</v>
      </c>
    </row>
    <row r="115" spans="2:35" ht="135" x14ac:dyDescent="0.25">
      <c r="B115" s="70" t="s">
        <v>236</v>
      </c>
      <c r="C115" s="388" t="s">
        <v>267</v>
      </c>
      <c r="D115" s="388" t="s">
        <v>713</v>
      </c>
      <c r="E115" s="388" t="s">
        <v>714</v>
      </c>
      <c r="F115" s="399" t="s">
        <v>387</v>
      </c>
      <c r="G115" s="400">
        <v>1</v>
      </c>
      <c r="H115" s="71">
        <v>1</v>
      </c>
      <c r="I115" s="53">
        <v>0.5</v>
      </c>
      <c r="J115" s="53">
        <v>0.5</v>
      </c>
      <c r="K115" s="53">
        <v>0</v>
      </c>
      <c r="L115" s="53">
        <v>0</v>
      </c>
      <c r="M115" s="99"/>
      <c r="N115" s="404">
        <v>1</v>
      </c>
      <c r="O115" s="404"/>
      <c r="P115" s="100"/>
      <c r="Q115" s="74" t="s">
        <v>388</v>
      </c>
      <c r="R115" s="75">
        <v>0</v>
      </c>
      <c r="S115" s="390" t="s">
        <v>0</v>
      </c>
      <c r="T115" s="390">
        <v>0</v>
      </c>
      <c r="U115" s="76">
        <v>0</v>
      </c>
      <c r="V115" s="77" t="s">
        <v>389</v>
      </c>
      <c r="W115" s="77" t="s">
        <v>397</v>
      </c>
      <c r="X115" s="77" t="s">
        <v>390</v>
      </c>
      <c r="Y115" s="77" t="s">
        <v>390</v>
      </c>
      <c r="Z115" s="84">
        <v>1</v>
      </c>
      <c r="AA115" s="79">
        <v>0.5</v>
      </c>
      <c r="AB115" s="391">
        <v>1</v>
      </c>
      <c r="AC115" s="392" t="s">
        <v>392</v>
      </c>
      <c r="AD115" s="80" t="s">
        <v>392</v>
      </c>
      <c r="AE115" s="81">
        <v>1</v>
      </c>
      <c r="AF115" s="82" t="s">
        <v>715</v>
      </c>
      <c r="AG115" s="388" t="s">
        <v>33</v>
      </c>
      <c r="AH115" s="83" t="s">
        <v>347</v>
      </c>
      <c r="AI115" t="s">
        <v>631</v>
      </c>
    </row>
    <row r="116" spans="2:35" ht="292.5" x14ac:dyDescent="0.25">
      <c r="B116" s="70" t="s">
        <v>236</v>
      </c>
      <c r="C116" s="388" t="s">
        <v>267</v>
      </c>
      <c r="D116" s="388" t="s">
        <v>716</v>
      </c>
      <c r="E116" s="388" t="s">
        <v>717</v>
      </c>
      <c r="F116" s="399" t="s">
        <v>387</v>
      </c>
      <c r="G116" s="400">
        <v>1</v>
      </c>
      <c r="H116" s="71">
        <v>1</v>
      </c>
      <c r="I116" s="53">
        <v>0</v>
      </c>
      <c r="J116" s="53">
        <v>1</v>
      </c>
      <c r="K116" s="53">
        <v>0</v>
      </c>
      <c r="L116" s="53">
        <v>0</v>
      </c>
      <c r="M116" s="99"/>
      <c r="N116" s="404">
        <v>1</v>
      </c>
      <c r="O116" s="404"/>
      <c r="P116" s="100"/>
      <c r="Q116" s="74" t="s">
        <v>388</v>
      </c>
      <c r="R116" s="75">
        <v>0</v>
      </c>
      <c r="S116" s="390" t="s">
        <v>0</v>
      </c>
      <c r="T116" s="390">
        <v>0</v>
      </c>
      <c r="U116" s="76">
        <v>0</v>
      </c>
      <c r="V116" s="77" t="s">
        <v>390</v>
      </c>
      <c r="W116" s="77" t="s">
        <v>397</v>
      </c>
      <c r="X116" s="77" t="s">
        <v>390</v>
      </c>
      <c r="Y116" s="77" t="s">
        <v>390</v>
      </c>
      <c r="Z116" s="84">
        <v>1</v>
      </c>
      <c r="AA116" s="79" t="s">
        <v>392</v>
      </c>
      <c r="AB116" s="391">
        <v>1</v>
      </c>
      <c r="AC116" s="392" t="s">
        <v>392</v>
      </c>
      <c r="AD116" s="80" t="s">
        <v>392</v>
      </c>
      <c r="AE116" s="81">
        <v>1</v>
      </c>
      <c r="AF116" s="82" t="s">
        <v>718</v>
      </c>
      <c r="AG116" s="388" t="s">
        <v>33</v>
      </c>
      <c r="AH116" s="83" t="s">
        <v>347</v>
      </c>
      <c r="AI116" t="s">
        <v>631</v>
      </c>
    </row>
    <row r="117" spans="2:35" ht="384.75" x14ac:dyDescent="0.25">
      <c r="B117" s="70" t="s">
        <v>236</v>
      </c>
      <c r="C117" s="388" t="s">
        <v>284</v>
      </c>
      <c r="D117" s="388" t="s">
        <v>719</v>
      </c>
      <c r="E117" s="388" t="s">
        <v>720</v>
      </c>
      <c r="F117" s="388" t="s">
        <v>387</v>
      </c>
      <c r="G117" s="399">
        <v>3</v>
      </c>
      <c r="H117" s="87">
        <v>1</v>
      </c>
      <c r="I117" s="88">
        <v>0.15</v>
      </c>
      <c r="J117" s="88">
        <v>0.15</v>
      </c>
      <c r="K117" s="88">
        <v>0.35</v>
      </c>
      <c r="L117" s="88">
        <v>0</v>
      </c>
      <c r="M117" s="101"/>
      <c r="N117" s="405">
        <v>0.2</v>
      </c>
      <c r="O117" s="405">
        <v>0.3</v>
      </c>
      <c r="P117" s="102">
        <v>0.5</v>
      </c>
      <c r="Q117" s="74" t="s">
        <v>388</v>
      </c>
      <c r="R117" s="75">
        <v>0</v>
      </c>
      <c r="S117" s="390" t="s">
        <v>559</v>
      </c>
      <c r="T117" s="390" t="s">
        <v>559</v>
      </c>
      <c r="U117" s="76" t="s">
        <v>559</v>
      </c>
      <c r="V117" s="77" t="s">
        <v>389</v>
      </c>
      <c r="W117" s="77" t="s">
        <v>397</v>
      </c>
      <c r="X117" s="77" t="s">
        <v>397</v>
      </c>
      <c r="Y117" s="77" t="s">
        <v>391</v>
      </c>
      <c r="Z117" s="84">
        <v>0.89999999999999991</v>
      </c>
      <c r="AA117" s="79">
        <v>0.15</v>
      </c>
      <c r="AB117" s="391">
        <v>1</v>
      </c>
      <c r="AC117" s="392" t="s">
        <v>422</v>
      </c>
      <c r="AD117" s="80" t="s">
        <v>402</v>
      </c>
      <c r="AE117" s="81">
        <v>0.64999999999999991</v>
      </c>
      <c r="AF117" s="82" t="s">
        <v>721</v>
      </c>
      <c r="AG117" s="388" t="s">
        <v>33</v>
      </c>
      <c r="AH117" s="83" t="s">
        <v>75</v>
      </c>
      <c r="AI117" t="s">
        <v>722</v>
      </c>
    </row>
    <row r="118" spans="2:35" ht="409.5" x14ac:dyDescent="0.25">
      <c r="B118" s="70" t="s">
        <v>236</v>
      </c>
      <c r="C118" s="388" t="s">
        <v>284</v>
      </c>
      <c r="D118" s="388" t="s">
        <v>723</v>
      </c>
      <c r="E118" s="388" t="s">
        <v>290</v>
      </c>
      <c r="F118" s="388" t="s">
        <v>4</v>
      </c>
      <c r="G118" s="399">
        <v>4</v>
      </c>
      <c r="H118" s="71">
        <v>2</v>
      </c>
      <c r="I118" s="53">
        <v>2</v>
      </c>
      <c r="J118" s="53">
        <v>2</v>
      </c>
      <c r="K118" s="53">
        <v>2</v>
      </c>
      <c r="L118" s="53">
        <v>0</v>
      </c>
      <c r="M118" s="99">
        <v>2</v>
      </c>
      <c r="N118" s="404">
        <v>2</v>
      </c>
      <c r="O118" s="404">
        <v>2</v>
      </c>
      <c r="P118" s="100">
        <v>2</v>
      </c>
      <c r="Q118" s="74" t="s">
        <v>388</v>
      </c>
      <c r="R118" s="75" t="s">
        <v>559</v>
      </c>
      <c r="S118" s="390" t="s">
        <v>559</v>
      </c>
      <c r="T118" s="390" t="s">
        <v>559</v>
      </c>
      <c r="U118" s="76" t="s">
        <v>559</v>
      </c>
      <c r="V118" s="77" t="s">
        <v>397</v>
      </c>
      <c r="W118" s="77" t="s">
        <v>397</v>
      </c>
      <c r="X118" s="77" t="s">
        <v>397</v>
      </c>
      <c r="Y118" s="77" t="s">
        <v>391</v>
      </c>
      <c r="Z118" s="84">
        <v>1</v>
      </c>
      <c r="AA118" s="79">
        <v>1</v>
      </c>
      <c r="AB118" s="391">
        <v>1</v>
      </c>
      <c r="AC118" s="392">
        <v>1</v>
      </c>
      <c r="AD118" s="80" t="s">
        <v>402</v>
      </c>
      <c r="AE118" s="81">
        <v>0.75</v>
      </c>
      <c r="AF118" s="82" t="s">
        <v>724</v>
      </c>
      <c r="AG118" s="388">
        <v>0</v>
      </c>
      <c r="AH118" s="83" t="s">
        <v>346</v>
      </c>
      <c r="AI118" t="s">
        <v>725</v>
      </c>
    </row>
    <row r="119" spans="2:35" ht="409.5" x14ac:dyDescent="0.25">
      <c r="B119" s="70" t="s">
        <v>236</v>
      </c>
      <c r="C119" s="388" t="s">
        <v>284</v>
      </c>
      <c r="D119" s="388" t="s">
        <v>726</v>
      </c>
      <c r="E119" s="388" t="s">
        <v>727</v>
      </c>
      <c r="F119" s="388" t="s">
        <v>387</v>
      </c>
      <c r="G119" s="399">
        <v>4</v>
      </c>
      <c r="H119" s="71">
        <v>5</v>
      </c>
      <c r="I119" s="53">
        <v>1</v>
      </c>
      <c r="J119" s="53">
        <v>1</v>
      </c>
      <c r="K119" s="53">
        <v>1</v>
      </c>
      <c r="L119" s="53">
        <v>0</v>
      </c>
      <c r="M119" s="99">
        <v>1</v>
      </c>
      <c r="N119" s="404">
        <v>1</v>
      </c>
      <c r="O119" s="404">
        <v>1</v>
      </c>
      <c r="P119" s="100">
        <v>2</v>
      </c>
      <c r="Q119" s="74" t="s">
        <v>388</v>
      </c>
      <c r="R119" s="75" t="s">
        <v>0</v>
      </c>
      <c r="S119" s="390" t="s">
        <v>0</v>
      </c>
      <c r="T119" s="390" t="s">
        <v>0</v>
      </c>
      <c r="U119" s="76" t="s">
        <v>0</v>
      </c>
      <c r="V119" s="77" t="s">
        <v>397</v>
      </c>
      <c r="W119" s="77" t="s">
        <v>397</v>
      </c>
      <c r="X119" s="77" t="s">
        <v>397</v>
      </c>
      <c r="Y119" s="77" t="s">
        <v>391</v>
      </c>
      <c r="Z119" s="84">
        <v>1</v>
      </c>
      <c r="AA119" s="79">
        <v>1</v>
      </c>
      <c r="AB119" s="391">
        <v>1</v>
      </c>
      <c r="AC119" s="392">
        <v>1</v>
      </c>
      <c r="AD119" s="80" t="s">
        <v>402</v>
      </c>
      <c r="AE119" s="81">
        <v>0.6</v>
      </c>
      <c r="AF119" s="82" t="s">
        <v>728</v>
      </c>
      <c r="AG119" s="388" t="s">
        <v>33</v>
      </c>
      <c r="AH119" s="83" t="s">
        <v>75</v>
      </c>
      <c r="AI119" t="s">
        <v>722</v>
      </c>
    </row>
    <row r="120" spans="2:35" ht="281.25" x14ac:dyDescent="0.25">
      <c r="B120" s="70" t="s">
        <v>292</v>
      </c>
      <c r="C120" s="388" t="s">
        <v>293</v>
      </c>
      <c r="D120" s="388" t="s">
        <v>729</v>
      </c>
      <c r="E120" s="388" t="s">
        <v>730</v>
      </c>
      <c r="F120" s="399" t="s">
        <v>387</v>
      </c>
      <c r="G120" s="399">
        <v>1</v>
      </c>
      <c r="H120" s="71">
        <v>1</v>
      </c>
      <c r="I120" s="53">
        <v>0</v>
      </c>
      <c r="J120" s="53">
        <v>1</v>
      </c>
      <c r="K120" s="53">
        <v>0</v>
      </c>
      <c r="L120" s="53">
        <v>0</v>
      </c>
      <c r="M120" s="99"/>
      <c r="N120" s="404">
        <v>1</v>
      </c>
      <c r="O120" s="404"/>
      <c r="P120" s="100"/>
      <c r="Q120" s="74" t="s">
        <v>388</v>
      </c>
      <c r="R120" s="75">
        <v>0</v>
      </c>
      <c r="S120" s="390" t="s">
        <v>0</v>
      </c>
      <c r="T120" s="390">
        <v>0</v>
      </c>
      <c r="U120" s="76">
        <v>0</v>
      </c>
      <c r="V120" s="77" t="s">
        <v>390</v>
      </c>
      <c r="W120" s="77" t="s">
        <v>397</v>
      </c>
      <c r="X120" s="77" t="s">
        <v>390</v>
      </c>
      <c r="Y120" s="77" t="s">
        <v>390</v>
      </c>
      <c r="Z120" s="84">
        <v>1</v>
      </c>
      <c r="AA120" s="79" t="s">
        <v>392</v>
      </c>
      <c r="AB120" s="391">
        <v>1</v>
      </c>
      <c r="AC120" s="392" t="s">
        <v>392</v>
      </c>
      <c r="AD120" s="80" t="s">
        <v>392</v>
      </c>
      <c r="AE120" s="81">
        <v>1</v>
      </c>
      <c r="AF120" s="82" t="s">
        <v>731</v>
      </c>
      <c r="AG120" s="388" t="s">
        <v>33</v>
      </c>
      <c r="AH120" s="83" t="s">
        <v>342</v>
      </c>
      <c r="AI120" t="s">
        <v>399</v>
      </c>
    </row>
    <row r="121" spans="2:35" ht="393.75" x14ac:dyDescent="0.25">
      <c r="B121" s="70" t="s">
        <v>292</v>
      </c>
      <c r="C121" s="388" t="s">
        <v>293</v>
      </c>
      <c r="D121" s="388" t="s">
        <v>732</v>
      </c>
      <c r="E121" s="388" t="s">
        <v>733</v>
      </c>
      <c r="F121" s="399" t="s">
        <v>387</v>
      </c>
      <c r="G121" s="399">
        <v>2</v>
      </c>
      <c r="H121" s="71">
        <v>2</v>
      </c>
      <c r="I121" s="53">
        <v>1</v>
      </c>
      <c r="J121" s="53">
        <v>1</v>
      </c>
      <c r="K121" s="53">
        <v>0</v>
      </c>
      <c r="L121" s="53">
        <v>0</v>
      </c>
      <c r="M121" s="99"/>
      <c r="N121" s="404">
        <v>1</v>
      </c>
      <c r="O121" s="404"/>
      <c r="P121" s="100">
        <v>1</v>
      </c>
      <c r="Q121" s="74" t="s">
        <v>388</v>
      </c>
      <c r="R121" s="75">
        <v>0</v>
      </c>
      <c r="S121" s="390" t="s">
        <v>0</v>
      </c>
      <c r="T121" s="390">
        <v>0</v>
      </c>
      <c r="U121" s="76" t="s">
        <v>0</v>
      </c>
      <c r="V121" s="77" t="s">
        <v>389</v>
      </c>
      <c r="W121" s="77" t="s">
        <v>397</v>
      </c>
      <c r="X121" s="77" t="s">
        <v>390</v>
      </c>
      <c r="Y121" s="77" t="s">
        <v>391</v>
      </c>
      <c r="Z121" s="84">
        <v>1.5</v>
      </c>
      <c r="AA121" s="79">
        <v>0.5</v>
      </c>
      <c r="AB121" s="391">
        <v>1</v>
      </c>
      <c r="AC121" s="392" t="s">
        <v>392</v>
      </c>
      <c r="AD121" s="80" t="s">
        <v>402</v>
      </c>
      <c r="AE121" s="81">
        <v>1</v>
      </c>
      <c r="AF121" s="82" t="s">
        <v>734</v>
      </c>
      <c r="AG121" s="388" t="s">
        <v>33</v>
      </c>
      <c r="AH121" s="83" t="s">
        <v>342</v>
      </c>
      <c r="AI121" t="s">
        <v>399</v>
      </c>
    </row>
    <row r="122" spans="2:35" ht="256.5" x14ac:dyDescent="0.25">
      <c r="B122" s="70" t="s">
        <v>292</v>
      </c>
      <c r="C122" s="388" t="s">
        <v>293</v>
      </c>
      <c r="D122" s="388" t="s">
        <v>296</v>
      </c>
      <c r="E122" s="388" t="s">
        <v>735</v>
      </c>
      <c r="F122" s="399" t="s">
        <v>387</v>
      </c>
      <c r="G122" s="399">
        <v>2</v>
      </c>
      <c r="H122" s="71">
        <v>2</v>
      </c>
      <c r="I122" s="53">
        <v>0</v>
      </c>
      <c r="J122" s="53">
        <v>1</v>
      </c>
      <c r="K122" s="53">
        <v>3</v>
      </c>
      <c r="L122" s="53">
        <v>0</v>
      </c>
      <c r="M122" s="99"/>
      <c r="N122" s="404">
        <v>1</v>
      </c>
      <c r="O122" s="404"/>
      <c r="P122" s="100">
        <v>1</v>
      </c>
      <c r="Q122" s="74" t="s">
        <v>388</v>
      </c>
      <c r="R122" s="75">
        <v>0</v>
      </c>
      <c r="S122" s="390" t="s">
        <v>0</v>
      </c>
      <c r="T122" s="390">
        <v>0</v>
      </c>
      <c r="U122" s="76" t="s">
        <v>0</v>
      </c>
      <c r="V122" s="77" t="s">
        <v>390</v>
      </c>
      <c r="W122" s="77" t="s">
        <v>397</v>
      </c>
      <c r="X122" s="77" t="s">
        <v>389</v>
      </c>
      <c r="Y122" s="77" t="s">
        <v>391</v>
      </c>
      <c r="Z122" s="84">
        <v>1</v>
      </c>
      <c r="AA122" s="79" t="s">
        <v>392</v>
      </c>
      <c r="AB122" s="391">
        <v>1</v>
      </c>
      <c r="AC122" s="392" t="s">
        <v>422</v>
      </c>
      <c r="AD122" s="80" t="s">
        <v>402</v>
      </c>
      <c r="AE122" s="81" t="s">
        <v>422</v>
      </c>
      <c r="AF122" s="82" t="s">
        <v>736</v>
      </c>
      <c r="AG122" s="388" t="s">
        <v>33</v>
      </c>
      <c r="AH122" s="83" t="s">
        <v>342</v>
      </c>
      <c r="AI122" t="s">
        <v>399</v>
      </c>
    </row>
    <row r="123" spans="2:35" ht="409.5" x14ac:dyDescent="0.25">
      <c r="B123" s="70" t="s">
        <v>292</v>
      </c>
      <c r="C123" s="388" t="s">
        <v>293</v>
      </c>
      <c r="D123" s="388" t="s">
        <v>737</v>
      </c>
      <c r="E123" s="388" t="s">
        <v>738</v>
      </c>
      <c r="F123" s="399" t="s">
        <v>387</v>
      </c>
      <c r="G123" s="399">
        <v>1</v>
      </c>
      <c r="H123" s="71">
        <v>1</v>
      </c>
      <c r="I123" s="53">
        <v>0</v>
      </c>
      <c r="J123" s="86">
        <v>0.5</v>
      </c>
      <c r="K123" s="86">
        <v>0.3</v>
      </c>
      <c r="L123" s="53">
        <v>0</v>
      </c>
      <c r="M123" s="99"/>
      <c r="N123" s="404">
        <v>1</v>
      </c>
      <c r="O123" s="404"/>
      <c r="P123" s="100"/>
      <c r="Q123" s="74" t="s">
        <v>388</v>
      </c>
      <c r="R123" s="75">
        <v>0</v>
      </c>
      <c r="S123" s="390" t="s">
        <v>0</v>
      </c>
      <c r="T123" s="390">
        <v>0</v>
      </c>
      <c r="U123" s="76">
        <v>0</v>
      </c>
      <c r="V123" s="77" t="s">
        <v>390</v>
      </c>
      <c r="W123" s="77" t="s">
        <v>397</v>
      </c>
      <c r="X123" s="77" t="s">
        <v>389</v>
      </c>
      <c r="Y123" s="77" t="s">
        <v>390</v>
      </c>
      <c r="Z123" s="84">
        <v>0.5</v>
      </c>
      <c r="AA123" s="79" t="s">
        <v>392</v>
      </c>
      <c r="AB123" s="391">
        <v>0.5</v>
      </c>
      <c r="AC123" s="392">
        <v>0.8</v>
      </c>
      <c r="AD123" s="80" t="s">
        <v>392</v>
      </c>
      <c r="AE123" s="81">
        <v>0.8</v>
      </c>
      <c r="AF123" s="82" t="s">
        <v>739</v>
      </c>
      <c r="AG123" s="388" t="s">
        <v>33</v>
      </c>
      <c r="AH123" s="83" t="s">
        <v>342</v>
      </c>
      <c r="AI123" t="s">
        <v>399</v>
      </c>
    </row>
    <row r="124" spans="2:35" ht="256.5" x14ac:dyDescent="0.25">
      <c r="B124" s="70" t="s">
        <v>292</v>
      </c>
      <c r="C124" s="388" t="s">
        <v>293</v>
      </c>
      <c r="D124" s="388" t="s">
        <v>740</v>
      </c>
      <c r="E124" s="388" t="s">
        <v>741</v>
      </c>
      <c r="F124" s="399" t="s">
        <v>387</v>
      </c>
      <c r="G124" s="399">
        <v>1</v>
      </c>
      <c r="H124" s="71">
        <v>1</v>
      </c>
      <c r="I124" s="53">
        <v>0</v>
      </c>
      <c r="J124" s="53">
        <v>1</v>
      </c>
      <c r="K124" s="53">
        <v>0</v>
      </c>
      <c r="L124" s="53">
        <v>0</v>
      </c>
      <c r="M124" s="99"/>
      <c r="N124" s="404">
        <v>1</v>
      </c>
      <c r="O124" s="404"/>
      <c r="P124" s="100"/>
      <c r="Q124" s="74" t="s">
        <v>388</v>
      </c>
      <c r="R124" s="75">
        <v>0</v>
      </c>
      <c r="S124" s="390" t="s">
        <v>0</v>
      </c>
      <c r="T124" s="390">
        <v>0</v>
      </c>
      <c r="U124" s="76">
        <v>0</v>
      </c>
      <c r="V124" s="77" t="s">
        <v>390</v>
      </c>
      <c r="W124" s="77" t="s">
        <v>397</v>
      </c>
      <c r="X124" s="77" t="s">
        <v>390</v>
      </c>
      <c r="Y124" s="77" t="s">
        <v>390</v>
      </c>
      <c r="Z124" s="84">
        <v>1</v>
      </c>
      <c r="AA124" s="79" t="s">
        <v>392</v>
      </c>
      <c r="AB124" s="391">
        <v>1</v>
      </c>
      <c r="AC124" s="392" t="s">
        <v>392</v>
      </c>
      <c r="AD124" s="80" t="s">
        <v>392</v>
      </c>
      <c r="AE124" s="81">
        <v>1</v>
      </c>
      <c r="AF124" s="82" t="s">
        <v>742</v>
      </c>
      <c r="AG124" s="388" t="s">
        <v>33</v>
      </c>
      <c r="AH124" s="83" t="s">
        <v>342</v>
      </c>
      <c r="AI124" t="s">
        <v>399</v>
      </c>
    </row>
    <row r="125" spans="2:35" ht="370.5" x14ac:dyDescent="0.25">
      <c r="B125" s="70" t="s">
        <v>292</v>
      </c>
      <c r="C125" s="388" t="s">
        <v>293</v>
      </c>
      <c r="D125" s="388" t="s">
        <v>743</v>
      </c>
      <c r="E125" s="388" t="s">
        <v>744</v>
      </c>
      <c r="F125" s="399" t="s">
        <v>387</v>
      </c>
      <c r="G125" s="399">
        <v>1</v>
      </c>
      <c r="H125" s="71">
        <v>1</v>
      </c>
      <c r="I125" s="53">
        <v>0</v>
      </c>
      <c r="J125" s="53">
        <v>0</v>
      </c>
      <c r="K125" s="53">
        <v>0</v>
      </c>
      <c r="L125" s="53">
        <v>0</v>
      </c>
      <c r="M125" s="99"/>
      <c r="N125" s="404"/>
      <c r="O125" s="404"/>
      <c r="P125" s="100">
        <v>1</v>
      </c>
      <c r="Q125" s="74" t="s">
        <v>388</v>
      </c>
      <c r="R125" s="75">
        <v>0</v>
      </c>
      <c r="S125" s="390">
        <v>0</v>
      </c>
      <c r="T125" s="390">
        <v>0</v>
      </c>
      <c r="U125" s="76" t="s">
        <v>0</v>
      </c>
      <c r="V125" s="77" t="s">
        <v>390</v>
      </c>
      <c r="W125" s="77" t="s">
        <v>390</v>
      </c>
      <c r="X125" s="77" t="s">
        <v>390</v>
      </c>
      <c r="Y125" s="77" t="s">
        <v>391</v>
      </c>
      <c r="Z125" s="84" t="s">
        <v>392</v>
      </c>
      <c r="AA125" s="79" t="s">
        <v>392</v>
      </c>
      <c r="AB125" s="391" t="s">
        <v>392</v>
      </c>
      <c r="AC125" s="392" t="s">
        <v>392</v>
      </c>
      <c r="AD125" s="80" t="s">
        <v>402</v>
      </c>
      <c r="AE125" s="81">
        <v>0</v>
      </c>
      <c r="AF125" s="82" t="s">
        <v>745</v>
      </c>
      <c r="AG125" s="388" t="s">
        <v>33</v>
      </c>
      <c r="AH125" s="83" t="s">
        <v>342</v>
      </c>
      <c r="AI125" t="s">
        <v>399</v>
      </c>
    </row>
    <row r="126" spans="2:35" ht="371.25" x14ac:dyDescent="0.25">
      <c r="B126" s="70" t="s">
        <v>292</v>
      </c>
      <c r="C126" s="388" t="s">
        <v>293</v>
      </c>
      <c r="D126" s="388" t="s">
        <v>746</v>
      </c>
      <c r="E126" s="388" t="s">
        <v>747</v>
      </c>
      <c r="F126" s="399" t="s">
        <v>387</v>
      </c>
      <c r="G126" s="399">
        <v>1</v>
      </c>
      <c r="H126" s="71">
        <v>1</v>
      </c>
      <c r="I126" s="86">
        <v>0.5</v>
      </c>
      <c r="J126" s="53">
        <v>0</v>
      </c>
      <c r="K126" s="86">
        <v>0.5</v>
      </c>
      <c r="L126" s="53">
        <v>0</v>
      </c>
      <c r="M126" s="99"/>
      <c r="N126" s="404"/>
      <c r="O126" s="404">
        <v>1</v>
      </c>
      <c r="P126" s="100"/>
      <c r="Q126" s="74" t="s">
        <v>388</v>
      </c>
      <c r="R126" s="75">
        <v>0</v>
      </c>
      <c r="S126" s="390">
        <v>0</v>
      </c>
      <c r="T126" s="390" t="s">
        <v>0</v>
      </c>
      <c r="U126" s="76">
        <v>0</v>
      </c>
      <c r="V126" s="77" t="s">
        <v>389</v>
      </c>
      <c r="W126" s="77" t="s">
        <v>390</v>
      </c>
      <c r="X126" s="77" t="s">
        <v>397</v>
      </c>
      <c r="Y126" s="77" t="s">
        <v>390</v>
      </c>
      <c r="Z126" s="84">
        <v>0</v>
      </c>
      <c r="AA126" s="79"/>
      <c r="AB126" s="403"/>
      <c r="AC126" s="392">
        <v>1</v>
      </c>
      <c r="AD126" s="80" t="s">
        <v>392</v>
      </c>
      <c r="AE126" s="81">
        <v>1</v>
      </c>
      <c r="AF126" s="82" t="s">
        <v>748</v>
      </c>
      <c r="AG126" s="388" t="s">
        <v>33</v>
      </c>
      <c r="AH126" s="83" t="s">
        <v>342</v>
      </c>
      <c r="AI126" t="s">
        <v>399</v>
      </c>
    </row>
    <row r="127" spans="2:35" ht="360" x14ac:dyDescent="0.25">
      <c r="B127" s="70" t="s">
        <v>292</v>
      </c>
      <c r="C127" s="388" t="s">
        <v>293</v>
      </c>
      <c r="D127" s="388" t="s">
        <v>749</v>
      </c>
      <c r="E127" s="388" t="s">
        <v>750</v>
      </c>
      <c r="F127" s="399" t="s">
        <v>387</v>
      </c>
      <c r="G127" s="399">
        <v>1</v>
      </c>
      <c r="H127" s="71">
        <v>1</v>
      </c>
      <c r="I127" s="86">
        <v>0.5</v>
      </c>
      <c r="J127" s="53">
        <v>0</v>
      </c>
      <c r="K127" s="86">
        <v>0.5</v>
      </c>
      <c r="L127" s="53">
        <v>0</v>
      </c>
      <c r="M127" s="99"/>
      <c r="N127" s="404"/>
      <c r="O127" s="404">
        <v>1</v>
      </c>
      <c r="P127" s="100"/>
      <c r="Q127" s="74" t="s">
        <v>388</v>
      </c>
      <c r="R127" s="75">
        <v>0</v>
      </c>
      <c r="S127" s="390">
        <v>0</v>
      </c>
      <c r="T127" s="390" t="s">
        <v>0</v>
      </c>
      <c r="U127" s="76">
        <v>0</v>
      </c>
      <c r="V127" s="77" t="s">
        <v>389</v>
      </c>
      <c r="W127" s="77" t="s">
        <v>390</v>
      </c>
      <c r="X127" s="77" t="s">
        <v>397</v>
      </c>
      <c r="Y127" s="77" t="s">
        <v>390</v>
      </c>
      <c r="Z127" s="84">
        <v>0</v>
      </c>
      <c r="AA127" s="79"/>
      <c r="AB127" s="403"/>
      <c r="AC127" s="392">
        <v>1</v>
      </c>
      <c r="AD127" s="80" t="s">
        <v>392</v>
      </c>
      <c r="AE127" s="81">
        <v>1</v>
      </c>
      <c r="AF127" s="82" t="s">
        <v>751</v>
      </c>
      <c r="AG127" s="388" t="s">
        <v>33</v>
      </c>
      <c r="AH127" s="83" t="s">
        <v>342</v>
      </c>
      <c r="AI127" t="s">
        <v>399</v>
      </c>
    </row>
    <row r="128" spans="2:35" ht="242.25" x14ac:dyDescent="0.25">
      <c r="B128" s="70" t="s">
        <v>298</v>
      </c>
      <c r="C128" s="399" t="s">
        <v>299</v>
      </c>
      <c r="D128" s="388" t="s">
        <v>752</v>
      </c>
      <c r="E128" s="388" t="s">
        <v>753</v>
      </c>
      <c r="F128" s="399" t="s">
        <v>387</v>
      </c>
      <c r="G128" s="400">
        <v>1</v>
      </c>
      <c r="H128" s="71">
        <v>1</v>
      </c>
      <c r="I128" s="53">
        <v>1</v>
      </c>
      <c r="J128" s="53">
        <v>0</v>
      </c>
      <c r="K128" s="53">
        <v>0</v>
      </c>
      <c r="L128" s="53">
        <v>0</v>
      </c>
      <c r="M128" s="99"/>
      <c r="N128" s="404">
        <v>1</v>
      </c>
      <c r="O128" s="404"/>
      <c r="P128" s="100"/>
      <c r="Q128" s="74" t="s">
        <v>388</v>
      </c>
      <c r="R128" s="75">
        <v>0</v>
      </c>
      <c r="S128" s="390" t="s">
        <v>0</v>
      </c>
      <c r="T128" s="390">
        <v>0</v>
      </c>
      <c r="U128" s="76">
        <v>0</v>
      </c>
      <c r="V128" s="77" t="s">
        <v>389</v>
      </c>
      <c r="W128" s="77" t="s">
        <v>391</v>
      </c>
      <c r="X128" s="77" t="s">
        <v>390</v>
      </c>
      <c r="Y128" s="77" t="s">
        <v>390</v>
      </c>
      <c r="Z128" s="84">
        <v>1</v>
      </c>
      <c r="AA128" s="79">
        <v>1</v>
      </c>
      <c r="AB128" s="391">
        <v>1</v>
      </c>
      <c r="AC128" s="392" t="s">
        <v>392</v>
      </c>
      <c r="AD128" s="80" t="s">
        <v>392</v>
      </c>
      <c r="AE128" s="81">
        <v>1</v>
      </c>
      <c r="AF128" s="82" t="s">
        <v>754</v>
      </c>
      <c r="AG128" s="388" t="s">
        <v>33</v>
      </c>
      <c r="AH128" s="83" t="s">
        <v>347</v>
      </c>
      <c r="AI128" t="s">
        <v>755</v>
      </c>
    </row>
    <row r="129" spans="2:35" ht="299.25" x14ac:dyDescent="0.25">
      <c r="B129" s="70" t="s">
        <v>298</v>
      </c>
      <c r="C129" s="399" t="s">
        <v>299</v>
      </c>
      <c r="D129" s="388" t="s">
        <v>756</v>
      </c>
      <c r="E129" s="388" t="s">
        <v>757</v>
      </c>
      <c r="F129" s="399" t="s">
        <v>387</v>
      </c>
      <c r="G129" s="400">
        <v>2</v>
      </c>
      <c r="H129" s="71">
        <v>1</v>
      </c>
      <c r="I129" s="53">
        <v>0</v>
      </c>
      <c r="J129" s="53">
        <v>1</v>
      </c>
      <c r="K129" s="53">
        <v>0</v>
      </c>
      <c r="L129" s="53">
        <v>0</v>
      </c>
      <c r="M129" s="99"/>
      <c r="N129" s="404">
        <v>0.8</v>
      </c>
      <c r="O129" s="404">
        <v>0.2</v>
      </c>
      <c r="P129" s="100"/>
      <c r="Q129" s="74" t="s">
        <v>388</v>
      </c>
      <c r="R129" s="75">
        <v>0</v>
      </c>
      <c r="S129" s="390" t="s">
        <v>0</v>
      </c>
      <c r="T129" s="390" t="s">
        <v>0</v>
      </c>
      <c r="U129" s="76">
        <v>0</v>
      </c>
      <c r="V129" s="77" t="s">
        <v>390</v>
      </c>
      <c r="W129" s="77" t="s">
        <v>397</v>
      </c>
      <c r="X129" s="77" t="s">
        <v>391</v>
      </c>
      <c r="Y129" s="77" t="s">
        <v>390</v>
      </c>
      <c r="Z129" s="84">
        <v>1</v>
      </c>
      <c r="AA129" s="79" t="s">
        <v>392</v>
      </c>
      <c r="AB129" s="391">
        <v>1</v>
      </c>
      <c r="AC129" s="392">
        <v>1</v>
      </c>
      <c r="AD129" s="80" t="s">
        <v>392</v>
      </c>
      <c r="AE129" s="81">
        <v>1</v>
      </c>
      <c r="AF129" s="82" t="s">
        <v>758</v>
      </c>
      <c r="AG129" s="388" t="s">
        <v>33</v>
      </c>
      <c r="AH129" s="83" t="s">
        <v>347</v>
      </c>
      <c r="AI129" t="s">
        <v>755</v>
      </c>
    </row>
    <row r="130" spans="2:35" ht="409.5" x14ac:dyDescent="0.25">
      <c r="B130" s="70" t="s">
        <v>298</v>
      </c>
      <c r="C130" s="399" t="s">
        <v>299</v>
      </c>
      <c r="D130" s="388" t="s">
        <v>759</v>
      </c>
      <c r="E130" s="388" t="s">
        <v>760</v>
      </c>
      <c r="F130" s="399" t="s">
        <v>387</v>
      </c>
      <c r="G130" s="400">
        <v>1</v>
      </c>
      <c r="H130" s="71">
        <v>1</v>
      </c>
      <c r="I130" s="53">
        <v>0</v>
      </c>
      <c r="J130" s="53">
        <v>0</v>
      </c>
      <c r="K130" s="53">
        <v>1</v>
      </c>
      <c r="L130" s="53">
        <v>0</v>
      </c>
      <c r="M130" s="99"/>
      <c r="N130" s="404"/>
      <c r="O130" s="404">
        <v>1</v>
      </c>
      <c r="P130" s="100"/>
      <c r="Q130" s="74" t="s">
        <v>388</v>
      </c>
      <c r="R130" s="75">
        <v>0</v>
      </c>
      <c r="S130" s="390">
        <v>0</v>
      </c>
      <c r="T130" s="390" t="s">
        <v>0</v>
      </c>
      <c r="U130" s="76">
        <v>0</v>
      </c>
      <c r="V130" s="77" t="s">
        <v>390</v>
      </c>
      <c r="W130" s="77" t="s">
        <v>390</v>
      </c>
      <c r="X130" s="77" t="s">
        <v>397</v>
      </c>
      <c r="Y130" s="77" t="s">
        <v>390</v>
      </c>
      <c r="Z130" s="84" t="s">
        <v>392</v>
      </c>
      <c r="AA130" s="79" t="s">
        <v>392</v>
      </c>
      <c r="AB130" s="391" t="s">
        <v>392</v>
      </c>
      <c r="AC130" s="392">
        <v>1</v>
      </c>
      <c r="AD130" s="80" t="s">
        <v>392</v>
      </c>
      <c r="AE130" s="81">
        <v>1</v>
      </c>
      <c r="AF130" s="82" t="s">
        <v>761</v>
      </c>
      <c r="AG130" s="388" t="s">
        <v>33</v>
      </c>
      <c r="AH130" s="83" t="s">
        <v>347</v>
      </c>
      <c r="AI130" t="s">
        <v>755</v>
      </c>
    </row>
    <row r="131" spans="2:35" ht="191.25" x14ac:dyDescent="0.25">
      <c r="B131" s="70" t="s">
        <v>298</v>
      </c>
      <c r="C131" s="399" t="s">
        <v>299</v>
      </c>
      <c r="D131" s="388" t="s">
        <v>762</v>
      </c>
      <c r="E131" s="388" t="s">
        <v>763</v>
      </c>
      <c r="F131" s="399" t="s">
        <v>4</v>
      </c>
      <c r="G131" s="400">
        <v>4</v>
      </c>
      <c r="H131" s="71">
        <v>1</v>
      </c>
      <c r="I131" s="53">
        <v>1</v>
      </c>
      <c r="J131" s="53">
        <v>1</v>
      </c>
      <c r="K131" s="53">
        <v>1</v>
      </c>
      <c r="L131" s="53">
        <v>0</v>
      </c>
      <c r="M131" s="99">
        <v>1</v>
      </c>
      <c r="N131" s="404">
        <v>1</v>
      </c>
      <c r="O131" s="404">
        <v>1</v>
      </c>
      <c r="P131" s="100">
        <v>1</v>
      </c>
      <c r="Q131" s="74" t="s">
        <v>388</v>
      </c>
      <c r="R131" s="75" t="s">
        <v>0</v>
      </c>
      <c r="S131" s="390" t="s">
        <v>0</v>
      </c>
      <c r="T131" s="390" t="s">
        <v>0</v>
      </c>
      <c r="U131" s="76" t="s">
        <v>0</v>
      </c>
      <c r="V131" s="77" t="s">
        <v>397</v>
      </c>
      <c r="W131" s="77" t="s">
        <v>397</v>
      </c>
      <c r="X131" s="77" t="s">
        <v>397</v>
      </c>
      <c r="Y131" s="77" t="s">
        <v>391</v>
      </c>
      <c r="Z131" s="84">
        <v>1</v>
      </c>
      <c r="AA131" s="79">
        <v>1</v>
      </c>
      <c r="AB131" s="391">
        <v>1</v>
      </c>
      <c r="AC131" s="392">
        <v>1</v>
      </c>
      <c r="AD131" s="80" t="s">
        <v>402</v>
      </c>
      <c r="AE131" s="81">
        <v>0.75</v>
      </c>
      <c r="AF131" s="82" t="s">
        <v>764</v>
      </c>
      <c r="AG131" s="388" t="s">
        <v>33</v>
      </c>
      <c r="AH131" s="83" t="s">
        <v>347</v>
      </c>
      <c r="AI131" t="s">
        <v>755</v>
      </c>
    </row>
    <row r="132" spans="2:35" ht="409.5" x14ac:dyDescent="0.25">
      <c r="B132" s="70" t="s">
        <v>298</v>
      </c>
      <c r="C132" s="399" t="s">
        <v>299</v>
      </c>
      <c r="D132" s="388" t="s">
        <v>327</v>
      </c>
      <c r="E132" s="388" t="s">
        <v>765</v>
      </c>
      <c r="F132" s="388" t="s">
        <v>387</v>
      </c>
      <c r="G132" s="399">
        <v>1</v>
      </c>
      <c r="H132" s="71">
        <v>1</v>
      </c>
      <c r="I132" s="53">
        <v>0</v>
      </c>
      <c r="J132" s="53">
        <v>1</v>
      </c>
      <c r="K132" s="53">
        <v>0</v>
      </c>
      <c r="L132" s="53">
        <v>0</v>
      </c>
      <c r="M132" s="99"/>
      <c r="N132" s="404"/>
      <c r="O132" s="404">
        <v>1</v>
      </c>
      <c r="P132" s="100"/>
      <c r="Q132" s="74" t="s">
        <v>388</v>
      </c>
      <c r="R132" s="75">
        <v>0</v>
      </c>
      <c r="S132" s="390">
        <v>0</v>
      </c>
      <c r="T132" s="390" t="s">
        <v>0</v>
      </c>
      <c r="U132" s="76">
        <v>0</v>
      </c>
      <c r="V132" s="77" t="s">
        <v>390</v>
      </c>
      <c r="W132" s="77" t="s">
        <v>389</v>
      </c>
      <c r="X132" s="77" t="s">
        <v>391</v>
      </c>
      <c r="Y132" s="77" t="s">
        <v>390</v>
      </c>
      <c r="Z132" s="84">
        <v>1</v>
      </c>
      <c r="AA132" s="79" t="s">
        <v>392</v>
      </c>
      <c r="AB132" s="391">
        <v>1</v>
      </c>
      <c r="AC132" s="392">
        <v>1</v>
      </c>
      <c r="AD132" s="80" t="s">
        <v>392</v>
      </c>
      <c r="AE132" s="81">
        <v>1</v>
      </c>
      <c r="AF132" s="82" t="s">
        <v>766</v>
      </c>
      <c r="AG132" s="388" t="s">
        <v>33</v>
      </c>
      <c r="AH132" s="83" t="s">
        <v>304</v>
      </c>
      <c r="AI132" t="s">
        <v>634</v>
      </c>
    </row>
    <row r="133" spans="2:35" ht="326.25" x14ac:dyDescent="0.25">
      <c r="B133" s="70" t="s">
        <v>298</v>
      </c>
      <c r="C133" s="399" t="s">
        <v>299</v>
      </c>
      <c r="D133" s="388" t="s">
        <v>329</v>
      </c>
      <c r="E133" s="388" t="s">
        <v>767</v>
      </c>
      <c r="F133" s="388" t="s">
        <v>387</v>
      </c>
      <c r="G133" s="399">
        <v>1</v>
      </c>
      <c r="H133" s="71">
        <v>1</v>
      </c>
      <c r="I133" s="53">
        <v>0</v>
      </c>
      <c r="J133" s="53">
        <v>1</v>
      </c>
      <c r="K133" s="53">
        <v>1</v>
      </c>
      <c r="L133" s="53">
        <v>0</v>
      </c>
      <c r="M133" s="99"/>
      <c r="N133" s="404">
        <v>1</v>
      </c>
      <c r="O133" s="404"/>
      <c r="P133" s="100"/>
      <c r="Q133" s="74" t="s">
        <v>388</v>
      </c>
      <c r="R133" s="75">
        <v>0</v>
      </c>
      <c r="S133" s="390" t="s">
        <v>0</v>
      </c>
      <c r="T133" s="390">
        <v>0</v>
      </c>
      <c r="U133" s="76">
        <v>0</v>
      </c>
      <c r="V133" s="77" t="s">
        <v>390</v>
      </c>
      <c r="W133" s="77" t="s">
        <v>397</v>
      </c>
      <c r="X133" s="77" t="s">
        <v>389</v>
      </c>
      <c r="Y133" s="77" t="s">
        <v>390</v>
      </c>
      <c r="Z133" s="84">
        <v>1</v>
      </c>
      <c r="AA133" s="79" t="s">
        <v>392</v>
      </c>
      <c r="AB133" s="391">
        <v>1</v>
      </c>
      <c r="AC133" s="392">
        <v>1</v>
      </c>
      <c r="AD133" s="80" t="s">
        <v>392</v>
      </c>
      <c r="AE133" s="81" t="s">
        <v>422</v>
      </c>
      <c r="AF133" s="82" t="s">
        <v>768</v>
      </c>
      <c r="AG133" s="388" t="s">
        <v>33</v>
      </c>
      <c r="AH133" s="83" t="s">
        <v>304</v>
      </c>
      <c r="AI133" t="s">
        <v>634</v>
      </c>
    </row>
    <row r="134" spans="2:35" ht="409.5" x14ac:dyDescent="0.25">
      <c r="B134" s="70" t="s">
        <v>298</v>
      </c>
      <c r="C134" s="399" t="s">
        <v>299</v>
      </c>
      <c r="D134" s="388" t="s">
        <v>331</v>
      </c>
      <c r="E134" s="388" t="s">
        <v>769</v>
      </c>
      <c r="F134" s="388" t="s">
        <v>387</v>
      </c>
      <c r="G134" s="399">
        <v>2</v>
      </c>
      <c r="H134" s="71">
        <v>2</v>
      </c>
      <c r="I134" s="53">
        <v>1</v>
      </c>
      <c r="J134" s="53">
        <v>0</v>
      </c>
      <c r="K134" s="53">
        <v>1</v>
      </c>
      <c r="L134" s="53">
        <v>0</v>
      </c>
      <c r="M134" s="99">
        <v>1</v>
      </c>
      <c r="N134" s="404"/>
      <c r="O134" s="404">
        <v>1</v>
      </c>
      <c r="P134" s="100"/>
      <c r="Q134" s="74" t="s">
        <v>388</v>
      </c>
      <c r="R134" s="75" t="s">
        <v>0</v>
      </c>
      <c r="S134" s="390">
        <v>0</v>
      </c>
      <c r="T134" s="390" t="s">
        <v>0</v>
      </c>
      <c r="U134" s="76">
        <v>0</v>
      </c>
      <c r="V134" s="77" t="s">
        <v>397</v>
      </c>
      <c r="W134" s="77" t="s">
        <v>390</v>
      </c>
      <c r="X134" s="77" t="s">
        <v>397</v>
      </c>
      <c r="Y134" s="77" t="s">
        <v>390</v>
      </c>
      <c r="Z134" s="84" t="s">
        <v>392</v>
      </c>
      <c r="AA134" s="79">
        <v>1</v>
      </c>
      <c r="AB134" s="391" t="s">
        <v>392</v>
      </c>
      <c r="AC134" s="392">
        <v>1</v>
      </c>
      <c r="AD134" s="80" t="s">
        <v>392</v>
      </c>
      <c r="AE134" s="81">
        <v>1</v>
      </c>
      <c r="AF134" s="82" t="s">
        <v>770</v>
      </c>
      <c r="AG134" s="388" t="s">
        <v>33</v>
      </c>
      <c r="AH134" s="83" t="s">
        <v>304</v>
      </c>
      <c r="AI134" t="s">
        <v>634</v>
      </c>
    </row>
    <row r="135" spans="2:35" ht="409.5" x14ac:dyDescent="0.25">
      <c r="B135" s="70" t="s">
        <v>298</v>
      </c>
      <c r="C135" s="399" t="s">
        <v>299</v>
      </c>
      <c r="D135" s="388" t="s">
        <v>333</v>
      </c>
      <c r="E135" s="388" t="s">
        <v>771</v>
      </c>
      <c r="F135" s="388" t="s">
        <v>387</v>
      </c>
      <c r="G135" s="399">
        <v>2</v>
      </c>
      <c r="H135" s="71">
        <v>2</v>
      </c>
      <c r="I135" s="53">
        <v>8</v>
      </c>
      <c r="J135" s="53">
        <v>0</v>
      </c>
      <c r="K135" s="53">
        <v>4</v>
      </c>
      <c r="L135" s="53">
        <v>0</v>
      </c>
      <c r="M135" s="99">
        <v>1</v>
      </c>
      <c r="N135" s="404"/>
      <c r="O135" s="404">
        <v>1</v>
      </c>
      <c r="P135" s="100"/>
      <c r="Q135" s="74" t="s">
        <v>388</v>
      </c>
      <c r="R135" s="75" t="s">
        <v>0</v>
      </c>
      <c r="S135" s="390">
        <v>0</v>
      </c>
      <c r="T135" s="390" t="s">
        <v>0</v>
      </c>
      <c r="U135" s="76">
        <v>0</v>
      </c>
      <c r="V135" s="77" t="s">
        <v>397</v>
      </c>
      <c r="W135" s="77" t="s">
        <v>390</v>
      </c>
      <c r="X135" s="77" t="s">
        <v>397</v>
      </c>
      <c r="Y135" s="77" t="s">
        <v>390</v>
      </c>
      <c r="Z135" s="84" t="s">
        <v>392</v>
      </c>
      <c r="AA135" s="79" t="s">
        <v>422</v>
      </c>
      <c r="AB135" s="391" t="s">
        <v>392</v>
      </c>
      <c r="AC135" s="392" t="s">
        <v>422</v>
      </c>
      <c r="AD135" s="80" t="s">
        <v>392</v>
      </c>
      <c r="AE135" s="81" t="s">
        <v>422</v>
      </c>
      <c r="AF135" s="82" t="s">
        <v>772</v>
      </c>
      <c r="AG135" s="388" t="s">
        <v>33</v>
      </c>
      <c r="AH135" s="83" t="s">
        <v>304</v>
      </c>
      <c r="AI135" t="s">
        <v>634</v>
      </c>
    </row>
    <row r="136" spans="2:35" ht="409.5" x14ac:dyDescent="0.25">
      <c r="B136" s="70" t="s">
        <v>298</v>
      </c>
      <c r="C136" s="399" t="s">
        <v>299</v>
      </c>
      <c r="D136" s="388" t="s">
        <v>335</v>
      </c>
      <c r="E136" s="388" t="s">
        <v>773</v>
      </c>
      <c r="F136" s="388" t="s">
        <v>387</v>
      </c>
      <c r="G136" s="399">
        <v>3</v>
      </c>
      <c r="H136" s="71">
        <v>3</v>
      </c>
      <c r="I136" s="53">
        <v>1</v>
      </c>
      <c r="J136" s="53">
        <v>0</v>
      </c>
      <c r="K136" s="53">
        <v>1</v>
      </c>
      <c r="L136" s="53">
        <v>0</v>
      </c>
      <c r="M136" s="99">
        <v>1</v>
      </c>
      <c r="N136" s="404"/>
      <c r="O136" s="404">
        <v>1</v>
      </c>
      <c r="P136" s="100">
        <v>1</v>
      </c>
      <c r="Q136" s="74" t="s">
        <v>388</v>
      </c>
      <c r="R136" s="75" t="s">
        <v>0</v>
      </c>
      <c r="S136" s="390">
        <v>0</v>
      </c>
      <c r="T136" s="390" t="s">
        <v>0</v>
      </c>
      <c r="U136" s="76" t="s">
        <v>0</v>
      </c>
      <c r="V136" s="77" t="s">
        <v>397</v>
      </c>
      <c r="W136" s="77" t="s">
        <v>390</v>
      </c>
      <c r="X136" s="77" t="s">
        <v>397</v>
      </c>
      <c r="Y136" s="77" t="s">
        <v>391</v>
      </c>
      <c r="Z136" s="84" t="s">
        <v>392</v>
      </c>
      <c r="AA136" s="79">
        <v>1</v>
      </c>
      <c r="AB136" s="391" t="s">
        <v>392</v>
      </c>
      <c r="AC136" s="392">
        <v>1</v>
      </c>
      <c r="AD136" s="80" t="s">
        <v>402</v>
      </c>
      <c r="AE136" s="81">
        <v>0.66666666666666663</v>
      </c>
      <c r="AF136" s="82" t="s">
        <v>774</v>
      </c>
      <c r="AG136" s="388" t="s">
        <v>33</v>
      </c>
      <c r="AH136" s="83" t="s">
        <v>304</v>
      </c>
      <c r="AI136" t="s">
        <v>634</v>
      </c>
    </row>
    <row r="137" spans="2:35" ht="409.5" x14ac:dyDescent="0.25">
      <c r="B137" s="70" t="s">
        <v>298</v>
      </c>
      <c r="C137" s="399" t="s">
        <v>299</v>
      </c>
      <c r="D137" s="388" t="s">
        <v>337</v>
      </c>
      <c r="E137" s="388" t="s">
        <v>775</v>
      </c>
      <c r="F137" s="388" t="s">
        <v>387</v>
      </c>
      <c r="G137" s="399">
        <v>2</v>
      </c>
      <c r="H137" s="71">
        <v>2</v>
      </c>
      <c r="I137" s="53">
        <v>0</v>
      </c>
      <c r="J137" s="53">
        <v>1</v>
      </c>
      <c r="K137" s="53">
        <v>1</v>
      </c>
      <c r="L137" s="53">
        <v>0</v>
      </c>
      <c r="M137" s="99"/>
      <c r="N137" s="404">
        <v>1</v>
      </c>
      <c r="O137" s="404"/>
      <c r="P137" s="100">
        <v>1</v>
      </c>
      <c r="Q137" s="74" t="s">
        <v>388</v>
      </c>
      <c r="R137" s="75">
        <v>0</v>
      </c>
      <c r="S137" s="390" t="s">
        <v>0</v>
      </c>
      <c r="T137" s="390">
        <v>0</v>
      </c>
      <c r="U137" s="76" t="s">
        <v>0</v>
      </c>
      <c r="V137" s="77" t="s">
        <v>390</v>
      </c>
      <c r="W137" s="77" t="s">
        <v>397</v>
      </c>
      <c r="X137" s="77" t="s">
        <v>389</v>
      </c>
      <c r="Y137" s="77" t="s">
        <v>391</v>
      </c>
      <c r="Z137" s="84">
        <v>1</v>
      </c>
      <c r="AA137" s="79" t="s">
        <v>392</v>
      </c>
      <c r="AB137" s="391">
        <v>1</v>
      </c>
      <c r="AC137" s="392">
        <v>1</v>
      </c>
      <c r="AD137" s="80" t="s">
        <v>402</v>
      </c>
      <c r="AE137" s="81">
        <v>1</v>
      </c>
      <c r="AF137" s="82" t="s">
        <v>776</v>
      </c>
      <c r="AG137" s="388" t="s">
        <v>33</v>
      </c>
      <c r="AH137" s="83" t="s">
        <v>304</v>
      </c>
      <c r="AI137" t="s">
        <v>634</v>
      </c>
    </row>
    <row r="138" spans="2:35" ht="409.6" thickBot="1" x14ac:dyDescent="0.3">
      <c r="B138" s="103" t="s">
        <v>298</v>
      </c>
      <c r="C138" s="104" t="s">
        <v>299</v>
      </c>
      <c r="D138" s="105" t="s">
        <v>339</v>
      </c>
      <c r="E138" s="105" t="s">
        <v>777</v>
      </c>
      <c r="F138" s="105" t="s">
        <v>387</v>
      </c>
      <c r="G138" s="104">
        <v>2</v>
      </c>
      <c r="H138" s="106">
        <v>2</v>
      </c>
      <c r="I138" s="107">
        <v>1</v>
      </c>
      <c r="J138" s="108">
        <v>0</v>
      </c>
      <c r="K138" s="108">
        <v>1</v>
      </c>
      <c r="L138" s="109">
        <v>0</v>
      </c>
      <c r="M138" s="110">
        <v>1</v>
      </c>
      <c r="N138" s="111"/>
      <c r="O138" s="111">
        <v>1</v>
      </c>
      <c r="P138" s="112"/>
      <c r="Q138" s="113" t="s">
        <v>388</v>
      </c>
      <c r="R138" s="114" t="s">
        <v>0</v>
      </c>
      <c r="S138" s="115">
        <v>0</v>
      </c>
      <c r="T138" s="115" t="s">
        <v>0</v>
      </c>
      <c r="U138" s="116">
        <v>0</v>
      </c>
      <c r="V138" s="117" t="s">
        <v>397</v>
      </c>
      <c r="W138" s="117" t="s">
        <v>390</v>
      </c>
      <c r="X138" s="117" t="s">
        <v>397</v>
      </c>
      <c r="Y138" s="117" t="s">
        <v>390</v>
      </c>
      <c r="Z138" s="118" t="s">
        <v>392</v>
      </c>
      <c r="AA138" s="119">
        <v>1</v>
      </c>
      <c r="AB138" s="120" t="s">
        <v>392</v>
      </c>
      <c r="AC138" s="121">
        <v>1</v>
      </c>
      <c r="AD138" s="122" t="s">
        <v>392</v>
      </c>
      <c r="AE138" s="123">
        <v>1</v>
      </c>
      <c r="AF138" s="124" t="s">
        <v>778</v>
      </c>
      <c r="AG138" s="105" t="s">
        <v>33</v>
      </c>
      <c r="AH138" s="125" t="s">
        <v>304</v>
      </c>
      <c r="AI138" t="s">
        <v>634</v>
      </c>
    </row>
  </sheetData>
  <conditionalFormatting sqref="Q3:Q138">
    <cfRule type="cellIs" dxfId="8" priority="8" operator="equal">
      <formula>"SI"</formula>
    </cfRule>
  </conditionalFormatting>
  <conditionalFormatting sqref="AE3:AE138">
    <cfRule type="colorScale" priority="5">
      <colorScale>
        <cfvo type="min"/>
        <cfvo type="max"/>
        <color rgb="FFFCFCFF"/>
        <color rgb="FF63BE7B"/>
      </colorScale>
    </cfRule>
    <cfRule type="cellIs" dxfId="7" priority="7" operator="equal">
      <formula>"ESPECÍFICAR TIPO DE META"</formula>
    </cfRule>
  </conditionalFormatting>
  <conditionalFormatting sqref="AE2:AE138">
    <cfRule type="colorScale" priority="6">
      <colorScale>
        <cfvo type="min"/>
        <cfvo type="max"/>
        <color rgb="FFFFEF9C"/>
        <color rgb="FF63BE7B"/>
      </colorScale>
    </cfRule>
  </conditionalFormatting>
  <conditionalFormatting sqref="V3:Z138">
    <cfRule type="cellIs" dxfId="6" priority="1" operator="equal">
      <formula>"4"</formula>
    </cfRule>
    <cfRule type="cellIs" dxfId="5" priority="2" operator="equal">
      <formula>"3"</formula>
    </cfRule>
    <cfRule type="cellIs" dxfId="4" priority="3" operator="equal">
      <formula>"2"</formula>
    </cfRule>
    <cfRule type="cellIs" dxfId="3" priority="4" operator="equal">
      <formula>"1"</formula>
    </cfRule>
  </conditionalFormatting>
  <dataValidations count="1">
    <dataValidation type="list" allowBlank="1" showInputMessage="1" showErrorMessage="1" sqref="F3:F138" xr:uid="{00000000-0002-0000-0300-000000000000}">
      <formula1>$BB$5:$BB$6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2"/>
  <sheetViews>
    <sheetView topLeftCell="A2" workbookViewId="0">
      <selection activeCell="F11" sqref="F11"/>
    </sheetView>
  </sheetViews>
  <sheetFormatPr baseColWidth="10" defaultColWidth="11.42578125" defaultRowHeight="15" x14ac:dyDescent="0.25"/>
  <cols>
    <col min="2" max="3" width="11.28515625" customWidth="1"/>
  </cols>
  <sheetData>
    <row r="2" spans="2:6" x14ac:dyDescent="0.25">
      <c r="B2" s="1" t="s">
        <v>779</v>
      </c>
      <c r="C2" s="1" t="s">
        <v>780</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6</v>
      </c>
      <c r="C2" t="s">
        <v>781</v>
      </c>
    </row>
    <row r="3" spans="2:9" ht="15.75" thickBot="1" x14ac:dyDescent="0.3">
      <c r="B3" t="s">
        <v>782</v>
      </c>
      <c r="C3" s="1" t="e">
        <f>#REF!</f>
        <v>#REF!</v>
      </c>
    </row>
    <row r="4" spans="2:9" ht="16.5" thickBot="1" x14ac:dyDescent="0.3">
      <c r="B4" t="s">
        <v>783</v>
      </c>
      <c r="C4" s="1" t="e">
        <f>#REF!</f>
        <v>#REF!</v>
      </c>
      <c r="G4" s="3"/>
      <c r="H4" s="507" t="s">
        <v>784</v>
      </c>
      <c r="I4" s="508"/>
    </row>
    <row r="5" spans="2:9" ht="15.75" x14ac:dyDescent="0.25">
      <c r="B5" t="s">
        <v>785</v>
      </c>
      <c r="C5" s="1" t="e">
        <f>#REF!</f>
        <v>#REF!</v>
      </c>
      <c r="G5" s="3" t="s">
        <v>786</v>
      </c>
      <c r="H5" s="4">
        <v>0.5</v>
      </c>
      <c r="I5" s="5">
        <f>H5</f>
        <v>0.5</v>
      </c>
    </row>
    <row r="6" spans="2:9" ht="15.75" x14ac:dyDescent="0.25">
      <c r="B6" t="s">
        <v>787</v>
      </c>
      <c r="C6" s="1" t="e">
        <f>#REF!</f>
        <v>#REF!</v>
      </c>
      <c r="G6" s="6" t="s">
        <v>788</v>
      </c>
      <c r="H6" s="7">
        <v>0.2</v>
      </c>
      <c r="I6" s="8">
        <f>H5+H6</f>
        <v>0.7</v>
      </c>
    </row>
    <row r="7" spans="2:9" ht="15.75" x14ac:dyDescent="0.25">
      <c r="B7" t="s">
        <v>789</v>
      </c>
      <c r="C7" s="1" t="e">
        <f>#REF!</f>
        <v>#REF!</v>
      </c>
      <c r="G7" s="6" t="s">
        <v>790</v>
      </c>
      <c r="H7" s="7">
        <v>0.2</v>
      </c>
      <c r="I7" s="8">
        <f>I6+H7</f>
        <v>0.89999999999999991</v>
      </c>
    </row>
    <row r="8" spans="2:9" ht="15.75" x14ac:dyDescent="0.25">
      <c r="B8" t="s">
        <v>791</v>
      </c>
      <c r="C8" s="1" t="e">
        <f>#REF!</f>
        <v>#REF!</v>
      </c>
      <c r="G8" s="6" t="s">
        <v>792</v>
      </c>
      <c r="H8" s="7">
        <v>0.1</v>
      </c>
      <c r="I8" s="8">
        <f>I7+H8</f>
        <v>0.99999999999999989</v>
      </c>
    </row>
    <row r="9" spans="2:9" ht="16.5" thickBot="1" x14ac:dyDescent="0.3">
      <c r="B9" t="s">
        <v>793</v>
      </c>
      <c r="C9" s="1" t="e">
        <f>#REF!</f>
        <v>#REF!</v>
      </c>
      <c r="G9" s="9" t="s">
        <v>794</v>
      </c>
      <c r="H9" s="10">
        <f>SUM(H5:H8)</f>
        <v>0.99999999999999989</v>
      </c>
      <c r="I9" s="11"/>
    </row>
    <row r="10" spans="2:9" ht="16.5" thickBot="1" x14ac:dyDescent="0.3">
      <c r="C10" s="1"/>
      <c r="G10" s="6"/>
      <c r="H10" s="12"/>
      <c r="I10" s="13"/>
    </row>
    <row r="11" spans="2:9" ht="16.5" thickBot="1" x14ac:dyDescent="0.3">
      <c r="B11" t="s">
        <v>355</v>
      </c>
      <c r="C11" t="s">
        <v>781</v>
      </c>
      <c r="G11" s="14" t="s">
        <v>795</v>
      </c>
      <c r="H11" s="15"/>
      <c r="I11" s="16" t="e">
        <f>#REF!</f>
        <v>#REF!</v>
      </c>
    </row>
    <row r="12" spans="2:9" ht="16.5" thickBot="1" x14ac:dyDescent="0.3">
      <c r="B12" t="s">
        <v>28</v>
      </c>
      <c r="C12" s="2" t="e">
        <f>#REF!</f>
        <v>#REF!</v>
      </c>
      <c r="G12" s="6"/>
      <c r="H12" s="12"/>
      <c r="I12" s="13"/>
    </row>
    <row r="13" spans="2:9" ht="15.75" x14ac:dyDescent="0.25">
      <c r="B13" t="s">
        <v>44</v>
      </c>
      <c r="C13" s="2" t="e">
        <f>#REF!</f>
        <v>#REF!</v>
      </c>
      <c r="G13" s="3" t="s">
        <v>796</v>
      </c>
      <c r="H13" s="17" t="e">
        <f>(I11-H14)/2</f>
        <v>#REF!</v>
      </c>
      <c r="I13" s="18"/>
    </row>
    <row r="14" spans="2:9" ht="15.75" x14ac:dyDescent="0.25">
      <c r="B14" t="s">
        <v>50</v>
      </c>
      <c r="C14" s="2" t="e">
        <f>#REF!</f>
        <v>#REF!</v>
      </c>
      <c r="G14" s="6" t="s">
        <v>797</v>
      </c>
      <c r="H14" s="19">
        <v>1.4999999999999999E-2</v>
      </c>
      <c r="I14" s="20"/>
    </row>
    <row r="15" spans="2:9" ht="16.5" thickBot="1" x14ac:dyDescent="0.3">
      <c r="B15" t="s">
        <v>67</v>
      </c>
      <c r="C15" s="2" t="e">
        <f>#REF!</f>
        <v>#REF!</v>
      </c>
      <c r="G15" s="9" t="s">
        <v>798</v>
      </c>
      <c r="H15" s="10" t="e">
        <f>SUM(H5:H8)-H13-H14</f>
        <v>#REF!</v>
      </c>
      <c r="I15" s="21"/>
    </row>
    <row r="16" spans="2:9" x14ac:dyDescent="0.25">
      <c r="B16" t="s">
        <v>799</v>
      </c>
      <c r="C16" s="2" t="e">
        <f>#REF!</f>
        <v>#REF!</v>
      </c>
    </row>
    <row r="17" spans="2:3" x14ac:dyDescent="0.25">
      <c r="B17" t="s">
        <v>109</v>
      </c>
      <c r="C17" s="2" t="e">
        <f>#REF!</f>
        <v>#REF!</v>
      </c>
    </row>
    <row r="18" spans="2:3" x14ac:dyDescent="0.25">
      <c r="B18" t="s">
        <v>158</v>
      </c>
      <c r="C18" s="2" t="e">
        <f>#REF!</f>
        <v>#REF!</v>
      </c>
    </row>
    <row r="19" spans="2:3" x14ac:dyDescent="0.25">
      <c r="B19" t="s">
        <v>800</v>
      </c>
      <c r="C19" s="2" t="e">
        <f>#REF!</f>
        <v>#REF!</v>
      </c>
    </row>
    <row r="20" spans="2:3" x14ac:dyDescent="0.25">
      <c r="B20" t="s">
        <v>169</v>
      </c>
      <c r="C20" s="2" t="e">
        <f>#REF!</f>
        <v>#REF!</v>
      </c>
    </row>
    <row r="21" spans="2:3" x14ac:dyDescent="0.25">
      <c r="B21" t="s">
        <v>186</v>
      </c>
      <c r="C21" s="2" t="e">
        <f>#REF!</f>
        <v>#REF!</v>
      </c>
    </row>
    <row r="22" spans="2:3" x14ac:dyDescent="0.25">
      <c r="B22" t="s">
        <v>198</v>
      </c>
      <c r="C22" s="2" t="e">
        <f>#REF!</f>
        <v>#REF!</v>
      </c>
    </row>
    <row r="23" spans="2:3" x14ac:dyDescent="0.25">
      <c r="B23" t="s">
        <v>211</v>
      </c>
      <c r="C23" s="2" t="e">
        <f>#REF!</f>
        <v>#REF!</v>
      </c>
    </row>
    <row r="24" spans="2:3" x14ac:dyDescent="0.25">
      <c r="B24" t="s">
        <v>801</v>
      </c>
      <c r="C24" s="2" t="e">
        <f>#REF!</f>
        <v>#REF!</v>
      </c>
    </row>
    <row r="25" spans="2:3" x14ac:dyDescent="0.25">
      <c r="B25" t="s">
        <v>802</v>
      </c>
      <c r="C25" s="2" t="e">
        <f>#REF!</f>
        <v>#REF!</v>
      </c>
    </row>
    <row r="26" spans="2:3" x14ac:dyDescent="0.25">
      <c r="B26" t="s">
        <v>267</v>
      </c>
      <c r="C26" s="2" t="e">
        <f>#REF!</f>
        <v>#REF!</v>
      </c>
    </row>
    <row r="27" spans="2:3" x14ac:dyDescent="0.25">
      <c r="B27" t="s">
        <v>293</v>
      </c>
      <c r="C27" s="1" t="e">
        <f>#REF!</f>
        <v>#REF!</v>
      </c>
    </row>
    <row r="28" spans="2:3" x14ac:dyDescent="0.25">
      <c r="B28" t="s">
        <v>803</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MIPG INSTITUCIONAL</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MONICA</cp:lastModifiedBy>
  <cp:revision/>
  <dcterms:created xsi:type="dcterms:W3CDTF">2020-11-26T21:38:07Z</dcterms:created>
  <dcterms:modified xsi:type="dcterms:W3CDTF">2023-01-16T14:30:41Z</dcterms:modified>
  <cp:category/>
  <cp:contentStatus/>
</cp:coreProperties>
</file>