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hidePivotFieldList="1" defaultThemeVersion="166925"/>
  <mc:AlternateContent xmlns:mc="http://schemas.openxmlformats.org/markup-compatibility/2006">
    <mc:Choice Requires="x15">
      <x15ac:absPath xmlns:x15ac="http://schemas.microsoft.com/office/spreadsheetml/2010/11/ac" url="d:\Documents\Alcaldía 2021-2022\Contrato 2022\Actividades\RECIBIDOS MIPG SEPT 2022\BASE TABLERO\"/>
    </mc:Choice>
  </mc:AlternateContent>
  <xr:revisionPtr revIDLastSave="0" documentId="13_ncr:1_{9137770E-A19D-471F-9368-020CB2BF6932}" xr6:coauthVersionLast="45" xr6:coauthVersionMax="47" xr10:uidLastSave="{00000000-0000-0000-0000-000000000000}"/>
  <bookViews>
    <workbookView xWindow="-120" yWindow="-120" windowWidth="20730" windowHeight="11160" xr2:uid="{00000000-000D-0000-FFFF-FFFF00000000}"/>
  </bookViews>
  <sheets>
    <sheet name="MIPG INSTITUCIONAL" sheetId="11" r:id="rId1"/>
    <sheet name="TABLA DINÁMICA" sheetId="14" state="hidden" r:id="rId2"/>
    <sheet name="Hoja3" sheetId="17" state="hidden" r:id="rId3"/>
    <sheet name="Hoja2" sheetId="16" state="hidden" r:id="rId4"/>
    <sheet name="Hoja1" sheetId="15" state="hidden" r:id="rId5"/>
    <sheet name="TABLAS" sheetId="4" state="hidden" r:id="rId6"/>
  </sheets>
  <externalReferences>
    <externalReference r:id="rId7"/>
  </externalReferences>
  <definedNames>
    <definedName name="_xlnm._FilterDatabase" localSheetId="0" hidden="1">'MIPG INSTITUCIONAL'!$B$10:$AV$128</definedName>
    <definedName name="equipos">[1]ParaPriorizar!$C$65521:$C$65529</definedName>
  </definedNames>
  <calcPr calcId="191029"/>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1" i="11" l="1"/>
  <c r="O11" i="11" s="1"/>
  <c r="N12" i="11"/>
  <c r="O12" i="11" s="1"/>
  <c r="V128" i="11"/>
  <c r="V127" i="11"/>
  <c r="V126" i="11"/>
  <c r="V125" i="11"/>
  <c r="V124" i="11"/>
  <c r="V123" i="11"/>
  <c r="V122" i="11"/>
  <c r="V121" i="11"/>
  <c r="V120" i="11"/>
  <c r="V119" i="11"/>
  <c r="V118" i="11"/>
  <c r="V117" i="11"/>
  <c r="V116" i="11"/>
  <c r="V115" i="11"/>
  <c r="V114" i="11"/>
  <c r="V113" i="11"/>
  <c r="V112" i="11"/>
  <c r="V111" i="11"/>
  <c r="V110" i="11"/>
  <c r="V108" i="11"/>
  <c r="V107" i="11"/>
  <c r="V106" i="11"/>
  <c r="V105" i="11"/>
  <c r="V104" i="11"/>
  <c r="V103" i="11"/>
  <c r="V102" i="11"/>
  <c r="V101" i="11"/>
  <c r="V100" i="11"/>
  <c r="V99" i="11"/>
  <c r="V97" i="11"/>
  <c r="V96" i="11"/>
  <c r="V95" i="11"/>
  <c r="V94" i="11"/>
  <c r="V93" i="11"/>
  <c r="V92" i="11"/>
  <c r="V91" i="11"/>
  <c r="V90" i="11"/>
  <c r="V89" i="11"/>
  <c r="V88" i="11"/>
  <c r="V87" i="11"/>
  <c r="V86" i="11"/>
  <c r="V85" i="11"/>
  <c r="V84" i="11"/>
  <c r="V83" i="11"/>
  <c r="V82" i="11"/>
  <c r="V81" i="11"/>
  <c r="V80" i="11"/>
  <c r="V79" i="11"/>
  <c r="V78" i="11"/>
  <c r="V77" i="11"/>
  <c r="V76" i="11"/>
  <c r="V75" i="11"/>
  <c r="V74" i="11"/>
  <c r="V73" i="11"/>
  <c r="V72" i="11"/>
  <c r="V71" i="11"/>
  <c r="V70" i="11"/>
  <c r="V69" i="11"/>
  <c r="V67" i="11"/>
  <c r="V66" i="11"/>
  <c r="V65" i="11"/>
  <c r="V64" i="11"/>
  <c r="V63" i="11"/>
  <c r="V62" i="11"/>
  <c r="V61" i="11"/>
  <c r="V60" i="11"/>
  <c r="V59" i="11"/>
  <c r="V58" i="11"/>
  <c r="V57" i="11"/>
  <c r="V56" i="11"/>
  <c r="V55" i="11"/>
  <c r="V54" i="11"/>
  <c r="V53" i="11"/>
  <c r="V46" i="11"/>
  <c r="V45" i="11"/>
  <c r="V44" i="11"/>
  <c r="V41" i="11"/>
  <c r="V40" i="11"/>
  <c r="V39" i="11"/>
  <c r="V38" i="11"/>
  <c r="V37" i="11"/>
  <c r="V36" i="11"/>
  <c r="V35" i="11"/>
  <c r="V33" i="11"/>
  <c r="V31" i="11"/>
  <c r="V30" i="11"/>
  <c r="V29" i="11"/>
  <c r="V28" i="11"/>
  <c r="V25" i="11"/>
  <c r="V24" i="11"/>
  <c r="V23" i="11"/>
  <c r="V22" i="11"/>
  <c r="V21" i="11"/>
  <c r="V19" i="11"/>
  <c r="V18" i="11"/>
  <c r="V16" i="11"/>
  <c r="V15" i="11"/>
  <c r="V14" i="11"/>
  <c r="V13" i="11"/>
  <c r="V12" i="11"/>
  <c r="V11" i="11"/>
  <c r="T128" i="11"/>
  <c r="U128" i="11" s="1"/>
  <c r="R128" i="11"/>
  <c r="S128" i="11" s="1"/>
  <c r="P128" i="11"/>
  <c r="Q128" i="11" s="1"/>
  <c r="T127" i="11"/>
  <c r="U127" i="11" s="1"/>
  <c r="R127" i="11"/>
  <c r="S127" i="11" s="1"/>
  <c r="P127" i="11"/>
  <c r="Q127" i="11" s="1"/>
  <c r="T126" i="11"/>
  <c r="U126" i="11" s="1"/>
  <c r="R126" i="11"/>
  <c r="S126" i="11" s="1"/>
  <c r="P126" i="11"/>
  <c r="Q126" i="11" s="1"/>
  <c r="T125" i="11"/>
  <c r="U125" i="11" s="1"/>
  <c r="R125" i="11"/>
  <c r="S125" i="11" s="1"/>
  <c r="P125" i="11"/>
  <c r="Q125" i="11" s="1"/>
  <c r="T124" i="11"/>
  <c r="U124" i="11" s="1"/>
  <c r="R124" i="11"/>
  <c r="S124" i="11" s="1"/>
  <c r="P124" i="11"/>
  <c r="Q124" i="11" s="1"/>
  <c r="T123" i="11"/>
  <c r="U123" i="11" s="1"/>
  <c r="R123" i="11"/>
  <c r="S123" i="11" s="1"/>
  <c r="P123" i="11"/>
  <c r="Q123" i="11" s="1"/>
  <c r="T122" i="11"/>
  <c r="U122" i="11" s="1"/>
  <c r="R122" i="11"/>
  <c r="S122" i="11" s="1"/>
  <c r="P122" i="11"/>
  <c r="Q122" i="11" s="1"/>
  <c r="T121" i="11"/>
  <c r="U121" i="11" s="1"/>
  <c r="R121" i="11"/>
  <c r="S121" i="11" s="1"/>
  <c r="P121" i="11"/>
  <c r="Q121" i="11" s="1"/>
  <c r="T120" i="11"/>
  <c r="U120" i="11" s="1"/>
  <c r="R120" i="11"/>
  <c r="S120" i="11" s="1"/>
  <c r="P120" i="11"/>
  <c r="Q120" i="11" s="1"/>
  <c r="T119" i="11"/>
  <c r="U119" i="11" s="1"/>
  <c r="R119" i="11"/>
  <c r="S119" i="11" s="1"/>
  <c r="P119" i="11"/>
  <c r="Q119" i="11" s="1"/>
  <c r="T118" i="11"/>
  <c r="U118" i="11" s="1"/>
  <c r="R118" i="11"/>
  <c r="S118" i="11" s="1"/>
  <c r="P118" i="11"/>
  <c r="Q118" i="11" s="1"/>
  <c r="T117" i="11"/>
  <c r="U117" i="11" s="1"/>
  <c r="R117" i="11"/>
  <c r="S117" i="11" s="1"/>
  <c r="P117" i="11"/>
  <c r="Q117" i="11" s="1"/>
  <c r="T116" i="11"/>
  <c r="U116" i="11" s="1"/>
  <c r="R116" i="11"/>
  <c r="S116" i="11" s="1"/>
  <c r="P116" i="11"/>
  <c r="Q116" i="11" s="1"/>
  <c r="T115" i="11"/>
  <c r="U115" i="11" s="1"/>
  <c r="R115" i="11"/>
  <c r="S115" i="11" s="1"/>
  <c r="P115" i="11"/>
  <c r="Q115" i="11" s="1"/>
  <c r="T114" i="11"/>
  <c r="U114" i="11" s="1"/>
  <c r="R114" i="11"/>
  <c r="S114" i="11" s="1"/>
  <c r="P114" i="11"/>
  <c r="Q114" i="11" s="1"/>
  <c r="T113" i="11"/>
  <c r="U113" i="11" s="1"/>
  <c r="R113" i="11"/>
  <c r="S113" i="11" s="1"/>
  <c r="P113" i="11"/>
  <c r="Q113" i="11" s="1"/>
  <c r="T112" i="11"/>
  <c r="U112" i="11" s="1"/>
  <c r="R112" i="11"/>
  <c r="S112" i="11" s="1"/>
  <c r="P112" i="11"/>
  <c r="Q112" i="11" s="1"/>
  <c r="T111" i="11"/>
  <c r="U111" i="11" s="1"/>
  <c r="R111" i="11"/>
  <c r="S111" i="11" s="1"/>
  <c r="P111" i="11"/>
  <c r="Q111" i="11" s="1"/>
  <c r="T110" i="11"/>
  <c r="U110" i="11" s="1"/>
  <c r="R110" i="11"/>
  <c r="S110" i="11" s="1"/>
  <c r="P110" i="11"/>
  <c r="Q110" i="11" s="1"/>
  <c r="T109" i="11"/>
  <c r="U109" i="11" s="1"/>
  <c r="R109" i="11"/>
  <c r="S109" i="11" s="1"/>
  <c r="P109" i="11"/>
  <c r="Q109" i="11" s="1"/>
  <c r="T108" i="11"/>
  <c r="U108" i="11" s="1"/>
  <c r="R108" i="11"/>
  <c r="S108" i="11" s="1"/>
  <c r="P108" i="11"/>
  <c r="Q108" i="11" s="1"/>
  <c r="T107" i="11"/>
  <c r="U107" i="11" s="1"/>
  <c r="R107" i="11"/>
  <c r="S107" i="11" s="1"/>
  <c r="P107" i="11"/>
  <c r="Q107" i="11" s="1"/>
  <c r="T106" i="11"/>
  <c r="U106" i="11" s="1"/>
  <c r="R106" i="11"/>
  <c r="S106" i="11" s="1"/>
  <c r="P106" i="11"/>
  <c r="Q106" i="11" s="1"/>
  <c r="T105" i="11"/>
  <c r="U105" i="11" s="1"/>
  <c r="R105" i="11"/>
  <c r="S105" i="11" s="1"/>
  <c r="P105" i="11"/>
  <c r="Q105" i="11" s="1"/>
  <c r="T104" i="11"/>
  <c r="U104" i="11" s="1"/>
  <c r="R104" i="11"/>
  <c r="S104" i="11" s="1"/>
  <c r="P104" i="11"/>
  <c r="Q104" i="11" s="1"/>
  <c r="T103" i="11"/>
  <c r="U103" i="11" s="1"/>
  <c r="R103" i="11"/>
  <c r="S103" i="11" s="1"/>
  <c r="P103" i="11"/>
  <c r="Q103" i="11" s="1"/>
  <c r="T102" i="11"/>
  <c r="U102" i="11" s="1"/>
  <c r="R102" i="11"/>
  <c r="S102" i="11" s="1"/>
  <c r="P102" i="11"/>
  <c r="Q102" i="11" s="1"/>
  <c r="T101" i="11"/>
  <c r="U101" i="11" s="1"/>
  <c r="R101" i="11"/>
  <c r="S101" i="11" s="1"/>
  <c r="P101" i="11"/>
  <c r="Q101" i="11" s="1"/>
  <c r="T100" i="11"/>
  <c r="U100" i="11" s="1"/>
  <c r="R100" i="11"/>
  <c r="S100" i="11" s="1"/>
  <c r="P100" i="11"/>
  <c r="Q100" i="11" s="1"/>
  <c r="T99" i="11"/>
  <c r="U99" i="11" s="1"/>
  <c r="R99" i="11"/>
  <c r="S99" i="11" s="1"/>
  <c r="P99" i="11"/>
  <c r="Q99" i="11" s="1"/>
  <c r="T98" i="11"/>
  <c r="U98" i="11" s="1"/>
  <c r="R98" i="11"/>
  <c r="S98" i="11" s="1"/>
  <c r="P98" i="11"/>
  <c r="Q98" i="11" s="1"/>
  <c r="T97" i="11"/>
  <c r="U97" i="11" s="1"/>
  <c r="R97" i="11"/>
  <c r="S97" i="11" s="1"/>
  <c r="P97" i="11"/>
  <c r="Q97" i="11" s="1"/>
  <c r="T96" i="11"/>
  <c r="U96" i="11" s="1"/>
  <c r="R96" i="11"/>
  <c r="S96" i="11" s="1"/>
  <c r="P96" i="11"/>
  <c r="Q96" i="11" s="1"/>
  <c r="T95" i="11"/>
  <c r="U95" i="11" s="1"/>
  <c r="R95" i="11"/>
  <c r="S95" i="11" s="1"/>
  <c r="P95" i="11"/>
  <c r="Q95" i="11" s="1"/>
  <c r="T94" i="11"/>
  <c r="U94" i="11" s="1"/>
  <c r="R94" i="11"/>
  <c r="S94" i="11" s="1"/>
  <c r="P94" i="11"/>
  <c r="Q94" i="11" s="1"/>
  <c r="T93" i="11"/>
  <c r="U93" i="11" s="1"/>
  <c r="R93" i="11"/>
  <c r="S93" i="11" s="1"/>
  <c r="P93" i="11"/>
  <c r="Q93" i="11" s="1"/>
  <c r="T92" i="11"/>
  <c r="U92" i="11" s="1"/>
  <c r="R92" i="11"/>
  <c r="S92" i="11" s="1"/>
  <c r="P92" i="11"/>
  <c r="Q92" i="11" s="1"/>
  <c r="T91" i="11"/>
  <c r="U91" i="11" s="1"/>
  <c r="R91" i="11"/>
  <c r="S91" i="11" s="1"/>
  <c r="P91" i="11"/>
  <c r="Q91" i="11" s="1"/>
  <c r="T90" i="11"/>
  <c r="U90" i="11" s="1"/>
  <c r="R90" i="11"/>
  <c r="S90" i="11" s="1"/>
  <c r="P90" i="11"/>
  <c r="Q90" i="11" s="1"/>
  <c r="T89" i="11"/>
  <c r="U89" i="11" s="1"/>
  <c r="R89" i="11"/>
  <c r="S89" i="11" s="1"/>
  <c r="P89" i="11"/>
  <c r="Q89" i="11" s="1"/>
  <c r="T88" i="11"/>
  <c r="U88" i="11" s="1"/>
  <c r="R88" i="11"/>
  <c r="S88" i="11" s="1"/>
  <c r="P88" i="11"/>
  <c r="Q88" i="11" s="1"/>
  <c r="T87" i="11"/>
  <c r="U87" i="11" s="1"/>
  <c r="R87" i="11"/>
  <c r="S87" i="11" s="1"/>
  <c r="P87" i="11"/>
  <c r="Q87" i="11" s="1"/>
  <c r="T86" i="11"/>
  <c r="U86" i="11" s="1"/>
  <c r="R86" i="11"/>
  <c r="S86" i="11" s="1"/>
  <c r="P86" i="11"/>
  <c r="Q86" i="11" s="1"/>
  <c r="T85" i="11"/>
  <c r="U85" i="11" s="1"/>
  <c r="R85" i="11"/>
  <c r="S85" i="11" s="1"/>
  <c r="P85" i="11"/>
  <c r="Q85" i="11" s="1"/>
  <c r="T84" i="11"/>
  <c r="U84" i="11" s="1"/>
  <c r="R84" i="11"/>
  <c r="S84" i="11" s="1"/>
  <c r="P84" i="11"/>
  <c r="Q84" i="11" s="1"/>
  <c r="T83" i="11"/>
  <c r="U83" i="11" s="1"/>
  <c r="R83" i="11"/>
  <c r="S83" i="11" s="1"/>
  <c r="P83" i="11"/>
  <c r="Q83" i="11" s="1"/>
  <c r="T82" i="11"/>
  <c r="U82" i="11" s="1"/>
  <c r="R82" i="11"/>
  <c r="S82" i="11" s="1"/>
  <c r="P82" i="11"/>
  <c r="Q82" i="11" s="1"/>
  <c r="T81" i="11"/>
  <c r="U81" i="11" s="1"/>
  <c r="R81" i="11"/>
  <c r="S81" i="11" s="1"/>
  <c r="P81" i="11"/>
  <c r="Q81" i="11" s="1"/>
  <c r="T80" i="11"/>
  <c r="U80" i="11" s="1"/>
  <c r="R80" i="11"/>
  <c r="S80" i="11" s="1"/>
  <c r="P80" i="11"/>
  <c r="Q80" i="11" s="1"/>
  <c r="T79" i="11"/>
  <c r="U79" i="11" s="1"/>
  <c r="R79" i="11"/>
  <c r="S79" i="11" s="1"/>
  <c r="P79" i="11"/>
  <c r="Q79" i="11" s="1"/>
  <c r="T78" i="11"/>
  <c r="U78" i="11" s="1"/>
  <c r="R78" i="11"/>
  <c r="S78" i="11" s="1"/>
  <c r="P78" i="11"/>
  <c r="Q78" i="11" s="1"/>
  <c r="T77" i="11"/>
  <c r="U77" i="11" s="1"/>
  <c r="R77" i="11"/>
  <c r="S77" i="11" s="1"/>
  <c r="P77" i="11"/>
  <c r="Q77" i="11" s="1"/>
  <c r="T76" i="11"/>
  <c r="U76" i="11" s="1"/>
  <c r="R76" i="11"/>
  <c r="S76" i="11" s="1"/>
  <c r="P76" i="11"/>
  <c r="Q76" i="11" s="1"/>
  <c r="T75" i="11"/>
  <c r="U75" i="11" s="1"/>
  <c r="R75" i="11"/>
  <c r="S75" i="11" s="1"/>
  <c r="P75" i="11"/>
  <c r="Q75" i="11" s="1"/>
  <c r="T74" i="11"/>
  <c r="U74" i="11" s="1"/>
  <c r="R74" i="11"/>
  <c r="S74" i="11" s="1"/>
  <c r="P74" i="11"/>
  <c r="Q74" i="11" s="1"/>
  <c r="T73" i="11"/>
  <c r="U73" i="11" s="1"/>
  <c r="R73" i="11"/>
  <c r="S73" i="11" s="1"/>
  <c r="P73" i="11"/>
  <c r="Q73" i="11" s="1"/>
  <c r="T72" i="11"/>
  <c r="U72" i="11" s="1"/>
  <c r="R72" i="11"/>
  <c r="S72" i="11" s="1"/>
  <c r="P72" i="11"/>
  <c r="Q72" i="11" s="1"/>
  <c r="T71" i="11"/>
  <c r="U71" i="11" s="1"/>
  <c r="R71" i="11"/>
  <c r="S71" i="11" s="1"/>
  <c r="P71" i="11"/>
  <c r="Q71" i="11" s="1"/>
  <c r="T70" i="11"/>
  <c r="U70" i="11" s="1"/>
  <c r="R70" i="11"/>
  <c r="S70" i="11" s="1"/>
  <c r="P70" i="11"/>
  <c r="Q70" i="11" s="1"/>
  <c r="T69" i="11"/>
  <c r="U69" i="11" s="1"/>
  <c r="R69" i="11"/>
  <c r="S69" i="11" s="1"/>
  <c r="P69" i="11"/>
  <c r="Q69" i="11" s="1"/>
  <c r="T68" i="11"/>
  <c r="U68" i="11" s="1"/>
  <c r="R68" i="11"/>
  <c r="S68" i="11" s="1"/>
  <c r="P68" i="11"/>
  <c r="Q68" i="11" s="1"/>
  <c r="T67" i="11"/>
  <c r="U67" i="11" s="1"/>
  <c r="R67" i="11"/>
  <c r="S67" i="11" s="1"/>
  <c r="P67" i="11"/>
  <c r="Q67" i="11" s="1"/>
  <c r="T66" i="11"/>
  <c r="U66" i="11" s="1"/>
  <c r="R66" i="11"/>
  <c r="S66" i="11" s="1"/>
  <c r="P66" i="11"/>
  <c r="Q66" i="11" s="1"/>
  <c r="T65" i="11"/>
  <c r="U65" i="11" s="1"/>
  <c r="R65" i="11"/>
  <c r="S65" i="11" s="1"/>
  <c r="P65" i="11"/>
  <c r="Q65" i="11" s="1"/>
  <c r="T64" i="11"/>
  <c r="U64" i="11" s="1"/>
  <c r="R64" i="11"/>
  <c r="S64" i="11" s="1"/>
  <c r="P64" i="11"/>
  <c r="Q64" i="11" s="1"/>
  <c r="T63" i="11"/>
  <c r="U63" i="11" s="1"/>
  <c r="R63" i="11"/>
  <c r="S63" i="11" s="1"/>
  <c r="P63" i="11"/>
  <c r="Q63" i="11" s="1"/>
  <c r="T62" i="11"/>
  <c r="U62" i="11" s="1"/>
  <c r="R62" i="11"/>
  <c r="S62" i="11" s="1"/>
  <c r="P62" i="11"/>
  <c r="Q62" i="11" s="1"/>
  <c r="T61" i="11"/>
  <c r="U61" i="11" s="1"/>
  <c r="R61" i="11"/>
  <c r="S61" i="11" s="1"/>
  <c r="P61" i="11"/>
  <c r="Q61" i="11" s="1"/>
  <c r="T60" i="11"/>
  <c r="U60" i="11" s="1"/>
  <c r="R60" i="11"/>
  <c r="S60" i="11" s="1"/>
  <c r="P60" i="11"/>
  <c r="Q60" i="11" s="1"/>
  <c r="T59" i="11"/>
  <c r="U59" i="11" s="1"/>
  <c r="R59" i="11"/>
  <c r="S59" i="11" s="1"/>
  <c r="P59" i="11"/>
  <c r="Q59" i="11" s="1"/>
  <c r="T58" i="11"/>
  <c r="U58" i="11" s="1"/>
  <c r="R58" i="11"/>
  <c r="S58" i="11" s="1"/>
  <c r="P58" i="11"/>
  <c r="Q58" i="11" s="1"/>
  <c r="T57" i="11"/>
  <c r="U57" i="11" s="1"/>
  <c r="R57" i="11"/>
  <c r="S57" i="11" s="1"/>
  <c r="P57" i="11"/>
  <c r="Q57" i="11" s="1"/>
  <c r="T56" i="11"/>
  <c r="U56" i="11" s="1"/>
  <c r="R56" i="11"/>
  <c r="S56" i="11" s="1"/>
  <c r="P56" i="11"/>
  <c r="Q56" i="11" s="1"/>
  <c r="T55" i="11"/>
  <c r="U55" i="11" s="1"/>
  <c r="R55" i="11"/>
  <c r="S55" i="11" s="1"/>
  <c r="P55" i="11"/>
  <c r="Q55" i="11" s="1"/>
  <c r="T54" i="11"/>
  <c r="U54" i="11" s="1"/>
  <c r="R54" i="11"/>
  <c r="S54" i="11" s="1"/>
  <c r="P54" i="11"/>
  <c r="Q54" i="11" s="1"/>
  <c r="T53" i="11"/>
  <c r="U53" i="11" s="1"/>
  <c r="R53" i="11"/>
  <c r="S53" i="11" s="1"/>
  <c r="P53" i="11"/>
  <c r="Q53" i="11" s="1"/>
  <c r="T52" i="11"/>
  <c r="U52" i="11" s="1"/>
  <c r="R52" i="11"/>
  <c r="S52" i="11" s="1"/>
  <c r="P52" i="11"/>
  <c r="Q52" i="11" s="1"/>
  <c r="T51" i="11"/>
  <c r="U51" i="11" s="1"/>
  <c r="R51" i="11"/>
  <c r="S51" i="11" s="1"/>
  <c r="P51" i="11"/>
  <c r="Q51" i="11" s="1"/>
  <c r="T50" i="11"/>
  <c r="U50" i="11" s="1"/>
  <c r="R50" i="11"/>
  <c r="S50" i="11" s="1"/>
  <c r="P50" i="11"/>
  <c r="Q50" i="11" s="1"/>
  <c r="T49" i="11"/>
  <c r="U49" i="11" s="1"/>
  <c r="R49" i="11"/>
  <c r="S49" i="11" s="1"/>
  <c r="P49" i="11"/>
  <c r="Q49" i="11" s="1"/>
  <c r="T48" i="11"/>
  <c r="U48" i="11" s="1"/>
  <c r="R48" i="11"/>
  <c r="S48" i="11" s="1"/>
  <c r="P48" i="11"/>
  <c r="Q48" i="11" s="1"/>
  <c r="T47" i="11"/>
  <c r="U47" i="11" s="1"/>
  <c r="R47" i="11"/>
  <c r="S47" i="11" s="1"/>
  <c r="P47" i="11"/>
  <c r="Q47" i="11" s="1"/>
  <c r="T46" i="11"/>
  <c r="U46" i="11" s="1"/>
  <c r="R46" i="11"/>
  <c r="S46" i="11" s="1"/>
  <c r="P46" i="11"/>
  <c r="Q46" i="11" s="1"/>
  <c r="T45" i="11"/>
  <c r="U45" i="11" s="1"/>
  <c r="R45" i="11"/>
  <c r="S45" i="11" s="1"/>
  <c r="P45" i="11"/>
  <c r="Q45" i="11" s="1"/>
  <c r="T44" i="11"/>
  <c r="U44" i="11" s="1"/>
  <c r="R44" i="11"/>
  <c r="S44" i="11" s="1"/>
  <c r="P44" i="11"/>
  <c r="Q44" i="11" s="1"/>
  <c r="T43" i="11"/>
  <c r="U43" i="11" s="1"/>
  <c r="R43" i="11"/>
  <c r="S43" i="11" s="1"/>
  <c r="P43" i="11"/>
  <c r="Q43" i="11" s="1"/>
  <c r="T42" i="11"/>
  <c r="U42" i="11" s="1"/>
  <c r="R42" i="11"/>
  <c r="S42" i="11" s="1"/>
  <c r="P42" i="11"/>
  <c r="Q42" i="11" s="1"/>
  <c r="T41" i="11"/>
  <c r="U41" i="11" s="1"/>
  <c r="R41" i="11"/>
  <c r="S41" i="11" s="1"/>
  <c r="P41" i="11"/>
  <c r="Q41" i="11" s="1"/>
  <c r="T40" i="11"/>
  <c r="U40" i="11" s="1"/>
  <c r="R40" i="11"/>
  <c r="S40" i="11" s="1"/>
  <c r="P40" i="11"/>
  <c r="Q40" i="11" s="1"/>
  <c r="T39" i="11"/>
  <c r="U39" i="11" s="1"/>
  <c r="R39" i="11"/>
  <c r="S39" i="11" s="1"/>
  <c r="P39" i="11"/>
  <c r="Q39" i="11" s="1"/>
  <c r="T38" i="11"/>
  <c r="U38" i="11" s="1"/>
  <c r="R38" i="11"/>
  <c r="S38" i="11" s="1"/>
  <c r="P38" i="11"/>
  <c r="Q38" i="11" s="1"/>
  <c r="T37" i="11"/>
  <c r="U37" i="11" s="1"/>
  <c r="R37" i="11"/>
  <c r="S37" i="11" s="1"/>
  <c r="P37" i="11"/>
  <c r="Q37" i="11" s="1"/>
  <c r="T36" i="11"/>
  <c r="U36" i="11" s="1"/>
  <c r="R36" i="11"/>
  <c r="S36" i="11" s="1"/>
  <c r="P36" i="11"/>
  <c r="Q36" i="11" s="1"/>
  <c r="T35" i="11"/>
  <c r="U35" i="11" s="1"/>
  <c r="R35" i="11"/>
  <c r="S35" i="11" s="1"/>
  <c r="P35" i="11"/>
  <c r="Q35" i="11" s="1"/>
  <c r="T34" i="11"/>
  <c r="U34" i="11" s="1"/>
  <c r="R34" i="11"/>
  <c r="S34" i="11" s="1"/>
  <c r="P34" i="11"/>
  <c r="Q34" i="11" s="1"/>
  <c r="T33" i="11"/>
  <c r="U33" i="11" s="1"/>
  <c r="R33" i="11"/>
  <c r="S33" i="11" s="1"/>
  <c r="P33" i="11"/>
  <c r="Q33" i="11" s="1"/>
  <c r="T32" i="11"/>
  <c r="U32" i="11" s="1"/>
  <c r="R32" i="11"/>
  <c r="S32" i="11" s="1"/>
  <c r="P32" i="11"/>
  <c r="Q32" i="11" s="1"/>
  <c r="T31" i="11"/>
  <c r="U31" i="11" s="1"/>
  <c r="R31" i="11"/>
  <c r="S31" i="11" s="1"/>
  <c r="P31" i="11"/>
  <c r="Q31" i="11" s="1"/>
  <c r="T30" i="11"/>
  <c r="U30" i="11" s="1"/>
  <c r="R30" i="11"/>
  <c r="S30" i="11" s="1"/>
  <c r="P30" i="11"/>
  <c r="Q30" i="11" s="1"/>
  <c r="T29" i="11"/>
  <c r="U29" i="11" s="1"/>
  <c r="R29" i="11"/>
  <c r="S29" i="11" s="1"/>
  <c r="P29" i="11"/>
  <c r="Q29" i="11" s="1"/>
  <c r="T28" i="11"/>
  <c r="U28" i="11" s="1"/>
  <c r="R28" i="11"/>
  <c r="S28" i="11" s="1"/>
  <c r="P28" i="11"/>
  <c r="Q28" i="11" s="1"/>
  <c r="T27" i="11"/>
  <c r="U27" i="11" s="1"/>
  <c r="R27" i="11"/>
  <c r="S27" i="11" s="1"/>
  <c r="V27" i="11" s="1"/>
  <c r="P27" i="11"/>
  <c r="Q27" i="11" s="1"/>
  <c r="T26" i="11"/>
  <c r="U26" i="11" s="1"/>
  <c r="R26" i="11"/>
  <c r="S26" i="11" s="1"/>
  <c r="P26" i="11"/>
  <c r="Q26" i="11" s="1"/>
  <c r="T25" i="11"/>
  <c r="U25" i="11" s="1"/>
  <c r="R25" i="11"/>
  <c r="S25" i="11" s="1"/>
  <c r="P25" i="11"/>
  <c r="Q25" i="11" s="1"/>
  <c r="T24" i="11"/>
  <c r="U24" i="11" s="1"/>
  <c r="R24" i="11"/>
  <c r="S24" i="11" s="1"/>
  <c r="P24" i="11"/>
  <c r="Q24" i="11" s="1"/>
  <c r="T23" i="11"/>
  <c r="U23" i="11" s="1"/>
  <c r="R23" i="11"/>
  <c r="S23" i="11" s="1"/>
  <c r="P23" i="11"/>
  <c r="Q23" i="11" s="1"/>
  <c r="T22" i="11"/>
  <c r="U22" i="11" s="1"/>
  <c r="R22" i="11"/>
  <c r="S22" i="11" s="1"/>
  <c r="P22" i="11"/>
  <c r="Q22" i="11" s="1"/>
  <c r="T21" i="11"/>
  <c r="U21" i="11" s="1"/>
  <c r="R21" i="11"/>
  <c r="S21" i="11" s="1"/>
  <c r="P21" i="11"/>
  <c r="Q21" i="11" s="1"/>
  <c r="T20" i="11"/>
  <c r="U20" i="11" s="1"/>
  <c r="R20" i="11"/>
  <c r="S20" i="11" s="1"/>
  <c r="P20" i="11"/>
  <c r="Q20" i="11" s="1"/>
  <c r="T19" i="11"/>
  <c r="U19" i="11" s="1"/>
  <c r="R19" i="11"/>
  <c r="S19" i="11" s="1"/>
  <c r="P19" i="11"/>
  <c r="Q19" i="11" s="1"/>
  <c r="T18" i="11"/>
  <c r="U18" i="11" s="1"/>
  <c r="R18" i="11"/>
  <c r="S18" i="11" s="1"/>
  <c r="P18" i="11"/>
  <c r="Q18" i="11" s="1"/>
  <c r="T17" i="11"/>
  <c r="U17" i="11" s="1"/>
  <c r="R17" i="11"/>
  <c r="S17" i="11" s="1"/>
  <c r="P17" i="11"/>
  <c r="Q17" i="11" s="1"/>
  <c r="T16" i="11"/>
  <c r="U16" i="11" s="1"/>
  <c r="R16" i="11"/>
  <c r="S16" i="11" s="1"/>
  <c r="P16" i="11"/>
  <c r="Q16" i="11" s="1"/>
  <c r="T15" i="11"/>
  <c r="U15" i="11" s="1"/>
  <c r="R15" i="11"/>
  <c r="S15" i="11" s="1"/>
  <c r="P15" i="11"/>
  <c r="Q15" i="11" s="1"/>
  <c r="T14" i="11"/>
  <c r="U14" i="11" s="1"/>
  <c r="R14" i="11"/>
  <c r="S14" i="11" s="1"/>
  <c r="P14" i="11"/>
  <c r="Q14" i="11" s="1"/>
  <c r="T13" i="11"/>
  <c r="U13" i="11" s="1"/>
  <c r="R13" i="11"/>
  <c r="S13" i="11" s="1"/>
  <c r="P13" i="11"/>
  <c r="Q13" i="11" s="1"/>
  <c r="T12" i="11"/>
  <c r="U12" i="11" s="1"/>
  <c r="R12" i="11"/>
  <c r="S12" i="11" s="1"/>
  <c r="P12" i="11"/>
  <c r="Q12" i="11" s="1"/>
  <c r="T11" i="11"/>
  <c r="U11" i="11" s="1"/>
  <c r="R11" i="11"/>
  <c r="S11" i="11" s="1"/>
  <c r="P11" i="11"/>
  <c r="Q11" i="11" s="1"/>
  <c r="N128" i="11" l="1"/>
  <c r="O128" i="11" s="1"/>
  <c r="N127" i="11"/>
  <c r="O127" i="11" s="1"/>
  <c r="N126" i="11"/>
  <c r="O126" i="11" s="1"/>
  <c r="N125" i="11"/>
  <c r="O125" i="11" s="1"/>
  <c r="N124" i="11"/>
  <c r="O124" i="11" s="1"/>
  <c r="N123" i="11"/>
  <c r="O123" i="11" s="1"/>
  <c r="N122" i="11"/>
  <c r="O122" i="11" s="1"/>
  <c r="N121" i="11"/>
  <c r="O121" i="11" s="1"/>
  <c r="N120" i="11"/>
  <c r="O120" i="11" s="1"/>
  <c r="N119" i="11"/>
  <c r="O119" i="11" s="1"/>
  <c r="N118" i="11"/>
  <c r="O118" i="11" s="1"/>
  <c r="N117" i="11"/>
  <c r="O117" i="11" s="1"/>
  <c r="N116" i="11"/>
  <c r="O116" i="11" s="1"/>
  <c r="N115" i="11"/>
  <c r="O115" i="11" s="1"/>
  <c r="N114" i="11"/>
  <c r="O114" i="11" s="1"/>
  <c r="N113" i="11"/>
  <c r="O113" i="11" s="1"/>
  <c r="N112" i="11"/>
  <c r="O112" i="11" s="1"/>
  <c r="N111" i="11"/>
  <c r="O111" i="11" s="1"/>
  <c r="N110" i="11"/>
  <c r="O110" i="11" s="1"/>
  <c r="N109" i="11"/>
  <c r="N108" i="11"/>
  <c r="O108" i="11" s="1"/>
  <c r="N107" i="11"/>
  <c r="O107" i="11" s="1"/>
  <c r="N106" i="11"/>
  <c r="O106" i="11" s="1"/>
  <c r="N105" i="11"/>
  <c r="O105" i="11" s="1"/>
  <c r="N104" i="11"/>
  <c r="O104" i="11" s="1"/>
  <c r="N103" i="11"/>
  <c r="O103" i="11" s="1"/>
  <c r="N102" i="11"/>
  <c r="O102" i="11" s="1"/>
  <c r="N101" i="11"/>
  <c r="O101" i="11" s="1"/>
  <c r="N100" i="11"/>
  <c r="O100" i="11" s="1"/>
  <c r="N99" i="11"/>
  <c r="O99" i="11" s="1"/>
  <c r="N98" i="11"/>
  <c r="N97" i="11"/>
  <c r="O97" i="11" s="1"/>
  <c r="N96" i="11"/>
  <c r="O96" i="11" s="1"/>
  <c r="N95" i="11"/>
  <c r="O95" i="11" s="1"/>
  <c r="N94" i="11"/>
  <c r="O94" i="11" s="1"/>
  <c r="N93" i="11"/>
  <c r="O93" i="11" s="1"/>
  <c r="N92" i="11"/>
  <c r="O92" i="11" s="1"/>
  <c r="N91" i="11"/>
  <c r="O91" i="11" s="1"/>
  <c r="N90" i="11"/>
  <c r="O90" i="11" s="1"/>
  <c r="N89" i="11"/>
  <c r="O89" i="11" s="1"/>
  <c r="N88" i="11"/>
  <c r="O88" i="11" s="1"/>
  <c r="N87" i="11"/>
  <c r="O87" i="11" s="1"/>
  <c r="N86" i="11"/>
  <c r="O86" i="11" s="1"/>
  <c r="N85" i="11"/>
  <c r="O85" i="11" s="1"/>
  <c r="N84" i="11"/>
  <c r="O84" i="11" s="1"/>
  <c r="N83" i="11"/>
  <c r="O83" i="11" s="1"/>
  <c r="N82" i="11"/>
  <c r="O82" i="11" s="1"/>
  <c r="N81" i="11"/>
  <c r="O81" i="11" s="1"/>
  <c r="N80" i="11"/>
  <c r="O80" i="11" s="1"/>
  <c r="N79" i="11"/>
  <c r="O79" i="11" s="1"/>
  <c r="N78" i="11"/>
  <c r="O78" i="11" s="1"/>
  <c r="N77" i="11"/>
  <c r="O77" i="11" s="1"/>
  <c r="N76" i="11"/>
  <c r="O76" i="11" s="1"/>
  <c r="N75" i="11"/>
  <c r="O75" i="11" s="1"/>
  <c r="N74" i="11"/>
  <c r="O74" i="11" s="1"/>
  <c r="N73" i="11"/>
  <c r="O73" i="11" s="1"/>
  <c r="N72" i="11"/>
  <c r="O72" i="11" s="1"/>
  <c r="N71" i="11"/>
  <c r="O71" i="11" s="1"/>
  <c r="N70" i="11"/>
  <c r="O70" i="11" s="1"/>
  <c r="N69" i="11"/>
  <c r="O69" i="11" s="1"/>
  <c r="N68" i="11"/>
  <c r="N67" i="11"/>
  <c r="O67" i="11" s="1"/>
  <c r="N66" i="11"/>
  <c r="O66" i="11" s="1"/>
  <c r="N65" i="11"/>
  <c r="O65" i="11" s="1"/>
  <c r="N64" i="11"/>
  <c r="O64" i="11" s="1"/>
  <c r="N63" i="11"/>
  <c r="O63" i="11" s="1"/>
  <c r="N62" i="11"/>
  <c r="O62" i="11" s="1"/>
  <c r="N61" i="11"/>
  <c r="O61" i="11" s="1"/>
  <c r="N60" i="11"/>
  <c r="O60" i="11" s="1"/>
  <c r="N59" i="11"/>
  <c r="O59" i="11" s="1"/>
  <c r="N58" i="11"/>
  <c r="O58" i="11" s="1"/>
  <c r="N57" i="11"/>
  <c r="O57" i="11" s="1"/>
  <c r="N56" i="11"/>
  <c r="O56" i="11" s="1"/>
  <c r="N55" i="11"/>
  <c r="O55" i="11" s="1"/>
  <c r="N54" i="11"/>
  <c r="O54" i="11" s="1"/>
  <c r="N53" i="11"/>
  <c r="O53" i="11" s="1"/>
  <c r="N52" i="11"/>
  <c r="N51" i="11"/>
  <c r="N50" i="11"/>
  <c r="N49" i="11"/>
  <c r="N48" i="11"/>
  <c r="N47" i="11"/>
  <c r="N46" i="11"/>
  <c r="O46" i="11" s="1"/>
  <c r="N45" i="11"/>
  <c r="O45" i="11" s="1"/>
  <c r="N44" i="11"/>
  <c r="O44" i="11" s="1"/>
  <c r="N43" i="11"/>
  <c r="N42" i="11"/>
  <c r="N41" i="11"/>
  <c r="O41" i="11" s="1"/>
  <c r="N40" i="11"/>
  <c r="O40" i="11" s="1"/>
  <c r="N39" i="11"/>
  <c r="O39" i="11" s="1"/>
  <c r="N38" i="11"/>
  <c r="O38" i="11" s="1"/>
  <c r="N37" i="11"/>
  <c r="O37" i="11" s="1"/>
  <c r="N36" i="11"/>
  <c r="O36" i="11" s="1"/>
  <c r="N35" i="11"/>
  <c r="O35" i="11" s="1"/>
  <c r="N34" i="11"/>
  <c r="N33" i="11"/>
  <c r="O33" i="11" s="1"/>
  <c r="N32" i="11"/>
  <c r="N31" i="11"/>
  <c r="O31" i="11" s="1"/>
  <c r="N30" i="11"/>
  <c r="O30" i="11" s="1"/>
  <c r="N29" i="11"/>
  <c r="O29" i="11" s="1"/>
  <c r="N28" i="11"/>
  <c r="O28" i="11" s="1"/>
  <c r="N27" i="11"/>
  <c r="N26" i="11"/>
  <c r="N25" i="11"/>
  <c r="O25" i="11" s="1"/>
  <c r="N24" i="11"/>
  <c r="O24" i="11" s="1"/>
  <c r="N23" i="11"/>
  <c r="O23" i="11" s="1"/>
  <c r="N22" i="11"/>
  <c r="O22" i="11" s="1"/>
  <c r="N21" i="11"/>
  <c r="O21" i="11" s="1"/>
  <c r="N20" i="11"/>
  <c r="N19" i="11"/>
  <c r="O19" i="11" s="1"/>
  <c r="N18" i="11"/>
  <c r="O18" i="11" s="1"/>
  <c r="N17" i="11"/>
  <c r="N16" i="11"/>
  <c r="O16" i="11" s="1"/>
  <c r="N15" i="11"/>
  <c r="O15" i="11" s="1"/>
  <c r="N14" i="11"/>
  <c r="O14" i="11" s="1"/>
  <c r="N13" i="11"/>
  <c r="O13" i="11" s="1"/>
  <c r="O47" i="11" l="1"/>
  <c r="V47" i="11" s="1"/>
  <c r="O51" i="11"/>
  <c r="V51" i="11" s="1"/>
  <c r="O20" i="11"/>
  <c r="V20" i="11" s="1"/>
  <c r="O32" i="11"/>
  <c r="V32" i="11" s="1"/>
  <c r="O68" i="11"/>
  <c r="V68" i="11" s="1"/>
  <c r="O17" i="11"/>
  <c r="V17" i="11" s="1"/>
  <c r="O49" i="11"/>
  <c r="V49" i="11" s="1"/>
  <c r="O109" i="11"/>
  <c r="V109" i="11" s="1"/>
  <c r="O27" i="11"/>
  <c r="O43" i="11"/>
  <c r="V43" i="11" s="1"/>
  <c r="O48" i="11"/>
  <c r="V48" i="11" s="1"/>
  <c r="O52" i="11"/>
  <c r="V52" i="11" s="1"/>
  <c r="O26" i="11"/>
  <c r="V26" i="11" s="1"/>
  <c r="O34" i="11"/>
  <c r="V34" i="11" s="1"/>
  <c r="O42" i="11"/>
  <c r="V42" i="11" s="1"/>
  <c r="O50" i="11"/>
  <c r="V50" i="11" s="1"/>
  <c r="O98" i="11"/>
  <c r="V98" i="11" s="1"/>
  <c r="F6" i="15"/>
  <c r="B3" i="15" s="1"/>
  <c r="C28" i="4" l="1"/>
  <c r="C27" i="4"/>
  <c r="C26" i="4"/>
  <c r="C25" i="4"/>
  <c r="C24" i="4"/>
  <c r="C23" i="4"/>
  <c r="C22" i="4"/>
  <c r="C21" i="4"/>
  <c r="C20" i="4"/>
  <c r="C19" i="4"/>
  <c r="C18" i="4"/>
  <c r="C17" i="4"/>
  <c r="C16" i="4"/>
  <c r="C15" i="4"/>
  <c r="C14" i="4"/>
  <c r="C13" i="4"/>
  <c r="C12" i="4"/>
  <c r="I11" i="4"/>
  <c r="H13" i="4" s="1"/>
  <c r="H15" i="4" s="1"/>
  <c r="H9" i="4"/>
  <c r="C9" i="4"/>
  <c r="C8" i="4"/>
  <c r="C7" i="4"/>
  <c r="I6" i="4"/>
  <c r="I7" i="4" s="1"/>
  <c r="I8" i="4" s="1"/>
  <c r="C6" i="4"/>
  <c r="I5" i="4"/>
  <c r="C5" i="4"/>
  <c r="C4" i="4"/>
  <c r="C3" i="4"/>
  <c r="E3"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F62" authorId="0" shapeId="0" xr:uid="{00000000-0006-0000-0000-000001000000}">
      <text>
        <r>
          <rPr>
            <b/>
            <sz val="12"/>
            <color indexed="81"/>
            <rFont val="Tahoma"/>
            <family val="2"/>
          </rPr>
          <t>USUARIO:</t>
        </r>
        <r>
          <rPr>
            <sz val="12"/>
            <color indexed="81"/>
            <rFont val="Tahoma"/>
            <family val="2"/>
          </rPr>
          <t xml:space="preserve">
Unir las dos acatividades en una </t>
        </r>
      </text>
    </comment>
  </commentList>
</comments>
</file>

<file path=xl/sharedStrings.xml><?xml version="1.0" encoding="utf-8"?>
<sst xmlns="http://schemas.openxmlformats.org/spreadsheetml/2006/main" count="3746" uniqueCount="885">
  <si>
    <t>x</t>
  </si>
  <si>
    <t xml:space="preserve">PLAN DE ACCIÓN MODELO INTEGRADO DE PLANEACIÓN Y GESTIÓN MIPG 2022 - 2023
ALCALDÍA MUNICIPAL DE BUCARAMANGA </t>
  </si>
  <si>
    <t xml:space="preserve">INCREMENTO </t>
  </si>
  <si>
    <t>Página: 1 de 1</t>
  </si>
  <si>
    <t>MANTENIMIENTO</t>
  </si>
  <si>
    <t xml:space="preserve">Fecha Aprobación / Actualización Plan: </t>
  </si>
  <si>
    <t xml:space="preserve">DIMENSIÓN </t>
  </si>
  <si>
    <t>POLÍTICAS</t>
  </si>
  <si>
    <t>RESULTADO FURAG VIGENCIA ANTERIOR</t>
  </si>
  <si>
    <t>RECOMENDACIÓN DAFP</t>
  </si>
  <si>
    <t>ACTIVIDAD DE TRABAJO</t>
  </si>
  <si>
    <t>PRODUCTO / ENTREGABLE</t>
  </si>
  <si>
    <t>META</t>
  </si>
  <si>
    <t xml:space="preserve">TIPO DE META </t>
  </si>
  <si>
    <t>LOGRO</t>
  </si>
  <si>
    <t>CUMPLIMIENTO ACUMULADO</t>
  </si>
  <si>
    <t>OBSERVACIONES</t>
  </si>
  <si>
    <t>RECURSOS</t>
  </si>
  <si>
    <t>RESPONSABLE</t>
  </si>
  <si>
    <t>CRONOGRAMA DE TRABAJO</t>
  </si>
  <si>
    <t>AÑO 2022</t>
  </si>
  <si>
    <t>AÑO 2023</t>
  </si>
  <si>
    <t>III Trim</t>
  </si>
  <si>
    <t>IV Trim</t>
  </si>
  <si>
    <t>I Trim</t>
  </si>
  <si>
    <t>II Trim</t>
  </si>
  <si>
    <t>ORDEN</t>
  </si>
  <si>
    <t>Talento Humano</t>
  </si>
  <si>
    <t>Gestión estratégica del talento humano</t>
  </si>
  <si>
    <t>85,4 (mejoró en 8,5)</t>
  </si>
  <si>
    <t>Recomendación FURAG</t>
  </si>
  <si>
    <t>Realizar inducción para gerentes públicos en la entidad de manera presencial con la ESAP</t>
  </si>
  <si>
    <t>Jornada de inducción para gerentes públicos con la ESAP y/o cualquier entidad pública</t>
  </si>
  <si>
    <t>Talento Humano, Recursos Físicos y Tecnológicos</t>
  </si>
  <si>
    <t>Secretaría Administrativa</t>
  </si>
  <si>
    <t>TH-01</t>
  </si>
  <si>
    <t>Elaborar un protocolo de atención a los servidores públicos frente a los casos de acoso laboral y sexual.</t>
  </si>
  <si>
    <t>Socialización del protocolo para la prevención, atención, abordaje y seguimiento al acoso sexual yo discriminación por razón del sexo u orientación sexual en el ambito laboral con los servidores públicos públicos y/o contratistas</t>
  </si>
  <si>
    <t>TH-02</t>
  </si>
  <si>
    <t>Implementar la estrategia salas amigas de la familia lactante, en cumplimiento a lo establecido en la Ley 1823 de 2017.</t>
  </si>
  <si>
    <t>Actividades de difusión de la sala amiga de la familia lactante, en cumplimiento a lo establecido en la Ley 1823 de 2017.</t>
  </si>
  <si>
    <t>TH-03</t>
  </si>
  <si>
    <t>Verificar que el personal vinculado cuente con las competencias establecidas en el Decreto 815 de 2018, relacionadas con la orientación al usuario y al ciudadano, y en la Resolución 667 de 2018 - catálogo de competencias.</t>
  </si>
  <si>
    <t>Instrumentos para verificar las competencias  relacionadas con la orientación al usuario y al ciudadano de funcionarios vinculados , siguiendo lineamientos del   Decreto 815 de 2018, relacionadas con la orientación al usuario y al ciudadano, y en la Resolución 667 de 2018 - catálogo de competencias.</t>
  </si>
  <si>
    <t>Integridad</t>
  </si>
  <si>
    <t>80,4 (mejoró en 9,7)</t>
  </si>
  <si>
    <t>I-01</t>
  </si>
  <si>
    <t>Fomentar desde la Alta Dirección espacios de participación para todo el personal, para armonizar los valores del servicio público con los códigos de ética institucional, implementar jornadas de difusión y herramientas pedagógicas para desarrollar el hábito de actuar de forma coherente con ellos. Desde el sistema de control interno efectuar su verificación.</t>
  </si>
  <si>
    <t>Jornadas de difusión y herramientas pedagógicas para desarrollar el hábito de actuar de forma coherente con el código de integridad a los servidores públicos y/o contratistas</t>
  </si>
  <si>
    <t xml:space="preserve">Direccionamiento Estratégico y Planeación </t>
  </si>
  <si>
    <t>Planeación institucional</t>
  </si>
  <si>
    <t>82,8 (mejoró en 8,5)</t>
  </si>
  <si>
    <t>Plan de acción 2021 - 2022</t>
  </si>
  <si>
    <t>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t>
  </si>
  <si>
    <t>Plan Indicativo 2020 - 2023.</t>
  </si>
  <si>
    <t>Secretaría de Planeación</t>
  </si>
  <si>
    <t>Planes de Acción por dependencia.</t>
  </si>
  <si>
    <t>Plan Operativo Anual de Inversiones .</t>
  </si>
  <si>
    <t>Seguimientos al Plan de Desarrollo 2020 - 2023.</t>
  </si>
  <si>
    <t xml:space="preserve">Realizar el seguimiento a las Políticas Públicas (PIIAF, Discapacidad, Vejez, Familias) identificando las acciones realizadas que impactan a la población con enfoque diferencial (Grupos étnicos). </t>
  </si>
  <si>
    <t>Seguimiento semestral a Políticas Públicas (PIIAFF, Discapacidad, Vejez, Familias)</t>
  </si>
  <si>
    <t>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t>
  </si>
  <si>
    <t>Monitoreos al PAAC y Mapa de Riesgos de Corrupción 2022 y  PAAC y MRC 2023</t>
  </si>
  <si>
    <t>Política de Administración de Riesgos 2022 actualizada</t>
  </si>
  <si>
    <t>Monitoreos al Mapa de Riesgos de Gestión 2022 y 2023</t>
  </si>
  <si>
    <t>Plan Anticorrupción y Atención al Ciudadano y Mapa de Riesgos de Corrupción 2023 aprobados</t>
  </si>
  <si>
    <t xml:space="preserve">Mapa de Riesgos de Gestión 2023 por proceso aprobados </t>
  </si>
  <si>
    <t>Gestión presupuestal y eficiencia en el gasto público</t>
  </si>
  <si>
    <t>65,5 (desmejoró en -2,6)</t>
  </si>
  <si>
    <t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t>
  </si>
  <si>
    <t>Informe pormenorizado de ejecución presupuestal.</t>
  </si>
  <si>
    <t>Secretaría de Hacienda</t>
  </si>
  <si>
    <t>Seguimiento a la implementación del procedimiento de deterioro de cartera dentro del aplicativo “coactivo”.</t>
  </si>
  <si>
    <t>Procedimiento de deterioro de cartera implementado y mantenido.</t>
  </si>
  <si>
    <t>Matriz de deterioro incorporada al procedimiento de cobro coactivo, en desarrollo tecnológico, implementada.</t>
  </si>
  <si>
    <t>OATIC</t>
  </si>
  <si>
    <t xml:space="preserve">Reportar en la plataforma CHIP de la Contaduría General - CGN, la información contable conforme al cronograma establecido </t>
  </si>
  <si>
    <t xml:space="preserve">Información contable reportada a la Contaduría General de la Nación - CGN, conforme al cronograma establecido </t>
  </si>
  <si>
    <t>GP-01</t>
  </si>
  <si>
    <t>Cumplir los lineamientos del Ministerio de Hacienda y Crédito Público en relación a la capacidad de endeudamiento del Marco Fiscal de Mediano Plazo.</t>
  </si>
  <si>
    <t>Capítulo del marco fiscal de mediano plazo 2023 - 2033 incluído en el informe ejecutivo sobre el comportamiento de la deuda del ente territorial</t>
  </si>
  <si>
    <t>GP-02</t>
  </si>
  <si>
    <t>Cumplir los lineamientos del Ministerio de Hacienda y Crédito Público en relación al manejo de los pasivos ciertos o exigibles del Marco Fiscal de Mediano Plazo.</t>
  </si>
  <si>
    <t xml:space="preserve">Informe de los pasivos exigibles </t>
  </si>
  <si>
    <t>GP-03</t>
  </si>
  <si>
    <t>Verificar la coherencia de los resultados de la ejecución del presupuesto de inversión con el logro de las metas del plan de territorial de desarrollo.</t>
  </si>
  <si>
    <t>Matriz de seguimiento al Plan de Desarrollo 2020 - 2023</t>
  </si>
  <si>
    <t>Compras y Contratación Pública</t>
  </si>
  <si>
    <t>NA</t>
  </si>
  <si>
    <t>Participar en las capacitaciones dadas por Colombia Compra Eficiente u otras entidades, sobre el Modelo de Abastecimiento Estratégico.</t>
  </si>
  <si>
    <t>Capacitaciones asistidas sobre el Modelo de Abastecimiento Estratégico</t>
  </si>
  <si>
    <t>Secretaría Jurídica</t>
  </si>
  <si>
    <t xml:space="preserve">Utilizar en los procesos de contratación los documentos tipo adoptados en los sectores que a la fecha sean obligatorios según la agencia nacional de Contratación Pública Colombia Compra Eficiente.   </t>
  </si>
  <si>
    <t xml:space="preserve">Procesos de contratacion adelantados por  la administración central municipal con documentos tipo - en los sectores que a la fecha sean obligatorios según la agencia nacional de Contratación Pública Colombia Compra Eficiente.  </t>
  </si>
  <si>
    <t>Gestión con valores para resultados</t>
  </si>
  <si>
    <t>Fortalecimiento organizacional y simplificación de procesos</t>
  </si>
  <si>
    <t>83,9 (mejoró en 7,3)</t>
  </si>
  <si>
    <t>Evaluar la satisfacción de los grupos étnicos.</t>
  </si>
  <si>
    <t xml:space="preserve">Actualizar  la caracterización de la entidad donde se incluya a los grupos étnicos </t>
  </si>
  <si>
    <t xml:space="preserve">Secretaría del Interior </t>
  </si>
  <si>
    <t>Fortalecer la relación con el ciudadano según resolución No. 667 de 2018 sobre competencias funcionales de las áreas o procesos transversales.</t>
  </si>
  <si>
    <t>Módulo de competencias para la  gestión del servicio a la ciudadanía en el programa de inducción y/ó reinducción</t>
  </si>
  <si>
    <t>FO-01</t>
  </si>
  <si>
    <t>Establecer una política o lineamientos en el tema ambiental para desarrollar en la entidad.</t>
  </si>
  <si>
    <t>Plan estratégico de la Política Pública Ambiental Municipal construido por parte del equipo técnico de Ambiente</t>
  </si>
  <si>
    <t xml:space="preserve">Secretaría  de Salud y Ambiente </t>
  </si>
  <si>
    <t>Política de Gestión Ambiental de la entidad elaborada</t>
  </si>
  <si>
    <t>Realizar seguimiento al programa de correcta disposición final de los residuos tecnológicos de acuerdo con la normatividad del gobierno nacional.</t>
  </si>
  <si>
    <t>Seguimiento al programa de correcta disposición final de los residuos tecnológicos entregados a posibles compradores de desechos tecnológicos de la Alcaldía.</t>
  </si>
  <si>
    <t>Gobierno digital</t>
  </si>
  <si>
    <t>83,8 (mejoró en 8,0)</t>
  </si>
  <si>
    <t>GD-01</t>
  </si>
  <si>
    <t>Adoptar en su totalidad el protocolo IPV6 en la entidad.</t>
  </si>
  <si>
    <t>Servicios de la Entidad implementados con Funcionalidad de IPv6.</t>
  </si>
  <si>
    <t>GD-02</t>
  </si>
  <si>
    <t>Consolidar la caracterización de los usuarios de todos los trámites de la entidad que están disponibles en línea y parcialmente en línea.</t>
  </si>
  <si>
    <t xml:space="preserve">Caracterización de usuarios de trámites y OPAS según información enviada por las dependencias </t>
  </si>
  <si>
    <t>GD-03</t>
  </si>
  <si>
    <t>Disponer en línea todos los trámites de la entidad, que sean susceptibles de disponerse en línea.</t>
  </si>
  <si>
    <t>Número de Trámites de la entidad dispuestos en línea de acuerdo a solicitud y aprobaciòn de las areas responsables de cada tramite.</t>
  </si>
  <si>
    <t>GD-04</t>
  </si>
  <si>
    <t>Elaborar el plan operacional de seguridad y privacidad de la información de la entidad, aprobarlo mediante el comité de gestión y desempeño institucional, implementarlo y actualizarlo mediante un proceso de mejora continua.</t>
  </si>
  <si>
    <t>Plan operacional de seguridad y privacidad de la información aprobado por Comité de Gestiòn y Desempeño.</t>
  </si>
  <si>
    <t>GD-05</t>
  </si>
  <si>
    <t>Elaborar informes de activación de políticas de seguridad para la implementación del Protocolo de Internet versión 6 (IPV6) en la entidad.</t>
  </si>
  <si>
    <t>Informe de activación de políticas relacionadas con la implementación de IPv6.</t>
  </si>
  <si>
    <t>GD-06</t>
  </si>
  <si>
    <t>Elaborar informes de las pruebas piloto realizadas para la implementación del Protocolo de Internet versión 6 (IPV6) en la entidad.</t>
  </si>
  <si>
    <t>Informe de pruebas piloto realizadas para la implementación del protocolo IPv6.</t>
  </si>
  <si>
    <t>GD-07</t>
  </si>
  <si>
    <t>Elaborar un acta de cumplimiento a satisfacción de la entidad sobre el funcionamiento de los elementos intervenidos en la fase de implementación del Protocolo de Internet versión 6 (IPV6).</t>
  </si>
  <si>
    <t>Acta de cumplimiento a satisfacción de los elementos intervenidos en la fase de implementación de IPv6.</t>
  </si>
  <si>
    <t>GD-09</t>
  </si>
  <si>
    <t>Habilitar funcionalidades que permitan a los usuarios hacer seguimiento al estado de los otros procedimientos administrativos disponibles en línea o parcialmente en línea.</t>
  </si>
  <si>
    <t>Funcionalidades implementadas que permitan a los usuarios hacer seguimiento al estado de los otros procedimientos administrativos disponibles en línea o parcialmente en línea.</t>
  </si>
  <si>
    <t>GD-10</t>
  </si>
  <si>
    <t>Habilitar funcionalidades que permitan a los usuarios hacer seguimiento al estado de los trámites disponibles en línea o parcialmente en línea.</t>
  </si>
  <si>
    <t>Funcionalidades implementadas que permitan a los usuarios hacer seguimiento al estado de los trámites disponibles en línea o parcialmente en línea.</t>
  </si>
  <si>
    <t>GD-12</t>
  </si>
  <si>
    <t>Promocionar los otros procedimientos administrativos disponibles en línea y parcialmente en línea para incrementar su uso.</t>
  </si>
  <si>
    <t>Actividades de promoción realizadas con respecto a los OPAS según solicitud de las dependencias responsables.</t>
  </si>
  <si>
    <t>Prensa y Comunicaciones</t>
  </si>
  <si>
    <t>GD-13</t>
  </si>
  <si>
    <t>Publicar todos los conjuntos de datos abiertos estratégicos de la entidad en el catálogo de datos del Estado Colombiano www.datos.gov.co.</t>
  </si>
  <si>
    <t xml:space="preserve">Conjunto de datos publicados y/o actualizados en el portal de datos abiertos www.datos.gov.co. </t>
  </si>
  <si>
    <t>GD-14</t>
  </si>
  <si>
    <t>Utilizar medios digitales en los ejercicios de rendición de cuentas realizados por la entidad.</t>
  </si>
  <si>
    <t>Medios digitales utilizados en la difusión y comunicación de la información de rendición de cuentas de la entidad.</t>
  </si>
  <si>
    <t xml:space="preserve">Información de rendición de cuentas de la entidad publicada en página web institucional </t>
  </si>
  <si>
    <t>GD-15</t>
  </si>
  <si>
    <t>Utilizar tecnologías emergentes de cuarta revolución industrial como la automatización robótica de procesos para mejorar la prestación de los servicios de la entidad.</t>
  </si>
  <si>
    <t>Realización de una prueba piloto a través de la utilización de un ChatBot que pemita la interacción con los ciudadanos.</t>
  </si>
  <si>
    <t>GD-16</t>
  </si>
  <si>
    <t>Utilizar tecnologías emergentes de cuarta revolución industrial como la robótica para mejorar la prestación de los servicios de la entidad.</t>
  </si>
  <si>
    <t>Diseñar una estrategia que permita a futuro involucrar tecnologías emergentes de cuarta revolución industrial como la robótica en la prestación de servicios de la entidad</t>
  </si>
  <si>
    <t>GD-17</t>
  </si>
  <si>
    <t>Utilizar tecnologías emergentes de cuarta revolución industrial para mejorar la prestación de los servicios de la entidad, como tecnologías de desintermediación, DLT (Distributed Ledger Technology), cadena de bloques (Blockchain) o contratos inteligentes, entre otros.</t>
  </si>
  <si>
    <t>Participar en una estrategia diseñada por el MINTIC para proyectar la utilizacion de tecnologías emergentes de cuarta revolución industrial en la entiidad.</t>
  </si>
  <si>
    <t>Seguridad digital</t>
  </si>
  <si>
    <t>77,8 (mejoró en 11,0)</t>
  </si>
  <si>
    <t>SD-02</t>
  </si>
  <si>
    <t>Establecer el alcance del Sistema de Gestión de Seguridad de la Información (SGSI), aprobarlo mediante la alta dirección y actualizarlo de acuerdo con los cambios en el contexto de la entidad.</t>
  </si>
  <si>
    <t>Informe con el alcance del SGSI aprobado</t>
  </si>
  <si>
    <t>Defensa Jurídica</t>
  </si>
  <si>
    <t>99,9 (mejoró en 0,8)</t>
  </si>
  <si>
    <t>Tasa de éxito procesal.</t>
  </si>
  <si>
    <t>Tasa de Éxito Procesal (Procesos Instaurados en Contra del Municipio</t>
  </si>
  <si>
    <t>Plan de acción del comité de conciliación vigencia 2023</t>
  </si>
  <si>
    <t>Plan de acción del comité de conciliación vigencia 2023.</t>
  </si>
  <si>
    <t>Servicio al ciudadano</t>
  </si>
  <si>
    <t>94,4 (mejoró en 2,7)</t>
  </si>
  <si>
    <t>SC-02</t>
  </si>
  <si>
    <t>Contar con operadores para la atención a personas con discapacidad (Ejemplo: uso de herramientas como Centro de Relevo, Sistema de Interpretación-SIEL u otros) en la línea de atención telefónica, el PBX o conmutador de la entidad.</t>
  </si>
  <si>
    <t>Contratos de personal que preste los servicios de interpretación de Lengua de Señas Colombiana</t>
  </si>
  <si>
    <t>SC-03</t>
  </si>
  <si>
    <t>Contar en la entidad con un procedimiento para traducir la información pública que solicita un grupo étnico a su respectiva lengua.</t>
  </si>
  <si>
    <t>Procedimiento de gestión de traducción de la información pública que solicite el grupo étnico.</t>
  </si>
  <si>
    <t>SC-04</t>
  </si>
  <si>
    <t>Identificar y priorizar documentos de la entidad de mayor consulta por el ciudadano, para traducirlos a lenguaje claro.</t>
  </si>
  <si>
    <t>Documentos traducidos a lenguaje claro</t>
  </si>
  <si>
    <t>SC-06</t>
  </si>
  <si>
    <t>Instalar señalización en otras lenguas o idiomas en la entidad.</t>
  </si>
  <si>
    <t xml:space="preserve">Informe de actividades de divulgación de las adecuaciones que se llevaron a cabo en el Centro de Atención Municipal Especializado CAME y en el CAM para facilitar el ingreso y la atención a los ciudadanos en condición de discapacidad. </t>
  </si>
  <si>
    <t>SC-07</t>
  </si>
  <si>
    <t>Tener capacidad en la línea de atención telefónica, el PBX o conmutador de la entidad para la atención de llamadas de personas que hablen otras lenguas o idiomas diferentes del castellano.</t>
  </si>
  <si>
    <t>Informe de servicio de llamadas que demanden el uso de otro idioma</t>
  </si>
  <si>
    <t>Racionalización de trámites</t>
  </si>
  <si>
    <t>95,7 (mejoró en 1,8)</t>
  </si>
  <si>
    <t>RT-01</t>
  </si>
  <si>
    <t>Formular en cada vigencia una estrategia de racionalización de trámites y OPAS en la entidad.</t>
  </si>
  <si>
    <t>Seguimiento en el SUIT a las actividades a realizar para el cumplimiento de los trámites y procedimientos (OPAS) priorizados para la racionalización.</t>
  </si>
  <si>
    <t>Módulo del SUIT diligenciado de acuerdo a la estrategia anti-trámite incluido en el PAAC 2023</t>
  </si>
  <si>
    <t xml:space="preserve">Estrategia de racionalización de trámites </t>
  </si>
  <si>
    <t>RT-02</t>
  </si>
  <si>
    <t>Garantizar que se lleve a cabo la racionalización de los trámites que se planeó hacer para la vigencia.</t>
  </si>
  <si>
    <t>Diagnóstico de los trámites de la entidad, susceptibles de disponerse en línea.</t>
  </si>
  <si>
    <t>Dar a conocer a los grupos de valor los beneficios que obtuvieron gracias a las acciones de racionalización de los trámites / otros procedimientos administrativos que implementó la entidad.</t>
  </si>
  <si>
    <t>Brief de beneficios obtenidos por racionalización de trámites, publicado, según requerimientos.</t>
  </si>
  <si>
    <t>Participación ciudadana en la gestión pública</t>
  </si>
  <si>
    <t>89,1 (mejoró en 5,4)</t>
  </si>
  <si>
    <t>Divulgar las acciones de mejoramiento a los ciudadanos, usuarios o grupos de interés como resultado de los ejercicios de rendición de cuentas.</t>
  </si>
  <si>
    <t>Plan de participación ciudadana 2022 actualizado</t>
  </si>
  <si>
    <t>Rendición de cuentas de la implementación de la estrategia general de presupuestos participativos realizada.</t>
  </si>
  <si>
    <t>Establecer actividades para informar directamente a los grupos de valor sobre los resultados de su participación en la gestión mediante el envío de información o la realización de reuniones o encuentros.</t>
  </si>
  <si>
    <t>Viabilidad técnica de obras de presupuestos participativos 2021</t>
  </si>
  <si>
    <t>Viabilidad técnica de obras de presupuestos participativos 2022</t>
  </si>
  <si>
    <t>Adjudicación de obras mediante el ejercicio de presupuestos participativos de vigencias anteriores</t>
  </si>
  <si>
    <t xml:space="preserve">Secretaría de Infraestructura </t>
  </si>
  <si>
    <t>CI - 1</t>
  </si>
  <si>
    <t>Contar con aplicaciones móviles, de acuerdo con las capacidades de la entidad, como estrategia para interactuar de manera virtual con los ciudadanos.</t>
  </si>
  <si>
    <t xml:space="preserve">Aplicación móvil desarrollada que permita interactuar de manera virtual con los ciudadanos. </t>
  </si>
  <si>
    <t>Mejora normativa</t>
  </si>
  <si>
    <t>53,5 (mejoró en 11,3)</t>
  </si>
  <si>
    <t>Realizar la Consulta Pública de la agenda regulatoria o de la lista de problemáticas en el sitio web para recibir comentarios y opiniones de los interesados, mínimo durante 30 días calendario</t>
  </si>
  <si>
    <t>Publicación en la página web durante 30 días calendario de la agenda regulatoria para recibir comentarios y opiniones de la ciudadanía.</t>
  </si>
  <si>
    <t>Publicar la agenda regulatoria o la lista de problemáticas final en su sitio web para conocimiento de la ciudadanía</t>
  </si>
  <si>
    <t>Agenda regulatora final publicada en página web.</t>
  </si>
  <si>
    <t>Ejecutar el cronograma de acuerdos escolares, recepción de documentación, visitas a las instituciones educativas, formulación del proyecto para la posterior emisión de la resolución de transferencia.</t>
  </si>
  <si>
    <t>Resolución de transferencia de los recursos del presupuesto a las IE beneficiadas de los proyectos viabilizados de Acuerdos Escolares 2021.</t>
  </si>
  <si>
    <t>Secretaría de Educación</t>
  </si>
  <si>
    <t>MN-03</t>
  </si>
  <si>
    <t>Publicar la agenda regulatoria o la lista de problemáticas definitiva en el  Sistema Ãšnico de Consulta Pública (SUCOP) y/o sitio web de la entidad dentro de los primeros 5 días hábiles siguiente al mes en el que se realizaron las modificaciones, con el fin de garantizar la transparencia en la planeación de la regulación.</t>
  </si>
  <si>
    <t>Procedimiento para la publicación en la Agenda Regulatoria.</t>
  </si>
  <si>
    <t>Evaluación de Resultados</t>
  </si>
  <si>
    <t xml:space="preserve">Seguimiento y evaluación del desempeño institucional </t>
  </si>
  <si>
    <t>86,0 (mejoró en 6,9)</t>
  </si>
  <si>
    <t>Realizar el seguimiento al Plan de Desarrollo Municipal en cumplimiento al Acuerdo 013 del 10 de junio de 2020 que establece la metodología de seguimiento, así como el cumplimiento a las directrices del DNP y del DAFP.</t>
  </si>
  <si>
    <t xml:space="preserve">Seguimiento al cumplimiento del Plan de Desarrollo 2020 - 2023 </t>
  </si>
  <si>
    <t xml:space="preserve">Secretaría de Planeación </t>
  </si>
  <si>
    <t>Mapa o ruta de ingreso a las instalaciones municipales traducidas  en otras lenguas</t>
  </si>
  <si>
    <t>Traducir documentos de la Entidad a lenguaje claro (Guías, Formatos, Manuales, Respuestas a PQRSD, normas).</t>
  </si>
  <si>
    <t xml:space="preserve"> 
Evaluar los resultados del uso de los documentos traducidos a lenguaje claro.
</t>
  </si>
  <si>
    <t>Encuesta de percepción digital aplicada</t>
  </si>
  <si>
    <t>SE-01</t>
  </si>
  <si>
    <t>Establecer medios de difusión que informen a los ciudadanos, grupos de interés y grupos de valor las medidas adoptadas para mejorar los problemas detectados. Desde el sistema de control interno efectuar su verificación.</t>
  </si>
  <si>
    <t>Publicar el informe en la página web de la entidad, con los resultados obtenidos en la encuesta de percepcion ciudadana</t>
  </si>
  <si>
    <t xml:space="preserve">Información y Comunicación </t>
  </si>
  <si>
    <t>Gestión documental</t>
  </si>
  <si>
    <t>82,6 (mejoró en 8,1)</t>
  </si>
  <si>
    <t>Contar con instrumentos archivísticos para recibir Fondos Documentales provenientes de entidades liquidadas, escindidas, fusionadas, suprimidas.</t>
  </si>
  <si>
    <t>Procedimiento de recepción de fondos documentales provenientes de entidades liquidadas, escindidas, fusionadas, suprimidas</t>
  </si>
  <si>
    <t>Elaborar el Inventario documental del Fondo Documental Acumulado</t>
  </si>
  <si>
    <t>Metros lineales de documentación custodiada por el archivo central inventariodo</t>
  </si>
  <si>
    <t xml:space="preserve">Elaborar y aprobar las Tablas de Valoración Documental - TVD
</t>
  </si>
  <si>
    <t xml:space="preserve">Inventario desde la vigencia 1923-1953 de las tablas de valoración documental (TVD) </t>
  </si>
  <si>
    <t>Tener inventariada la documentación de sus archivos de gestión en el Formato
Único de Inventario Documental - FUID</t>
  </si>
  <si>
    <t>Requerimiento, circular y/o comunicación para la solicitud de avance de los inventarios documentales a las áreas productoras</t>
  </si>
  <si>
    <t>Tener inventariada la documentación de su archivo central en el Formato
Único de Inventario Documental - FUID</t>
  </si>
  <si>
    <t>Formato Único de Inventario Documental - FUID diligenciado con el inventario de 150 metros líneales de documentación custodioda por el archivo central</t>
  </si>
  <si>
    <t>Realizar monitoreo y control (con equipos de medición) de condiciones ambientales.</t>
  </si>
  <si>
    <t>Monitoreo y control a equipos ambientales realizados</t>
  </si>
  <si>
    <t>GDO - 03</t>
  </si>
  <si>
    <t>Ejecutar y documentar estrategias de preservación digital (migración, conversión, refreshing) para garantizar que la información que produce esté disponible a lo largo del tiempo.</t>
  </si>
  <si>
    <t>Informe de ejecución del Plan de Preservación Digital  a Largo Plazo.</t>
  </si>
  <si>
    <t>Implementar el Plan de Preservación Digital</t>
  </si>
  <si>
    <t xml:space="preserve">Capacitaciones sobre el Plan de Preservación Digital </t>
  </si>
  <si>
    <t>Implementar las medidas establecidas para los archivos de Derechos
Humanos, Derecho Internacional Humanitario, Memoria Histórica y Conflicto Armado, según el acuerdo 04 de 2015, el protocolo de gestión de archivos de Derechos Humanos y la Circular 01 de 2017</t>
  </si>
  <si>
    <t>Matriz de identificación de listado de series y subseries simples</t>
  </si>
  <si>
    <t>Asignar recursos para la identificación, acceso, valoración y protección de archivos de derechos humanos, derecho internacional humanitario Memoria, Histórica y Conflicto Armado.</t>
  </si>
  <si>
    <t>Capacitación de identificación de documentos relacionados a los Derechos humanos</t>
  </si>
  <si>
    <t>Aplicar el procedimiento de eliminación documental aprobado por la entidad</t>
  </si>
  <si>
    <t>Actas de eliminación documental</t>
  </si>
  <si>
    <t>GDO - 05</t>
  </si>
  <si>
    <t>Identificar en las Tablas de Retención Documental los archivos de Derechos Humanos, Derecho Internacional Humanitario, Memoria Histórica y Conflicto Armado a cargo de la entidad, definiendo los tiempos de retención y disposición final.</t>
  </si>
  <si>
    <t>Inventario documental identificando el reconocimiento de Derechos Humanos, Derecho Internacional Humanitario, Memoria Histórica y Conflicto Armado a cargo de la entidad con su posible ficha de valoración documental.</t>
  </si>
  <si>
    <t>Implementar las medidas establecidas para los archivos de Derechos
Humanos, Derecho Internacional Humanitario, Memoria Histórica y Conflicto Armado, según el acuerdo 04 de 2015, el protocolo de gestión de archivos de Derechos Humanos y la Circular 01 de 2018</t>
  </si>
  <si>
    <t>Tabla de control de acceso de la información clasificada y reservada para los archivos de Derechos Humanos, Derecho Internacional Humanitario, Memoria Histórica y Conflicto Armado a cargo de la entidad.</t>
  </si>
  <si>
    <t>Transparencia, acceso a la información pública y lucha contra la corrupción</t>
  </si>
  <si>
    <t>83,1 (mejoró en 8,4)</t>
  </si>
  <si>
    <t>Información pública de interés de la ciudadanía divulgada proactivamente a nivel interno.</t>
  </si>
  <si>
    <t xml:space="preserve">Publicaciones mediante correo electrónico interno de dos temas de interés de la ciudadanía. </t>
  </si>
  <si>
    <t>Información pública de interés de la ciudadanía publicada proactivamente, de acuerdo a las solicitudes realizadas por las Dependencias.</t>
  </si>
  <si>
    <t>Socializaciones de la Estrategia de Transparencia y Acceso a la Información Pública a los servidores públicos y contratistas desde el compromiso personal para el fortalecimiento institucional.</t>
  </si>
  <si>
    <t>Socialización de la Estrategia de Transparencia y Acceso a la Información Pública a los servidores públicos y contratistas desde el compromiso personal para el fortalecimiento institucional.</t>
  </si>
  <si>
    <t>Diagnóstico de los criterios diferenciales de accesibilidad con los que cuenta la entidad respecto de lo establecido por el ordenamiento jurídico.</t>
  </si>
  <si>
    <t>Diagnóstico de los criterios diferenciales de accesibilidad con los que cuenta la entidad respecto de lo establecido por el ordenamiento jurídico, vigencia 2023.</t>
  </si>
  <si>
    <t xml:space="preserve">Instrumentos de gestión de información pública actualizado. </t>
  </si>
  <si>
    <t xml:space="preserve">Socialización sobre los conflictos de intereses que enfrentan los servidores públicos y contratista de prestacion de servicio que integran los equipos evaluadores en los procesos de contratacion </t>
  </si>
  <si>
    <t>Socialización sobre la importancia de la protección del derecho fundamental de petición con enfoque de prevención del daño antijurídico.</t>
  </si>
  <si>
    <t>Comisión Territorial Ciudadana para la Lucha contra la Corrupción creado e implementado.</t>
  </si>
  <si>
    <t>Comisión Territorial Ciudadana para la Lucha contra la Corrupción del Municipio de Bucaramanga creada e implementada</t>
  </si>
  <si>
    <t xml:space="preserve">Canal antifraude y de denuncia segura creado para el ciudadano, protegiendo al denunciante. </t>
  </si>
  <si>
    <t>Canal antifraude y de denuncia segura implementado en la página web del municipio para el ciudadano (asesoramiento jurídico)</t>
  </si>
  <si>
    <t>Canal antifraude y de denuncia segura implementado en la página web del municipio para el ciudadano (desarrollo tecnolológico)</t>
  </si>
  <si>
    <t>Gestión de la Información estadística</t>
  </si>
  <si>
    <t>91,8 (mejoró en 4,0)</t>
  </si>
  <si>
    <t>Utilizar manuales, metodologías y guías del DANE para implementar sus procesos de producción de información estadística.</t>
  </si>
  <si>
    <t>Cartilla Indicadores de información estadística elaborada</t>
  </si>
  <si>
    <t>IE-14</t>
  </si>
  <si>
    <t>Publicar en la página web, el documento metodológico de operaciones estadísticas, para disposición de los grupos de valor de la entidad..</t>
  </si>
  <si>
    <t>Observatorio del delito y de paz mantenido.</t>
  </si>
  <si>
    <t>Secretaría del Interior</t>
  </si>
  <si>
    <t>Gestión del Conocimiento y la innovación</t>
  </si>
  <si>
    <t>Gestión del conocimiento y la innovación</t>
  </si>
  <si>
    <t>81,2 (mejoró en 9,3)</t>
  </si>
  <si>
    <t>GC-01</t>
  </si>
  <si>
    <t>Consultar las necesidades y expectativas a sus grupos de valor para identificar las necesidades de conocimiento e innovación.</t>
  </si>
  <si>
    <t>Informe sobre las necesidades y expectativas de conocimiento e innovación identificadas en los grupos de valor .</t>
  </si>
  <si>
    <t xml:space="preserve">Control Interno </t>
  </si>
  <si>
    <t xml:space="preserve">Control interno </t>
  </si>
  <si>
    <t>79,0 (mejoró en 10,4)</t>
  </si>
  <si>
    <t>CI-01</t>
  </si>
  <si>
    <t>Seguimiento a la implementación de la aplicación móvil desarrollada para interactuar de manera virtual con los ciudadanos en Comité Institucional de Coordinación de Control Interno - CICCI</t>
  </si>
  <si>
    <t>Talento Humano 
Recursos Físicos y Tecnológicos</t>
  </si>
  <si>
    <t>OCIG</t>
  </si>
  <si>
    <t>CI-02</t>
  </si>
  <si>
    <t>Seguimiento al procedimiento para traducir información realizado en Comité Institucional de Coordinación de Control Interno - CICCI</t>
  </si>
  <si>
    <t>CI-03</t>
  </si>
  <si>
    <t>Seguimiento al Plan Operacional de Seguridad y Privacidad de la Información en Comité Institucional de Coordinación de Control Interno - CICCI</t>
  </si>
  <si>
    <t>CI-05</t>
  </si>
  <si>
    <t>Seguimiento a la Política  de Gestión Ambiental de la entidad  en Comité Institucional de Coordinación de Control Interno - CICCI</t>
  </si>
  <si>
    <t>CI-06</t>
  </si>
  <si>
    <t>Seguimiento a jornadas de difusión y herramientas pedagógicas del código de integridad a los servidores públicos y/o contratistas  en Comité Institucional de Coordinación de Control Interno - CICCI</t>
  </si>
  <si>
    <t>CI-07</t>
  </si>
  <si>
    <t>Seguimiento a publicación de datos abiertos estratégicos en www.datos.gov.co  en Comité Institucional de Coordinación de Control Interno - CICCI</t>
  </si>
  <si>
    <t>CI-08</t>
  </si>
  <si>
    <t>Verificar que el plan anual de auditoría contempla auditorías al modelo de seguridad y privacidad de la información (MSPI).</t>
  </si>
  <si>
    <t>Plan anual de auditoría donde se contemple auditorías al modelo de seguridad y privacidad de la información (MSPI).</t>
  </si>
  <si>
    <t>CI-09</t>
  </si>
  <si>
    <t>Verificar que el plan anual de auditoría contempla auditorías de accesibilidad web, conforme a los criterios de accesibilidad web del anexo 1 de la Resolución 1519 de 2020.</t>
  </si>
  <si>
    <t>Informe definitivo de auditoría  al cumplimiento de la ley de transparencia y acceso a la información y accesibilidad web elaborado</t>
  </si>
  <si>
    <t>CI-10</t>
  </si>
  <si>
    <t>Verificar que el plan anual de auditoría contempla auditorías de gestión conforme a la norma técnica NTC 6047 de infraestructura.</t>
  </si>
  <si>
    <t>Informe definitivo de auditoría de gestión enmarcada en la norma técnica NTC 6047 elaborado</t>
  </si>
  <si>
    <t>CI-11</t>
  </si>
  <si>
    <t>Seguimiento a la aplicación de los instrumentos para verificar las competencias  relacionadas con la orientación al usuario y al ciudadano del funcionarios a vincular</t>
  </si>
  <si>
    <t>Informe de seguimiento al Plan de Desarrollo 2020 - 2023</t>
  </si>
  <si>
    <t>Presentar el resultado de las auditorías internas y seguimientos a procesos institucionales a los líderes de procesos auditados y realizar la socialización en el marco del Comité Institucional de Coordinación de Control Interno.</t>
  </si>
  <si>
    <t xml:space="preserve">Informes radicados a líderes de procesos auditados </t>
  </si>
  <si>
    <t>Evaluación de la Audiencia de Rendición de Cuentas</t>
  </si>
  <si>
    <t>Informe de evaluación de la Audiencia Anual de Rendición de Cuentas</t>
  </si>
  <si>
    <t>Evaluación Semestral de Coordinación del Sistema de Control Interno.</t>
  </si>
  <si>
    <t>Informe de evaluación semestral del sistema de control interno</t>
  </si>
  <si>
    <t>Socializar ante el Comité Institucional de Coordinación de Control Interno la evaluación Semestral de Coordinación de del sistema de Control interno.</t>
  </si>
  <si>
    <t>Acta de Comité Institucional de Coordinacion de Control Interno</t>
  </si>
  <si>
    <t>Seguimiento periódico (Cuatrimestral) al PAAC y Mapas de riesgos de Corrupción.</t>
  </si>
  <si>
    <t>Informe de seguimiento al PAAC y Mapa de Riesgos de Corrupción</t>
  </si>
  <si>
    <t>Seguimiento periódico (Corte a diciembre de la vigencia anterior y un segundo seguimiento de la vigencia en curso) al Mapas de Riesgos de Gestión por procesos.</t>
  </si>
  <si>
    <t>Informe de seguimiento a Mapas de Riesgos de Gestión por procesos</t>
  </si>
  <si>
    <t>Seguimiento a los Planes de Mejoramiento Suscritos con los Entes de Control Externo.</t>
  </si>
  <si>
    <t>Informe de seguimiento a los planes de mejoramiento suscritos con la Contraloría Municipal de Bucaramanga y Contraloría General de la República</t>
  </si>
  <si>
    <t>Oficina de Prensa y Comunicaciones</t>
  </si>
  <si>
    <t>Sec. Administrativa</t>
  </si>
  <si>
    <t>Sec. de Educación</t>
  </si>
  <si>
    <t>Sec. de Hacienda</t>
  </si>
  <si>
    <t>Sec. de Infraestructura</t>
  </si>
  <si>
    <t>Sec. de Interior</t>
  </si>
  <si>
    <t>Sec. de Planeación</t>
  </si>
  <si>
    <t>Sec. de Salud y Ambiente</t>
  </si>
  <si>
    <t>Sec. Jurídica</t>
  </si>
  <si>
    <t>Total general</t>
  </si>
  <si>
    <t>Promedio de  III TRIM 20217</t>
  </si>
  <si>
    <t>Etiquetas de fila</t>
  </si>
  <si>
    <t>Promedio de I TRIM 20229</t>
  </si>
  <si>
    <t>Promedio de ACUMULADO 2021 -2022</t>
  </si>
  <si>
    <t>POLÍTICA</t>
  </si>
  <si>
    <t>ACTIVIDAD</t>
  </si>
  <si>
    <t>PRODUCTO</t>
  </si>
  <si>
    <t>TIPO DE META</t>
  </si>
  <si>
    <t>N.X</t>
  </si>
  <si>
    <t xml:space="preserve">META </t>
  </si>
  <si>
    <t>LOGRO III TRIM 2021</t>
  </si>
  <si>
    <t>LOGRO IV TRIM 2021</t>
  </si>
  <si>
    <t>LOGRO I TRIM 2022</t>
  </si>
  <si>
    <t>LOGRO II TRIM 2022</t>
  </si>
  <si>
    <t xml:space="preserve"> III TRIM 2021</t>
  </si>
  <si>
    <t xml:space="preserve"> IV TRIM 2021</t>
  </si>
  <si>
    <t>I TRIM 2022</t>
  </si>
  <si>
    <t xml:space="preserve"> II TRIM 2022</t>
  </si>
  <si>
    <t>VAL</t>
  </si>
  <si>
    <t xml:space="preserve"> III TRIM 20212</t>
  </si>
  <si>
    <t xml:space="preserve"> IV TRIM 20213</t>
  </si>
  <si>
    <t>I TRIM 20224</t>
  </si>
  <si>
    <t xml:space="preserve"> II TRIM 20225</t>
  </si>
  <si>
    <t xml:space="preserve">Calculo1 </t>
  </si>
  <si>
    <t>Calculo2</t>
  </si>
  <si>
    <t>Calculo3</t>
  </si>
  <si>
    <t>Calculo4</t>
  </si>
  <si>
    <t>Calculo5</t>
  </si>
  <si>
    <t xml:space="preserve"> III TRIM 20217</t>
  </si>
  <si>
    <t xml:space="preserve"> IV TRIM 20218</t>
  </si>
  <si>
    <t>I TRIM 20229</t>
  </si>
  <si>
    <t xml:space="preserve"> II TRIM 202210</t>
  </si>
  <si>
    <t>ACUMULADO 2021 -2022</t>
  </si>
  <si>
    <t>DEPENDENCIA</t>
  </si>
  <si>
    <t>Analizar puestos de trabajo e identificarlos para vincular personal con discapacidad.</t>
  </si>
  <si>
    <t>Puestos de trabajo identificados en donde se pueda vincular personas con discapacidad.</t>
  </si>
  <si>
    <t>INCREMENTO</t>
  </si>
  <si>
    <t>SI</t>
  </si>
  <si>
    <t>1</t>
  </si>
  <si>
    <t>4</t>
  </si>
  <si>
    <t>3</t>
  </si>
  <si>
    <t/>
  </si>
  <si>
    <t>Se realizó un análisis de ubicación de puestos de trabajo para personas con discapacidad para desempeñar sus labores del día 18 de agosto del 2021</t>
  </si>
  <si>
    <t>Profesional Especializado - TH
(Secretaría Administrativa)</t>
  </si>
  <si>
    <t>Establecer espacios para resaltar y estimular a los servidores públicos.</t>
  </si>
  <si>
    <t>Espacios que permitan resaltar y estimular a los servidores públicos como reconocimiento a sus labores.</t>
  </si>
  <si>
    <t>2</t>
  </si>
  <si>
    <t>Se programó para el 15 y 29 de octubre la Jornada de Conmemoración y exaltación de los servidores públicos de la Alcaldía de Bucaramanga. La actividad se cumplió durante el cuarto trimestre del año 2021, en cumplimiento al cronograma establecido en el presente plan.
Se realizó jornada de reconocimiento a servidores públicos, entrega de estímulos a mejores servidores públicos por evaluación de desempeño</t>
  </si>
  <si>
    <t>Subsecretario Administrativo - TH
(Secretaría Administrativa)</t>
  </si>
  <si>
    <t>Realizar informes sobre las razones de retiro de los servidores públicos.</t>
  </si>
  <si>
    <t xml:space="preserve">Informes analizados acerca de las razones de retiro que genere insumos para el plan de previsión del talento humano. </t>
  </si>
  <si>
    <t>0%</t>
  </si>
  <si>
    <t>Se realizó informe de razones de retiro de servidores públicos, correspondiente al periodo comprendido entre el 1 de enero a 31 de diciembre de 2021, según se evidencia en pantallazo enviado.</t>
  </si>
  <si>
    <t>Consolidar  estadísticas de la información del talento humano.</t>
  </si>
  <si>
    <t>Estadísticas de la información de Gestión Estratégica de Talento Humano consolidadas.</t>
  </si>
  <si>
    <t>Se realizó encuesta "Maestro de empleados" que contiene información de los servidores públicos de planta, se presenta informe con los resultados de la encuesta maestra de empleados</t>
  </si>
  <si>
    <t>Técnico Operativo
(Secretaría Administrativa)</t>
  </si>
  <si>
    <t>Analizar y tomar las medidas de mejora que contribuyan al fortalecimiento del clima laboral en la entidad. Desde el sistema de control interno efectuar su verificación.</t>
  </si>
  <si>
    <t>Socialización de los resultados de la medición del clima laboral vigencia 2021</t>
  </si>
  <si>
    <t xml:space="preserve">Se realizó estudio de medición del clima laboral, y se socializó a 58 servidores públicos y contratistas el día 05 de noviembre, se anexa pantallazo de las diapositivas socializadas y tabla de Excel de asistencia.  </t>
  </si>
  <si>
    <t>Establecer incentivos especiales para el personal de servicio al ciudadano y otros estímulos para quienes se encuentren con distinto tipo de vinculación (provisionales, contratistas, etc.) en la entidad.</t>
  </si>
  <si>
    <t>Cuadro de mérito del personal del Centro de Atención Especializado- CAME.</t>
  </si>
  <si>
    <t>Se realizó el reconocimiento a tres personas que prestan el servicio en el  CAME de acuerdo con la evaluación de satisfacción realizada por los usuarios. Se adjunta informe de la acción de fecha del segundo semestre del 2021</t>
  </si>
  <si>
    <t xml:space="preserve">Analizar que los resultados de la evaluación de desempeño laboral y de los acuerdos de gestión sean coherentes con el cumplimiento de las metas de la entidad. </t>
  </si>
  <si>
    <t>Informe de análisis de los resultados de las evaluaciones de desempeño laboral y los acuerdos de gestión.</t>
  </si>
  <si>
    <t>Se realizó el análisis de los resultados de las evaluaciones de desempeño correspondientes al primer semestre del año 2021 a corte 30 de septiembre de 2021</t>
  </si>
  <si>
    <t>Desarrollar jornadas de capacitación y/o divulgación a sus servidores y contratistas sobre participación ciudadana, rendición de cuentas y control social.</t>
  </si>
  <si>
    <t>Jornadas de capacitación y/o divulgación a los  servidores públicos  y contratistas en los temas de participación ciudadana, rendición de cuentas y control social.</t>
  </si>
  <si>
    <t xml:space="preserve">Se realizó capacitación en temas de rendición de cuentas, participación ciudadana a los servidores públicos y contratistas de la administración, el cual se puede evidenciar mediante la convocatoria por correo electrónico del día 18 de noviembre de 2021
Se realizó capacitación el día 1 y 6 de marzo de 2022, sobre participación ciudadana, rendición de cuentas y control social, se adjunta planillas de asistencias. </t>
  </si>
  <si>
    <t>Implementar mecanismos para transferir el conocimiento de las personas que se retiran a quienes continúan vinculados.</t>
  </si>
  <si>
    <t>Herramienta  implementada y mantenida, a través del uso del formato de transferencia de conocimiento o retiro del servicio F-GAT-8100-238,37-195.</t>
  </si>
  <si>
    <t>100%</t>
  </si>
  <si>
    <t>Se estableció en el formato F-GAT-8100-238,37-036,la inclusión del formato F-GAT-8100-238,37-195  como uno de los requisitos de entrega de puesto de trabajo el cual todos los servidores los cuales se retiraron diligenciaron a cabalidad el formato</t>
  </si>
  <si>
    <t xml:space="preserve">Fomentar espacios de participación para todo el personal, para armonizar los valores del servicio público con los códigos de ética institucional, implementar jornadas de difusión y herramientas pedagógicas para desarrollar el hábito de actuar de forma coherente con ellos. </t>
  </si>
  <si>
    <t>Jornadas de apropiación del código de integridad.</t>
  </si>
  <si>
    <t>Se han realizado Jornadas de capacitación y sensibilización del código de integridad y se puede evidenciar en el informe consolidado de las socializaciones al Código de integridad de la vigencia 2021
*Viernes de Valores: Agosto 27 de 2021.
*Muro de integridad: septiembre 17 de 2021.
*Recordación digital, reto diligencia con cada uno de los valores del código de integridad: lunes 06 de septiembre de 2021</t>
  </si>
  <si>
    <t>Establecer al interior de su entidad un proceso para la gestión de los conflictos de interés, donde el servidor público pueda tener claridad de cómo se reporta un posible caso y cuál es el conducto regular a seguir. .</t>
  </si>
  <si>
    <t>Campañas de divulgación para promover el correo de cod.integridad@bucaramanga.gov.co, como un canal para conocer opiniones y denuncias sobre faltas al código de integridad.</t>
  </si>
  <si>
    <t xml:space="preserve">A través del correo cod.integridad@bucaramanga.gov.co se ha enviado mensajes a los servidores públicos y contratistas de la alcaldía, informando que a través de este medio pueden realizar las denuncias sobre faltas al código de integridad. Se anexa "Pantallazo" correo de promoción y divulgación del correo del código de integridad de fecha 06 de diciembre del 2021
También se ha utilizado para realizar los Retos digitales  de los valores del código de integridad. </t>
  </si>
  <si>
    <t>Formular y desarrollar un mecanismo para el registro, seguimiento y monitoreo a las declaraciones de conflictos de interés por parte de los servidores públicos que laboran dentro de la entidad.</t>
  </si>
  <si>
    <t>Informe de seguimiento del registro de la declaración de conflicto de intereses de los directivos que se rinden en la plataforma de función pública.</t>
  </si>
  <si>
    <t>La actividad se cumplió en el primer trimestre de 2022, de acuerdo con el cronograma establecido en el presente plan.
Se realizó un informe de seguimiento para el registro, seguimiento y monitoreo a las declaraciones de conflictos de interés para el periodo comprendido entre el 1 de enero y el 31 de marzo de 2022.  (se adjunta base datos).</t>
  </si>
  <si>
    <t xml:space="preserve">La Secretaría de Planeación actualizó el Plan Indicativo para la vigencia, el cual se encuentra publicado en la página web de la Alcaldía en el siguiente enlace: https://www.bucaramanga.gov.co/transparencia/planes-de-accion/
</t>
  </si>
  <si>
    <t>Profesional Especializado
(Secretaría de Planeación)</t>
  </si>
  <si>
    <t>La Secretaría de Planeación cuenta con los 21 planes de acción por dependencia con corte a 31 de marzo de 2022, los cuales se encuentran publicados en la página web de la entidad. Enlace: https://www.bucaramanga.gov.co/transparencia/planes-de-accion/</t>
  </si>
  <si>
    <t>La Secretaría de Planeación cuenta con el Plan Operativo Anual de Inversiones, el cual se encuentra  publicado e la página web institucional.</t>
  </si>
  <si>
    <t>La Secretaría de Planeación ha realizado el seguimiento al Plan de Desarrollo 2020 - 2023 en los meses de Enero, Febrero y Marzo de 2022, el cual se encuentra publicado en el siguiente enlace: https://datastudio.google.com/u/0/reporting/0cd5b24f-8127-4cbb-84eb-83a7ebaac49c?s=hojYat79zQ4</t>
  </si>
  <si>
    <t>Actualizar el tablero de indicadores para hacer seguimiento  y evaluación del desempeño de los procesos de la entidad.</t>
  </si>
  <si>
    <t>Tablero de desempeño de indicadores de los procesos de la entidad actualizado.</t>
  </si>
  <si>
    <t>Profesional Especializado
(Secretaría Administrativa)</t>
  </si>
  <si>
    <t xml:space="preserve">Realizar el seguimiento a las Políticas Públicas (PIIAF, Discapacidad) identificando las acciones realizadas que impactan a la población con enfoque diferencial (Grupos étnicos). </t>
  </si>
  <si>
    <t>Seguimiento a Políticas Públicas (PIIAFF, Discapacidad)</t>
  </si>
  <si>
    <t>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
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t>
  </si>
  <si>
    <t xml:space="preserve">Informes cumplimiento Plan Anticorrupción 2021 </t>
  </si>
  <si>
    <t>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t>
  </si>
  <si>
    <t xml:space="preserve">Monitoreos al Mapa de Riesgos de Corrupción 2021 </t>
  </si>
  <si>
    <t xml:space="preserve">Se realizó monitoreo al Mapa de Riesgos de Corrupción del proceso de Planeación y Direccionamiento estratégico con corte a 30 de septiembre 2021 y a 31 de diciembre de 2021.Se cuenta con actas de monitoreo </t>
  </si>
  <si>
    <t>Política de Administración de Riesgos 2021 actualizada</t>
  </si>
  <si>
    <t>La Política de Administración de Riesgos se actualizó en el mes de julio de 2021 de acuerdo a los lineamientos del DAFP.</t>
  </si>
  <si>
    <t xml:space="preserve">Mapa de Riesgos de Gestión 2021 por proceso aprobados </t>
  </si>
  <si>
    <t>Los Mapa de Riesgos de Gestión fueron aprobados por el Comité de Coordinación Institucional de Control Interno y por el Comité Institución de Gestión y desempeño - MIPG.</t>
  </si>
  <si>
    <t>Monitoreos al Mapa de Riesgos de Gestión 2021</t>
  </si>
  <si>
    <t>La Secretaría de Planeación realizó el monitoreo a los 24 Mapas de Riesgos de Gestión por proceso de acuerdo a los lineamientos del DAFP y la Política de Administración de Riesgos.</t>
  </si>
  <si>
    <t>Plan Anticorrupción y Atención al Ciudadano - PAAC 2022</t>
  </si>
  <si>
    <t>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t>
  </si>
  <si>
    <t xml:space="preserve">Mapa de Riesgos de Gestión 2022 por proceso aprobados </t>
  </si>
  <si>
    <t xml:space="preserve">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t>
  </si>
  <si>
    <t>Realizar la publicación en la sección "transparencia y acceso a la información pública" de la página web oficial de la entidad, información actualizada sobre los planes estratégicos, sectoriales e institucionales según sea el caso.</t>
  </si>
  <si>
    <t xml:space="preserve">Planes Estratégicos Sectoriales e Institucionales publicados                       </t>
  </si>
  <si>
    <t>Los planes estratégicos sectoriales e interinstucionales se encuentran publicados en la página web de la alcaldía en el link : https://www.bucaramanga.gov.co/planes-institucionales-mipg/ como soportes se encuentran las solicitudes de publicación recibidas por el web máster.</t>
  </si>
  <si>
    <t>Asesor TIC
(Oficina de las TIC)</t>
  </si>
  <si>
    <t>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t>
  </si>
  <si>
    <t>Oficina de Presupuesto
(Secretaría de Hacienda)</t>
  </si>
  <si>
    <t>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"COACTIVO" con corte a 31/MARZO/2022.</t>
  </si>
  <si>
    <t>Tesorero
(Secretaría de Hacienda)</t>
  </si>
  <si>
    <t xml:space="preserve">Teniendo en cuenta los recursos disponibles en la oficina TIC, el desarrollo no se ha iniciado de manera formal, se ha establecido una ruta de acción con miras a agilizar el proceso y avanzar de manera rápida y oportuna durante el segundo trimestre del 2022. </t>
  </si>
  <si>
    <t>Elaborar la información contable de manera oportuna</t>
  </si>
  <si>
    <t>Información Contable Oportuna.</t>
  </si>
  <si>
    <t>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t>
  </si>
  <si>
    <t>Profesional Especializado
(Secretaría de Hacienda)</t>
  </si>
  <si>
    <t>Establecer en la planta de personal de la entidad (o documento que contempla los empleos de la entidad) los empleos suficientes para cumplir con los planes y proyectos.</t>
  </si>
  <si>
    <t>Fase III del diseño del proceso de modernización Alcaldía de Bucaramanga.</t>
  </si>
  <si>
    <t xml:space="preserve">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t>
  </si>
  <si>
    <t>Subsecretario de Bienes y Servicios
(Secretaría Administrativa)</t>
  </si>
  <si>
    <t>Adoptar acciones o planes para optimizar el uso de vehículos institucionales.</t>
  </si>
  <si>
    <t>Informe de instalación de horómetros a  las 5 volquetas de la Alcaldía de Bucaramanga.</t>
  </si>
  <si>
    <t xml:space="preserve">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t>
  </si>
  <si>
    <t xml:space="preserve">Verificar que el inventario de bienes de la entidad coincide totalmente con lo registrado en la contabilidad. </t>
  </si>
  <si>
    <t>Actas de tomas físicas de inventario a las dependencias de la Alcaldía de Bucaramanga.</t>
  </si>
  <si>
    <t>Entre el 22 de julio al 30 de septiembre se han llevado a cabo 32 tomas físicas de inventarios, para lo cual se cuenta con los formatos de tomas físicas diligenciados. Cumpliendo con el 100% de la presente actividad.</t>
  </si>
  <si>
    <t>Almacenista
(Secretaría Administrativa)</t>
  </si>
  <si>
    <t>Establecer la política o lineamientos para el uso de bienes con material reciclado.</t>
  </si>
  <si>
    <t>Lineamientos para el uso de bienes con material reciclado formulados y socializados.</t>
  </si>
  <si>
    <t>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
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t>
  </si>
  <si>
    <t>Subsecretario de Medio Ambiente
(Subsecretaría de Medio Ambiente)</t>
  </si>
  <si>
    <t>Actualizar  el plan Estratégico de Tecnologías de Información del Municipio de Bucaramanga  2020-2023.</t>
  </si>
  <si>
    <t>PETI (Plan Estratégico de Tecnologías de Información del Municipio de Bucaramanga) actualizado vigencia 2020-2023.</t>
  </si>
  <si>
    <t>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t>
  </si>
  <si>
    <t>Asesor Despacho
(Oficina TIC)</t>
  </si>
  <si>
    <t>Actualizar y documentar una arquitectura de referencia y una arquitectura de solución para todas las soluciones tecnológicas de la entidad, con el propósito de mejorar la gestión de sus sistemas de información.</t>
  </si>
  <si>
    <t>Documento de arquitectura de referencia para los sistemas de información de la entidad</t>
  </si>
  <si>
    <t xml:space="preserve">Se continuó con la elaboración del documento de arquitectura de referencia en conjunto con  metodología de desarrollo de software de la entidad. Durante el segundo trimestre del 2022 se espera tener una  versión para revisión. </t>
  </si>
  <si>
    <t xml:space="preserve">Desarrollar el Piloto de servicios ciudadanos digitales alineado con el marco de interoperabilidad X-Road </t>
  </si>
  <si>
    <t>Piloto de servicios ciudadanos digitales alineado al marco de interoperabilidad X-Road desarrollado.</t>
  </si>
  <si>
    <t xml:space="preserve">Meta cumplida en la vigencia 2021. Se finalizó el piloto establecido para el proceso de X-ROAD y se formalizó ante el MINTIC logrando la certificación de Nivel 3 por parte de la AND. </t>
  </si>
  <si>
    <t>Contar con la consulta y radicación de peticiones, quejas, reclamos, solicitudes y denuncias (PQRSD) de la entidad, diseñada y habilitada para su uso en dispositivos móviles (ubicuidad o responsive).</t>
  </si>
  <si>
    <t>Arquitectura de información del sitio web conforme al diseño de servicios ciudadanos digitales, cumpliendo normatividad A y AA de accesibilidad (ubicuidad o responsive).</t>
  </si>
  <si>
    <t xml:space="preserve">El sitio web de la entidad  para el tramite de PQRs  se ha ido ajustando de acuerdo a a la validación de la normatividad A y AA de la entidad. </t>
  </si>
  <si>
    <t>Implementar primera fase proyecto de ciudades inteligentes en tema de conectividad.</t>
  </si>
  <si>
    <t>Primera fase proyecto de ciudades inteligentes en tema de conectividad implementada.</t>
  </si>
  <si>
    <t xml:space="preserve">En el mes de febrero se logró la implementación del 100% al proyecto de ciudades inteligentes el cual contempla la puesta en marcha de puntos de conectividad y zonas Wifi. </t>
  </si>
  <si>
    <t>Implementar piloto de prueba para la transición del protocolo IPV6 en la entidad.</t>
  </si>
  <si>
    <t>Piloto de prueba para la transición del protocolo IPv4 a IPv6 implementada.</t>
  </si>
  <si>
    <t>Con base en el documento del plan de implementación del proyecto de transición del IPv4 a IPv6, se ha venido avanzado en actividades del mismo tendiente a dar cumplimiento con este ítem a diciembre de 2022  de acuerdo a los requerimientos del MINTIC.</t>
  </si>
  <si>
    <t>Implementar el Sistema de Gestión de Documentos Electrónicos de Archivo -SGDEA en la entidad.</t>
  </si>
  <si>
    <t>Plataforma de PQRSD adecuada ligada a la implementación del sistema de Gestión de Documento Electrónico de Archivo.</t>
  </si>
  <si>
    <t xml:space="preserve">El proyecto de SGDEA se inició realizando el estudio de mercados y actualizando los requerimientos técnicos del mismo, ya se realizó la solicitud de cotizaciones para generar el documento definitivo y hacer apertura del proceso durante el segundo trimestre de 2022. </t>
  </si>
  <si>
    <t>Actualizar el catálogo de todos los sistemas de información.</t>
  </si>
  <si>
    <t>Catálogo de sistemas de información actualizado</t>
  </si>
  <si>
    <t xml:space="preserve">El catálogo de sistema de información se encuentra actualizado a marzo de 2022 </t>
  </si>
  <si>
    <t>Actualizar y aprobar el inventario de activos de seguridad y privacidad de la información de la entidad, de acuerdo con los criterios establecidos.</t>
  </si>
  <si>
    <t>Inventario de seguridad y privacidad de la información de la entidad actualizado y aprobado.</t>
  </si>
  <si>
    <t>Se continuó con la actualización del inventario de seguridad y privacidad de la información, tomando en cuenta las recomendaciones realizadas en monitoreos y seguimientos de la Secretaría de Planeación y la Oficina de Control Interno.</t>
  </si>
  <si>
    <t>Implementar un programa de correcta disposición final de los residuos tecnológicos de acuerdo con la normatividad del gobierno nacional.</t>
  </si>
  <si>
    <t>Lineamientos de correcta disposición final de los residuos tecnológicos entregados a posibles compradores de desechos tecnológicos de la Alcaldía.</t>
  </si>
  <si>
    <t>La Subsecretaría de Medio Ambiente tiene pendiente con el agendamiento de la mesa de trabajo con TIC y Bienes y servicios para finiquitar los  Lineamientos para la Gestión de residuos de aparatos eléctricos y electrónicos RAEE de acuerdo con la normatividad legal vigente.</t>
  </si>
  <si>
    <t>Secretario de Salud y Ambiente 
(Secretaría de Salud y Ambiente)</t>
  </si>
  <si>
    <t>Mantener actualizada la documentación técnica y funcional para cada uno de los sistemas de información de la entidad.</t>
  </si>
  <si>
    <t>Documentación técnica y funcional para cada uno de los sistemas de información de la entidad actualizada.</t>
  </si>
  <si>
    <t>Cada uno de los sistemas de información cuenta con los manuales técnicos y funcionales.</t>
  </si>
  <si>
    <t>Actualización de la página web de la Alcaldía para que cumpla con la normatividad A y AA de acuerdo a la norma NTC5854</t>
  </si>
  <si>
    <t>Página web de la Alcaldía actualizada y con cumplimiento de normatividad A y AA de acuerdo a la norma NTC5854</t>
  </si>
  <si>
    <t>Meta cumplida en la vigencia 2021. La página web de la alcaldía ya se encuentra actualizada y cumple con los estándares de accesibilidad de acuerdo a la norma NTC5854</t>
  </si>
  <si>
    <t>Implementar criterios de usabilidad para vínculos visitados, campos de formulario y ventanas emergentes en el sitio web</t>
  </si>
  <si>
    <t>Criterios de usabilidad para vínculos visitados, campos de formulario y ventanas emergentes en el sitio web implementados.</t>
  </si>
  <si>
    <t>Meta cumplida en la vigencia 2021. La página web ya cuenta con criterios de usabilidad implementados en conjunto con los estándares de gov.co, como parte del proceso de mejora continua los mismos serán revisados de manera periódica y ajustados de ser necesarios.</t>
  </si>
  <si>
    <t>Definir Acuerdos de Nivel de Servicios (SLA por sus siglas en inglés) con terceros y Acuerdos de Niveles de Operación (OLA por sus siglas en inglés) para la gestión de tecnologías de la información (TI) de la entidad.</t>
  </si>
  <si>
    <t>Acuerdos de nivel de servicios con terceros y acuerdos de niveles de operación implementados a través de los procesos de contratación.</t>
  </si>
  <si>
    <t>Meta cumplida en la vigencia 2021. Cada uno de los contratos realizados con terceros, así como las licitaciones que se realizan se hacen incluyendo acuerdos de niveles de servicio (ANS) que permitan garantizar que los procesos contratados se ejecuten de la mejor manera posible.</t>
  </si>
  <si>
    <t>Mantener el procedimiento para atender los incidentes y requerimientos de soporte de los servicios de TI, tipo mesa de ayuda.</t>
  </si>
  <si>
    <t>Procedimiento para atender requerimientos de soporte de los servicios de TI mantenido.</t>
  </si>
  <si>
    <t>El procedimiento P-TIC-1400-170-009 Red Soporte Técnico, para atender los requerimientos de servicios de TI fue revisado y actualizado, el mismo se aplica y gestiona por medio de la plataforma sts.bucaramanga.gov.co</t>
  </si>
  <si>
    <t>Actualizar el catálogo de servicios de TI para la gestión de tecnologías de la información (TI) de la entidad.</t>
  </si>
  <si>
    <t>Catálogo de servicios de TI actualizado.</t>
  </si>
  <si>
    <t>Se ha continuado con la actualización del catálogo de servicios de TI, el cual se encuentra actualizado a marzo de 2022.</t>
  </si>
  <si>
    <t>Elaborar informes de actualización de políticas de seguridad para la implementación del Protocolo de Internet versión 6 (IPV6) en la entidad.</t>
  </si>
  <si>
    <t>Política de Seguridad y Privacidad de la Información actualizada.</t>
  </si>
  <si>
    <t>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t>
  </si>
  <si>
    <t>Implementar un Sistema de Gestión de Seguridad de la Información (SGSI) en la entidad a partir de las necesidades identificadas, y formalizarlo mediante un acto administrativo.</t>
  </si>
  <si>
    <t>Sistema de Gestión de Seguridad de la Información (SGSI)</t>
  </si>
  <si>
    <t>Se continuó avanzando en las autoevaluaciones y el diseño de la estrategia de implementación del SGSI, se ha establecido una ruta de trabajo la cual se implementará en el II trimestre 2022.</t>
  </si>
  <si>
    <t>Actualizar los conjuntos de datos abiertos estratégicos de la entidad en el catálogo de datos del Estado Colombiano www.datos.gov.co.</t>
  </si>
  <si>
    <t>Conjuntos de datos abiertos estratégicos de la entidad actualizados en el catálogo de datos del Estado Colombiano www.datos.gov.co</t>
  </si>
  <si>
    <t>Actualmente se encuentra actualizada la información de la entidad en el portal de datos abiertos www.datos.gov.co, de acuerdo a las bases de datos entregadas por cada una de las áreas responsables del envío de información.</t>
  </si>
  <si>
    <t>Actualizar e implementar el plan operacional de seguridad y privacidad de la información de la entidad</t>
  </si>
  <si>
    <t>Plan operacional de seguridad y privacidad de la información de la entidad implementado.</t>
  </si>
  <si>
    <t>Se continuó avanzando en la hoja de ruta para la implementación del Plan Operacional de Seguridad y Privacidad de la Información y durante el segundo trimestre de 2022 se espera avanzar en la implementación del mismo.</t>
  </si>
  <si>
    <t>Fortalecer las capacidades en seguridad digital de la entidad a través de ejercicios de simulación de incidentes de seguridad digital al interior de la entidad.</t>
  </si>
  <si>
    <t>Documentos de resultados de análisis de vulnerabilidad realizados.</t>
  </si>
  <si>
    <t>Se realizó un análisis de vulnerabilidades al interior de la entidad y de acuerdo al informe se generaron algunas recomendaciones las cuales fueron revisadas y validadas durante el primer trimestre del 2022.</t>
  </si>
  <si>
    <t>Continuar trabajando para mantener los resultados alcanzados y propender por un mejoramiento continuo.</t>
  </si>
  <si>
    <t>Se realizó el cálculo de la tasa de éxito procesal con corte 31 de diciembre de 2021, lo cual se puede consultar en la nube, ya que es medida mediante e indicadores adoptados en el SIGC, actividad realizada el 2 de febrero de 2022.</t>
  </si>
  <si>
    <t>Asesor de Despacho 
(Secretaría Jurídica)</t>
  </si>
  <si>
    <t>Plan de acción del comité de conciliación vigencia 2022.</t>
  </si>
  <si>
    <t>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t>
  </si>
  <si>
    <t>Profesional Especializado
(Secretaría Jurídica)</t>
  </si>
  <si>
    <t xml:space="preserve">Realizar de forma periódica un análisis de la suficiencia del talento humano asignado a cada uno de los canales de atención. </t>
  </si>
  <si>
    <t>Diagnóstico de talento humano y/o herramientas para los diferentes canales de atención.</t>
  </si>
  <si>
    <t>X</t>
  </si>
  <si>
    <t>Durante el I trimestre 2022 se realizó diagnóstico de talento humano y/o herramientas para los diferentes canales de atención, de fecha 28 de marzo de 2022.</t>
  </si>
  <si>
    <t>Alinear la política o estrategia de servicio al ciudadano con el plan sectorial, Plan Nacional de Desarrollo y/o Plan de Desarrollo Territorial.</t>
  </si>
  <si>
    <t>Estrategia de servicio al ciudadano articulada con el Plan de Desarrollo Municipal e implementada.</t>
  </si>
  <si>
    <t>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
I TRIMESTRE2022: La estrategia ya se actualizó a la versión 001 y se encuentra implementándose. los soportes están en el SharePoint</t>
  </si>
  <si>
    <t>Secretario Administrativo 
(Secretaría Administrativa)</t>
  </si>
  <si>
    <t>Aprobar recursos para la contratación de talento humano que atienda las necesidades de los grupos de valor, con el fin de promover la accesibilidad y atender las necesidades particulares.</t>
  </si>
  <si>
    <t>Contrato de servicios de interpretación de Lengua de Señas Colombiana.</t>
  </si>
  <si>
    <t>Se aprobó el proyecto BPIN No. 2021680010139, para realizar la contratación de prestación de servicios para 2 personas (interprete de lengua de señas colombiana). contrato 2938 del 24 de noviembre del del 2021 y 1862 del 05 de noviembre del 2021</t>
  </si>
  <si>
    <t>Aprobar recursos para la adquisición e instalación de tecnología que permita y facilite la comunicación de personas con discapacidad auditiva, con el fin de promover la accesibilidad y atender las necesidades particulares.</t>
  </si>
  <si>
    <t>Video traducido en el Lengua de Señas Colombiana.</t>
  </si>
  <si>
    <t>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t>
  </si>
  <si>
    <t>Diseñar los indicadores para medir las características y preferencias de los ciudadanos en la medición y seguimiento del desempeño en el marco de la política de servicio al ciudadano de la entidad. Desde el sistema de control interno efectuar su verificación.</t>
  </si>
  <si>
    <t>Informe de caracterización de los ciudadanos.</t>
  </si>
  <si>
    <t>Se aplicaron las encuestas de caracterización del 16 de septiembre al 01 de octubre del 2021, elaborándose un informe consolidado el 17 de noviembre del 2021.</t>
  </si>
  <si>
    <t>Disponer, de acuerdo con las capacidades de la entidad de un canal de atención itinerante (ejemplo, puntos móviles de atención, ferias, caravanas de servicio, etc.) para la ciudadanía.</t>
  </si>
  <si>
    <t>Informe de la participación en las  ferias institucionales, como canal itinerante de atención a la ciudadanía.</t>
  </si>
  <si>
    <t>Se elaboró un informe con corte a 30 de septiembre y otro a 30 de noviembre de 2021.</t>
  </si>
  <si>
    <t xml:space="preserve">Instalar señalización en otras lenguas o idiomas en la entidad.
</t>
  </si>
  <si>
    <t xml:space="preserve">Adecuaciones en el Centro de Atención Municipal Especializado CAME, para facilitar el ingreso y la atención a los ciudadanos en condición de discapacidad. </t>
  </si>
  <si>
    <t>Se aprobó el proyecto BPIN No. 2021680010139, para realizar la contratación de "COMPRA E INSTALACION DE SEÑALETICA PARA EL CENTRO ADMINISTRATIVO MUNICIPAL Y DEMÁS CENTROS EXTERNOS DE LA ALCALDIA DE BUCARAMANGA QUE LO REQUIERAN"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t>
  </si>
  <si>
    <t>Adecuar canales de atención virtuales para garantizar la atención de personas con discapacidad, adultos mayores, niños, etnias y otros grupos de valor.</t>
  </si>
  <si>
    <t>Canal de atención virtual adecuado para la  atención de personas con discapacidad, adultos mayores, niños, etnias y otros grupos de valor.</t>
  </si>
  <si>
    <t>Actualmente no se ha avanzado en este producto ya que es necesario generar una mesa de  trabajo con algunas Secretarías de la entidad definiendo lo alcances y diseño de este canal.</t>
  </si>
  <si>
    <t>Aplicación móvil implementada para interactuar con los ciudadanos.</t>
  </si>
  <si>
    <t>Se encuentra programada para el segundo trimestre 2022.</t>
  </si>
  <si>
    <t>Implementar la estrategia de racionalización de trámites – Plan Anticorrupción y Atención al Ciudadano para la vigencia 2021 y se encuentra registrada en la plataforma del SUIT.</t>
  </si>
  <si>
    <t xml:space="preserve">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
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
</t>
  </si>
  <si>
    <t>Profesional Universitario
(Secretaría de Planeación)</t>
  </si>
  <si>
    <t>Módulo del SUIT diligenciado de acuerdo a la estrategia anti-trámite incluido en el PAAC 2021 y PAAC 2022</t>
  </si>
  <si>
    <t>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Por otra parte, durante el primer trimestre de 2022, la Secretaría de Planeación realizó el registro de la priorización de los trámites en el módulo "Gestión de Racionalización" para el periodo 2022 en la plataforma SUIT, los cuales se encuentran registrados en el Componente 2 del PAAC 2022 dando cumplimiento en los términos de ley.</t>
  </si>
  <si>
    <t>Disponer en línea los trámites de la entidad, que sean susceptibles de disponerse en línea.</t>
  </si>
  <si>
    <t>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t>
  </si>
  <si>
    <t>Implementar acciones de racionalización que permitan reducir los pasos de los trámites / otros procedimientos administrativos de la entidad.</t>
  </si>
  <si>
    <t>Estrategia de racionalización de trámites y procedimientos de la entidad fortalecida.</t>
  </si>
  <si>
    <t xml:space="preserve">La Secretaría de Planeación, realizó el monitoreo a la estrategia de racionalización del componente 2 del PAAC, como evidencia se cuenta con el documento Seguimiento Estrategia de Racionalización y trámites racionalizados, extraídos de la plataforma SUIT.
Durante el primer trimestre 2022 se ha venido fortaleciendo la estrategia de racionalización de trámites y procedimientos, mediante mesas de trabajo, reuniones y correos de solicitud de requerimientos para dar inicio al desarrollo de los aplicativos. 
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t>
  </si>
  <si>
    <t>Implementar la Guía metodológica de buenas prácticas de racionalización de trámites .</t>
  </si>
  <si>
    <t>Guía metodológica de buenas prácticas de racionalización de trámites implementada.</t>
  </si>
  <si>
    <t>Se establecerá una hoja de ruta para avanzar en el diseño y elaboración de la guía, con el fin hacer entrega durante el segundo trimestre de 2022.</t>
  </si>
  <si>
    <t>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t>
  </si>
  <si>
    <t>Jefe de Prensa y Comunicaciones
(Oficina de Prensa y Comunicaciones)</t>
  </si>
  <si>
    <t>Emplear diferentes medios digitales en los ejercicios de participación realizados por la entidad.</t>
  </si>
  <si>
    <t>Se realizó la priorización de barrios y veredas por parte de las JAL para el desarrollo del ejercicio de Presupuestos Participativos de la vigencia 2021. Se priorizaron 54 proyectos.
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
Evidencia: Informes de Conceptos Técnicos proyectos aprobados y matriz de Seguimiento de viabilidad de proyectos vigencia 2021.</t>
  </si>
  <si>
    <t>Talento Humano, Recursos Financieros, Físicos y Tecnológicos</t>
  </si>
  <si>
    <t>Subsecretario de Despacho
(Secretaría de Planeación)</t>
  </si>
  <si>
    <t>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t>
  </si>
  <si>
    <t>Obras adjudicadas del ejercicio de presupuestos participativos vigencia 2020.</t>
  </si>
  <si>
    <t xml:space="preserve">•El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Contrato No. 271-2020 - Cumplimiento del 100%.
Contrato No. 275-2020 - Cumplimiento del 100%. 
•El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Contrato No. 301-2020.  Ejecución del 98% de avance. 
•El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Contrato No. - 82-2021. Ejecución del 90% de avance. 
Contrato No. - 81-2021. Ejecución del 90% de avance. 
Contrato No. - 84-2021. Ejecución del 90% de avance. 
• Se realizo la adjudicación de la adecuación de equipamiento urbano, viabilizados por el ejercicio de presupuestos participativos, mediante el proceso de contratación SI-LP-15-2021, el cual fue adjudicado en el mes de febrero del 2022. Dentro del proceso se encuentran los contratos:  
Contrato No. 24-2022 - Lote 1. Inicio de obra en el mes de marzo 2022. 
Contrato No. 25-2022 - Lote 2. Inicio de obra en el mes de marzo 2022. 
Contrato No. 26-2022 - Lote 3. Inicio de obra en el mes de marzo 2022. 
Contrato No. 27-2022 - Lote 4. Inicio de obra en el mes de marzo 2022. 
•Se está en etapa de estructuración los documentos base para el proceso licitatorio que tiene como objeto el mantenimiento de acueductos veredales.                                                                  </t>
  </si>
  <si>
    <t>Secretario de Despacho
(Secretaría de Infraestructura)</t>
  </si>
  <si>
    <t>Resolución de transferencia de los recursos del presupuesto a las IE beneficiadas de los proyectos viabilizados de Acuerdos Escolares 2020.</t>
  </si>
  <si>
    <t xml:space="preserve">En cumplimiento de la meta en la vigencia 2021 se certificaron dos proyectos ante el  Banco de Programas y Proyectos de Inversión Municipal.
El primer proyecto de inversión fue  "DOTACIÓN DE EQUIPOS, MULTIMEDIA, MATERIAL DIDÁCTICO Y MOBILIARIO ESCOLAR PARA LAS INSTITUCIONES EDUCATIVAS OFICIALES DEL MUNICIPIO"  con  BPIN  2021680010117 , en el cual se expidieron dos resoluciones para el giro de  recursos económicos  por un valor de $1.157.740.638,03 : • Resolución  No. 2509 del 28 de octubre de 2021 y • Resolución No. 2510 del 28 de octubre de 2021
El segundo Proyecto fue  "MEJORAMIENTO DE LA INFRAESTRUCTURA EDUCATIVA EN LAS INSTITUCIONES EDUCATIVAS OFICIALES DEL MUNICIPIO DE BUCARAMANGA" con BPIN 2021680010103, en el cual e expidieron dos resoluciones para el giro de  recursos económicos  por un valor de  $ 2.349.522.365,94: • Resolución  No. 2763  del 26 de noviembre  de 2021 y • Resolución No. 2764  del  26 de noviembre  de 2021
En el primer trimestre de la vigencia 2022, dando cumplimiento al ejercicio de Acuerdos Escolares 2021, que serán ejecutados en la vigencia 2022, a continuación, se presenta el avance en su gestión durante el primer trimestre de la actual vigencia:
–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
– El 16 de marzo se realizó la primera reunión presencial en la IE Politécnico con los rectores de las Instituciones Educativas donde se socializó el contenido de la circular 97.
– El 23 de marzo se realizó reunión vía Teams dirigida a la comunidad educativa en general para dar a conocer el proceso de acuerdos escolares vigencia 2021.
</t>
  </si>
  <si>
    <t>Secretario de Despacho
(Secretaría de Educación)</t>
  </si>
  <si>
    <t>Considerar los resultados de los espacios de participación y/o rendición de cuentas con ciudadanos para llevar a cabo mejoras a los procesos y procedimientos de la entidad.</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</si>
  <si>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El próximo ejercicio de rendición de cuentas, se adelantará ante el Consejo Territorial de Planeación (CTP), en el segundo trimestre 2022.</t>
  </si>
  <si>
    <t>Formular planes de mejora eficaces que contribuyan a satisfacer las necesidades identificadas y priorizadas por los diferentes grupos de valor.</t>
  </si>
  <si>
    <t>Acuerdos de comuna y/o escolares vigencia 2021 formulados.</t>
  </si>
  <si>
    <t>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t>
  </si>
  <si>
    <t>Mecanismo digital de participación ciudadana implementado.</t>
  </si>
  <si>
    <t xml:space="preserve">Se implementó durante el III y IV trimestre 2021 a través de la plataforma bga400.bucaramanga.gov.co un mecanismo de participación ciudadana, donde los ciudadanos planteaban sus ideas de proyectos relacionados con diversas área de municipio. Https://bga400.bucaramanga.gov.co
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t>
  </si>
  <si>
    <t>Asesor de despacho 
(Oficina TIC)</t>
  </si>
  <si>
    <t>Formular la guía de consulta pública en el proceso de producción normativa para el diseño y el proceso de construcción de proyectos normativos,  con el fin de garantizar la calidad y efectividad del servicio y garantizar a la ciudadanía la participación.</t>
  </si>
  <si>
    <t>Guía para realizar la consulta pública en el proceso de producción normativa</t>
  </si>
  <si>
    <t>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t>
  </si>
  <si>
    <t>Subsecretario Jurídico
(Secretaría Jurídica)</t>
  </si>
  <si>
    <t>Brindar información a la ciudadanía respecto a la competencia legal de la entidad  para emitir la norma de carácter general que se pretende con el desarrollo de los proyectos normativos contenidos dentro de la agenda regulatoria o lista de problemáticas.</t>
  </si>
  <si>
    <t xml:space="preserve">Creación de la Agenda regulatoria </t>
  </si>
  <si>
    <t>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t>
  </si>
  <si>
    <t xml:space="preserve">Revisar durante el proceso de formulación de proyectos normativos las temáticas relevantes. </t>
  </si>
  <si>
    <t>Lista de chequeo de revisión de actos administrativos.</t>
  </si>
  <si>
    <t>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
Se anexa lista de chequeo y revisión aleatoria en la vigencia 2021 de la aplicación de la lista de chequeo en la revisión d actos administrativos.</t>
  </si>
  <si>
    <t>Matriz Seguimiento Plan de Desarrollo 2020 - 2023</t>
  </si>
  <si>
    <t xml:space="preserve">La Secretaría de Planeación ha mantenido actualizada la matriz de cumplimiento del Plan de Desarrollo 2020 - 2023 en los meses de Enero, Febrero y Marzo de 2022, la cual se encuentra publicada en página web.
https://www.bucaramanga.gov.co/transparencia/seguimiento-al-plan-de-desarrollo/
</t>
  </si>
  <si>
    <t>Profesional Especializado
(Secretaría Planeación)</t>
  </si>
  <si>
    <t xml:space="preserve">Mesas Seguimiento al Cumplimiento del Plan de Desarrollo 2020 - 2023 </t>
  </si>
  <si>
    <t xml:space="preserve">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t>
  </si>
  <si>
    <t>Jefe de Oficina
(Oficina Control Interno de Gestión)</t>
  </si>
  <si>
    <t>FURAG 2021</t>
  </si>
  <si>
    <t xml:space="preserve">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t>
  </si>
  <si>
    <t>Informar a los grupos de valor los resultados de su participación en la gestión, mediante el envío de información y/o la realización de reuniones o encuentros.</t>
  </si>
  <si>
    <t>Actas, correos electrónicos, oficios en envío de información a los grupos de valor.</t>
  </si>
  <si>
    <t xml:space="preserve">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
Se cuenta con acta de participación en la Mesa Técnica de Primera Infancia y Adolescencia realizada el 3 de febrero de 2022, así como también, solicitud 20219487214 del 27/09/2021; Respuesta cuestionario de cumplimiento política pública de protección y bienestar animal
</t>
  </si>
  <si>
    <t>Administración y archivos y Gestión documental</t>
  </si>
  <si>
    <t>Incluir en el Sistema Integrado de Conservación, el plan de preservación digital a largo plazo.</t>
  </si>
  <si>
    <t xml:space="preserve">Plan de preservación digital a largo plazo que conforma el sistema integrado de conservación documental (SIC), actualizado y aprobado por el comité institucional de gestión y desempeño. </t>
  </si>
  <si>
    <t>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t>
  </si>
  <si>
    <t>Elaborar y aprobar el documento Sistema Integrado de Conservación - SIC de la entidad.</t>
  </si>
  <si>
    <t xml:space="preserve">Plan de conservación documental actualizado, que conforma el sistema integrado de conservación documental (SIC), actualizado y aprobado por el comité institucional de gestión y desempeño. </t>
  </si>
  <si>
    <t>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t>
  </si>
  <si>
    <t>Desarrollar los anexos, para elaborar las Tablas de Valoración Documental - TVD para organizar el Fondo Documental Acumulado de la entidad.</t>
  </si>
  <si>
    <t>Informe historia institucional con fines archivísticos (anexo a TVD).</t>
  </si>
  <si>
    <t>Se lleva un 100% de avance en la elaboración del Informe de la Historia Institucional con fines archivísticos de gran importancia para la elaboración de las TVD de fecha del 10 de noviembre del 2021</t>
  </si>
  <si>
    <t>Matriz de estructura orgánica reconstruida para los diferentes periodos de historia de la entidad (anexo a TVD).</t>
  </si>
  <si>
    <t>Se lleva un 100% de avance en la elaboración de la Matriz de estructura orgánica reconstruida para los diferentes periodos de Historia de la entidad, documento  de gran importancia para la elaboración de las TVD de fecha del 17 de noviembre del 2021</t>
  </si>
  <si>
    <t>Definir e implementar un proceso para la entrega de archivos por culminación de obligaciones contractuales.</t>
  </si>
  <si>
    <t>Procedimiento para la entrega de archivos por culminación de actividades contractuales.</t>
  </si>
  <si>
    <t>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t>
  </si>
  <si>
    <t>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t>
  </si>
  <si>
    <t>PINAR actualizado, incluyendo el proceso e identificación de documentos relacionados con Derechos humanos.</t>
  </si>
  <si>
    <t>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t>
  </si>
  <si>
    <t>Identificar los Fondos Documentales Acumulados de la entidad -FDA.</t>
  </si>
  <si>
    <t>Diagnóstico integral de archivo.</t>
  </si>
  <si>
    <t>El Diagnóstico Integral de Archivo, fue elaborado y aprobado mediante Acta de  sesión del Comité Institucional de Gestión y Desempeño MIPG realizado el 9 de septiembre del  año 2021. Dando cumplimiento a este producto en un 100% en el tercer trimestre del año 2021.</t>
  </si>
  <si>
    <t>Publicar el Cuadro de Clasificación Documental - CCD en la página web de la entidad.
Publicar la Tabla de Retención Documental - TRD, en el sitio web de la entidad en la sección de transparencia.</t>
  </si>
  <si>
    <t xml:space="preserve">Publicación de las Tablas de Retención Documental y Cuadro de Clasificación Documental en la página web del Municipio </t>
  </si>
  <si>
    <t>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t>
  </si>
  <si>
    <t>Realizar la eliminación de documentos, aplicando criterios técnicos.</t>
  </si>
  <si>
    <t>Acta de eliminación documental evidenciando la aplicación de los criterios técnicos archivísticos.</t>
  </si>
  <si>
    <t>Se lleva un 30% de avance en la elaboración de inventarios de series sensibles a eliminación documental con aplicación de criterios técnicos archivísticos y se cumplirá con el cronograma establecido en el presente plan.
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https://www.bucaramanga.gov.co/transparencia/instrumentos-de-gestion-de-la-informacion/</t>
  </si>
  <si>
    <t>Ajustar el mapa de riesgos de corrupción por la materialización de estos.</t>
  </si>
  <si>
    <t>Plan Anticorrupción y de Atención al Ciudadano con apoyo en su formulación.</t>
  </si>
  <si>
    <t xml:space="preserve">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
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
El PAAC y MRC se encuentran publicados en la página web del municipio en el link: https://www.bucaramanga.gov.co/transparencia/plan-anticorrupcion-y-de-atencion-al-ciudadano-2/ </t>
  </si>
  <si>
    <t>Secretario de Despacho
(Secretaría Jurídica)</t>
  </si>
  <si>
    <t>Comunicar internamente la información requerida para apoyar el funcionamiento del Sistema de Control Interno por medio de la estrategia de comunicación de la entidad. Desde el sistema de control interno efectuar su verificación.</t>
  </si>
  <si>
    <t xml:space="preserve">Información pública de interés de la ciudadanía divulgada proactivamente a nivel interno.
</t>
  </si>
  <si>
    <t>En el primer trimestre de 2022 se enviaron por correo institucional 9 comunicaciones relacionadas con información pública de interés de la ciudadanía.</t>
  </si>
  <si>
    <t>Jefe de Prensa
(Oficina de Prensa y Comunicaciones)</t>
  </si>
  <si>
    <t>Comunicar la información relevante de manera oportuna, confiable y segura, por parte de los líderes de los programas, proyectos, o procesos de la entidad en coordinación con sus equipos de trabajo. Desde el sistema de control interno efectuar su verificación.</t>
  </si>
  <si>
    <t>Las diferentes solicitudes de publicación de información que las áreas realizan han sido publicadas de acuerdo a los tiempos y en las secciones requeridas.</t>
  </si>
  <si>
    <t>Formular planes de mejora que promuevan una gestión transparente y efectiva y además contribuyan a la mitigación de los riesgos de corrupción.</t>
  </si>
  <si>
    <t xml:space="preserve">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
</t>
  </si>
  <si>
    <t>Secretario de Despacho
(Secretaría Jurídica)
Transparencia</t>
  </si>
  <si>
    <t>Disponer la información que publica la entidad en un formato accesible para personas con discapacidad psicosocial (mental) o intelectual (Ej.: contenidos de lectura fácil, con un cuerpo de letra mayor, vídeos sencillos con ilustraciones y audio de fácil comprensión).</t>
  </si>
  <si>
    <t>Socialización y seguimiento de la resolución 1519 de 2020 y circular correspondiente en la cual se contemplan los estándares de accesibilidad.</t>
  </si>
  <si>
    <t>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t>
  </si>
  <si>
    <t>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t>
  </si>
  <si>
    <t>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t>
  </si>
  <si>
    <t>Se cuenta con el cumplimiento del 100%, los instrumentos de gestión pública se encuentran actualizados y se enviaron a la Secretaría de Transparencia de la Presidencia de la República para revisión.</t>
  </si>
  <si>
    <t>Implementar estrategias para la identificación y declaración de conflictos de interés que contemplen jornadas de sensibilización para divulgar las situaciones sobre conflictos de interés que puede enfrentar un servidor público.</t>
  </si>
  <si>
    <t>Socialización sobre los conflictos de intereses que enfrentan los servidores públicos.</t>
  </si>
  <si>
    <t>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
Así mismo, en el mes de marzo de 2022 se realizó una socialización sobre conflicto de intereses y régimen de inhabilidades e incompatibilidades. Se cuenta con video de la socialización realizada el 31 de marzo de 2022 y soporte del control de asistencia en formato de Excel</t>
  </si>
  <si>
    <t>Incluir diferentes medios de comunicación, acordes a la realidad de la entidad y a la pandemia, para divulgar la información en el proceso de rendición de cuentas.</t>
  </si>
  <si>
    <t>Estrategia de comunicaciones en el proceso de rendición de cuentas y divulgación proactiva de información elaborada</t>
  </si>
  <si>
    <t>La estrategia de rendición de cuentas se encuentra elaborada y publicada en la página web del municipio en el link_ https://www.bucaramanga.gov.co/sin-categoria/rendicion-de-cuentas-a-la-ciudadania/.
Por tanto se cuenta con el cumplimiento del 100%.</t>
  </si>
  <si>
    <t>Llevar a cabo socialización sobre la importancia de la protección del derecho fundamental de petición con enfoque de prevención del daño antijurídico.</t>
  </si>
  <si>
    <t>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t>
  </si>
  <si>
    <t>Crear e implementar la Comisión Territorial Ciudadana para la Lucha contra la Corrupción.</t>
  </si>
  <si>
    <t>Durante el primer trimestre de 2022 el equipo de transparencia ha llevado a cabo dos mesas de trabajo los días 29 de enero y 15 de febrero de 2022 para revisar la estructuración de la comisión territorial, según se evidencia en actas de reunión presentadas.</t>
  </si>
  <si>
    <t>Articular la gestión de conflictos de interés como elemento dentro de la gestión del talento humano. Desde el sistema de control interno efectuar su verificación.</t>
  </si>
  <si>
    <t>Evaluación y verificación de la gestión de los registros de conflictos de interés, en el marco del comité institucional.</t>
  </si>
  <si>
    <t>Se llevó a cabo una reunión el día 30 de marzo de 2022 con la Secretaría Administrativa para la verificación del cumplimiento de la ley 2013 de 2019.
Desde el programa de transparencia se realizará la revisión en la página y se hará seguimiento para el cumplimiento de la ley 2013 de 2019.</t>
  </si>
  <si>
    <t>Implementar canales de consulta y orientación para el manejo de conflictos de interés esto frente al control y sanción de los conflictos de interés. Desde el sistema de control interno efectuar su verificación.
Este canal debe estar articulado con la Red Interinstitucional de Transparencia y Anticorrupción – RITA, a cargo de la Secretaría de Transparencia y deberá ser atendido por una persona de entera confianza del mandatario, que será denominado Oficial de Transparencia.</t>
  </si>
  <si>
    <t>Se realizó una reunión el día 16 de marzo de 2022 con la Secretaría de Transparencia de la Presidencia de la República donde se analizaron los lineamientos para la implementación del canal antifraude de RITA, según se evidencia en pantallazos de reunión virtual. 
Así mismo, se realizó mesa de trabajo el 28 de marzo con el proceso de gestión de las TIC para su implementación en la Alcaldía de Bucaramanga, evidenciado en acta de reunión.</t>
  </si>
  <si>
    <t>Participar en actividades para informar directamente a los grupos de valor sobre los resultados de su participación en la gestión mediante el envío de información o la realización de reuniones o encuentros.</t>
  </si>
  <si>
    <t>Feria de servicios o transparencia en la que participa la Secretaría Jurídica.</t>
  </si>
  <si>
    <t>Se ha asistido a las ferias institucionales organizadas en la vigencia 2021, desarrolladas en las diferentes comunas de la ciudad de Bucaramanga, según se evidencia en registro fotográfico, programación oficial de las ferias y divulgación en redes sociales.</t>
  </si>
  <si>
    <t>Permitir que la entidad mejore los datos publicados a través de la atención de requerimientos de sus grupos de valor mediante la publicación de la información.</t>
  </si>
  <si>
    <t>PQRS que presentan con mayor frecuencia los ciudadanos para fortalecer la información proactiva en dichos asuntos analizadas.</t>
  </si>
  <si>
    <t>Se llevó a cabo reunión el día 10 de diciembre de 2021 para el análisis de los 10 temas con mayor frecuencia en las PQRSD que presentaron los ciudadanos durante el tercer trimestre de 2021 a la administración municipal. Se anexa acta de reunión del 10 de diciembre de 2021.</t>
  </si>
  <si>
    <t>Actualizar el código de integridad.</t>
  </si>
  <si>
    <t>Código de integridad actualizado.</t>
  </si>
  <si>
    <t>Se llevó a cabo reunión virtual el día 13 de diciembre de 2021 con la Secretaría Administrativa para revisar  la  actualización del Código de Integridad, la cual ha venido liderando dicha Secretaría. Para la vigencia 2022 se continuará analizando su actualización. 
Se anexa acta de reunión del 13 de diciembre de 2021 y soporte de envío del correo electrónico a la secretaría administrativa solicitando el documento de proyecto de decreto para la actualización del código de integridad para revisión en la secretaría jurídica.</t>
  </si>
  <si>
    <t>Elaborar la Estrategia de rendición de cuentas para la vigencia 2022 a partir de un ejercicio diagnóstico.</t>
  </si>
  <si>
    <t>Estrategia de Rendición de Cuentas vigencia 2022</t>
  </si>
  <si>
    <t xml:space="preserve">El cumplimiento de esta acción se verá reflejado en el segundo trimestre de 2022. </t>
  </si>
  <si>
    <t>Elaborar el Manual de rendición de cuentas.</t>
  </si>
  <si>
    <t>Manual Rendición de Cuentas</t>
  </si>
  <si>
    <t>Se elaboró y aprobó por Calidad el Manual de Rendición de Cuentas, a su vez, se elaboró el Procedimiento para Rendición de Cuentas.</t>
  </si>
  <si>
    <t>Convocar y desarrollar la audiencia pública de rendición de cuentas.</t>
  </si>
  <si>
    <t>Audiencia Pública de Rendición de Cuentas</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</si>
  <si>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t>
  </si>
  <si>
    <t>Analizar si el recurso humano asignado en la entidad, para la generación, procesamiento, análisis y difusión de información estadística, es suficiente y establecer las acciones necesarias para su disponibilidad.</t>
  </si>
  <si>
    <t>Centro de analítica de datos de Bucaramanga CAAB fortalecido.</t>
  </si>
  <si>
    <t>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t>
  </si>
  <si>
    <t>Asesor TIC
(Oficina TIC)</t>
  </si>
  <si>
    <t>Analizar si los recursos financieros asignado en la entidad, para la generación, procesamiento, análisis y difusión de información estadística, son suficientes y establecer las acciones necesarias para su disponibilidad en el corto, mediano y largo plazo.</t>
  </si>
  <si>
    <t xml:space="preserve">A corte de 30 de septiembre, la Secretaría del Interior realizó los reportes necesarios para la actualización de los observarios de paz y del delito que se encuentran a cargo de las misma. Como soporte se adjunta la siguiente información:
Observatorio del delito: Correo electrónico de envío de información de los meses de julio y agosto del año en cuso, así mismo se adjunta las bases de datos en formato Excel de cada mes correspondiente.
Observatorio de Paz: Correo electrónico de envío de información de los meses de agosto y septiembre del año en cuso, así mismo se adjunta las bases de datos en formato Excel de cada mes correspondiente.
A corte de 31 diciembre la secretaría del interior realizó los reportes necesarios para la actualización de los observarios de paz y del delito que se encuentran a cargo de las misma. Como soporte se adjunta la siguiente información:
Observatorio del delito: Correo electrónico de envió de información de los meses de septiembre, octubre y noviembre del año 2021, así mismo se adjunta las bases de datos en formato Excel de cada mes correspondiente.
Observatorio de Paz: Correo electrónico de envió de información de los meses de octubre y noviembre del año 2021, así mismo se adjunta las bases de datos en formato Excel de cada mes correspondiente.
___________________________________________________________________
A corte 31 de marzo de 2022, la Secretaría del Interior realizó los reportes necesarios para la actualización de los observarios de paz y del delito que se encuentran a cargo de las misma. Como soporte se adjunta la siguiente información:
Observatorio del delito: Correo electrónico de envió link de ingreso del portal mantenido, junto con documento de análisis delincuencial y uso del observatorio en los meses de enero, febrero y marzo. 
Observatorio de Paz: Correo electrónico de envió link del observatorio de Paz mantenido, junto con los archivos de Excel con la información correspondiente a los meses de enero, febrero y marzo. 
</t>
  </si>
  <si>
    <t>Secretario de Despacho                          (Secretaría del Interior)</t>
  </si>
  <si>
    <t>Desarrollar jornadas de capacitación y/o divulgación a sus servidores y contratistas sobre la generación, procesamiento, reporte o difusión de información estadística.</t>
  </si>
  <si>
    <t>Socializaciones sobre generación, procesamiento, reporte o difusión de información estadística realizadas.</t>
  </si>
  <si>
    <t>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t>
  </si>
  <si>
    <t>Fomentar la transferencia del conocimiento hacia adentro de la entidad.</t>
  </si>
  <si>
    <t>Campaña de divulgación de la gestión del conocimiento.</t>
  </si>
  <si>
    <t>Se realizó una campaña para la divulgación de la gestión del conocimiento a través de piezas comunicativas por medio de folleto y se enviaron a través del correo institucional a los servidores públicos y/o contratistas. El correo fue enviados el día 30 de diciembre de 2021</t>
  </si>
  <si>
    <t>Apoyar los procesos de comunicación de la entidad para conservar su memoria institucional.</t>
  </si>
  <si>
    <t>Estrategia establecida para articular el inventario de conocimiento explícito de la entidad con la política de gestión documental, implementada.</t>
  </si>
  <si>
    <t>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t>
  </si>
  <si>
    <t>Mesas  de trabajo con las diferentes dependencias de la Alcaldía de Bucaramanga, para consultar las necesidades y expectativas a sus grupos de valor.</t>
  </si>
  <si>
    <t>Se realizó mesa de trabajo los días 1,15, 30 de marzo de 2022,  con las diferentes dependencias de la administración municipal para consultar las necesidades y expectativas de los grupos de valor adjuntando las respectivas actas de reunión</t>
  </si>
  <si>
    <t>Identificar las necesidades de investigación relacionadas con la misión de la entidad, con el fin de determinar los proyectos de investigación que se deberán adelantar.</t>
  </si>
  <si>
    <t>Caracterización de las necesidades que en materia de investigación tienen las dependencias acorde a su misión.</t>
  </si>
  <si>
    <t xml:space="preserve">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t>
  </si>
  <si>
    <t>Fomentar la transferencia del conocimiento hacia adentro y hacia afuera de la entidad.</t>
  </si>
  <si>
    <t>Inventario de las herramientas de uso y apropiación del conocimiento con los que cuenta la Entidad, socializado hacia dentro y fuera de la administración.</t>
  </si>
  <si>
    <t>Se socializó el inventario de herramientas de uso y apropiación del conocimiento con los que cuenta la entidad se anexa acta de reunión del día 9 de noviembre del 2021, se anexa las diapositivas y se adjunta la tabla de asistencia</t>
  </si>
  <si>
    <t>Generar acciones de aprendizaje basadas en problemas o proyectos, dentro de su planeación anual, de acuerdo con las necesidades de conocimiento de la entidad, evaluar los resultados y tomar acciones de mejora.</t>
  </si>
  <si>
    <t>Propuesta de acciones de aprendizaje basadas en problemas o proyectos de la entidad.</t>
  </si>
  <si>
    <t>La actividad se cumplirá en el segundo trimestre de 2022, de acuerdo con el cronograma establecido en el presente plan.</t>
  </si>
  <si>
    <t>Identificar, clasificar y actualizar el conocimiento tácito de la entidad para establecer necesidades de nuevo conocimiento.</t>
  </si>
  <si>
    <t>Formato que permita identificar el conocimiento tácito de la entidad.</t>
  </si>
  <si>
    <t>Las diferentes dependencias de la administración se encuentran validando la información del formato de conocimiento tácito. La actividad se cumplirá en el primer trimestre del año 2022.
I trimestre 2022: Se adjunta formato con código F-GAT-8100-238,37-208 de conocimiento tácito diligenciado por todas las dependencias. de fecha del 06 de abril del 2022</t>
  </si>
  <si>
    <t>Priorizar la necesidad de contar con herramientas para una adecuada gestión del conocimiento y la innovación en la entidad.</t>
  </si>
  <si>
    <t>Formato que permita identificar el conocimiento explícito por dependencia.</t>
  </si>
  <si>
    <t>Las diferentes dependencias de la administración se encuentran validando la información del formato de conocimiento tácito. La actividad se cumplirá en el primer trimestre del año 2022.
I trimestre 2022: Se adjunta formato con código F-GAT-8100-238,37-207 de conocimiento Explícito  diligenciado por todas las dependencia de fecha abril 06 del 2022</t>
  </si>
  <si>
    <t>Monitorear el cumplimiento de la política de administración de riesgos de la entidad, por parte del comité institucional de coordinación de control interno.</t>
  </si>
  <si>
    <t>Política de administración de riesgos monitoreada.</t>
  </si>
  <si>
    <t xml:space="preserve">La Secretaría de Planeación ha monitoreado la Política de Administración de Riesgos, a través de los mapas de riesgos de gestión por procesos y mapas de riesgos de corrupción por procesos. </t>
  </si>
  <si>
    <t>Secretario de Planeación
(Secretaría de Planeación)</t>
  </si>
  <si>
    <t>Promover la identificación y el análisis del riesgo desde el direccionamiento o planeación estratégica de la entidad, por parte del comité institucional de coordinación de control interno.</t>
  </si>
  <si>
    <t>Seguimiento para la aplicación de acciones de mejora en PAAC y mapa de riesgos de corrupción con respecto a  la identificación de riesgos.</t>
  </si>
  <si>
    <t>La Secretaría de Planeación ha realizado la aplicación de acciones de mejora en PAAC y mapa de riesgos de corrupción con respecto a  la identificación de riesgos.</t>
  </si>
  <si>
    <t>Capacitar a líderes de procesos y sus equipos de trabajo sobre la metodología de gestión del riesgo</t>
  </si>
  <si>
    <t>Capacitación sobre la metodología de gestión del riesgo realizada.</t>
  </si>
  <si>
    <t>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t>
  </si>
  <si>
    <t>Evidenciar la divulgación e implementación de la política de administración de riesgos.</t>
  </si>
  <si>
    <t>Política de administración de riesgos implementada.</t>
  </si>
  <si>
    <t xml:space="preserve">La implementación de la Política de administración de riesgos se ha realizado en los Mapas de Riesgos de gestión por procesos y mapas de riesgos de corrupción por procesos. </t>
  </si>
  <si>
    <t>Informes Radicados a líderes de procesos auditados.
Actas de Comité Institucional de Coordinación de Control Interno.</t>
  </si>
  <si>
    <t xml:space="preserve">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
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t>
  </si>
  <si>
    <t>Informe de Evaluación de la Audiencia Anual de Rendición de Cuentas</t>
  </si>
  <si>
    <t>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t>
  </si>
  <si>
    <t>Informe Semestral de Coordinación del Sistema de Control Interno.</t>
  </si>
  <si>
    <t>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t>
  </si>
  <si>
    <t>Acta de Comité Institucional de Coordinación de Control Interno</t>
  </si>
  <si>
    <t>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t>
  </si>
  <si>
    <t>Informe de seguimiento al PAAC y Mapas de riesgos de Corrupción.</t>
  </si>
  <si>
    <t>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t>
  </si>
  <si>
    <t>Informe de seguimiento al Mapas de Riesgos de Gestión por procesos.</t>
  </si>
  <si>
    <t>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t>
  </si>
  <si>
    <t>Informe con sus respectivos soportes del seguimiento a los Planes de Mejoramiento suscritos con la Contraloría Municipal de Bucaramanga y Contraloría General de la Republica.</t>
  </si>
  <si>
    <t>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t>
  </si>
  <si>
    <t>Columna1</t>
  </si>
  <si>
    <t>Columna2</t>
  </si>
  <si>
    <t xml:space="preserve">AVANCE EN CUMPLIMIENTO </t>
  </si>
  <si>
    <t xml:space="preserve">TALENTO HUMANO </t>
  </si>
  <si>
    <t>DIRECCIONAMIENTO ESTRATÉGICO Y PLANEACIÓN</t>
  </si>
  <si>
    <t>VIGENCIA</t>
  </si>
  <si>
    <t>GESTIÓN CON VALORES PARA RESULTADOS</t>
  </si>
  <si>
    <t>DEFICIENTE</t>
  </si>
  <si>
    <t xml:space="preserve">EVALUACIÓN DE RESULTADOS </t>
  </si>
  <si>
    <t>ACEPTABLE</t>
  </si>
  <si>
    <t>INFORMACIÓN Y COMUNICACIÓN</t>
  </si>
  <si>
    <t>BUENO</t>
  </si>
  <si>
    <t xml:space="preserve">GESTIÓN DEL CONOCIMIENTO Y LA INOVACIÓN </t>
  </si>
  <si>
    <t>EXCELENTE</t>
  </si>
  <si>
    <t xml:space="preserve">CONTROL INTERNO </t>
  </si>
  <si>
    <t xml:space="preserve">TOTAL </t>
  </si>
  <si>
    <t xml:space="preserve">VALOR </t>
  </si>
  <si>
    <t>ANTES</t>
  </si>
  <si>
    <t>PUNTERO</t>
  </si>
  <si>
    <t>DESPUÉS</t>
  </si>
  <si>
    <t>Fortalecimiento institucional y simplificación de procesos</t>
  </si>
  <si>
    <t>Defensa jurídica</t>
  </si>
  <si>
    <t>Seguimiento y evaluación del desempeño institucional </t>
  </si>
  <si>
    <t>Gestión Documental</t>
  </si>
  <si>
    <t>Control interno </t>
  </si>
  <si>
    <t>Se realizó la contratación por prestación de servicios número 2877 y 3065 del 12 de agosto de 2022, de 2 personas  (intérpretes de lengua de señas colombiana), quienes atenderán de manera presencial en las instalaciones del CAME y apoyarán en la traducción de videos en la lengua de señas colombiana.  Se presenta como evidencia las minutas de contratación.</t>
  </si>
  <si>
    <t>Se ha creado un documento preliminar del procedimiento de fecha 23 de septiembre de 2022, del cual resta la evaluación del equipo de trabajo, y su tramite ante la oficina de gestión a la calidad.</t>
  </si>
  <si>
    <t>Se ha inventariado un total de 49,5 metros lineales, que da un cumplimiento del 99% de la tarea pactada al VI trimestre de 2022 de los cuales: 29.75, corresponden a 119 cajas de referencia x200 del proceso de creación de Tablas de Valoración documental; y 19,75 corresponden a 79 cajas X200 asociadas al proceso de eliminación documental.</t>
  </si>
  <si>
    <t>Se ha inventariado un aproximado de 19 cajas de archivo de este periodo.</t>
  </si>
  <si>
    <t>Se cumplió a cabalidad por medio de la circular N° 008 de 10 de agosto de 2022 producida por el área de gestión documental y la Secretaría Administrativa. A su vez se han hecho comunicaciones personalizadas a la Secretaría del Interior y Educación.</t>
  </si>
  <si>
    <t>Se ha inventariado un total de 49,5 metros lineales, que da un cumplimiento del 99% de la tarea pactada al VI trimestre de 2022 de los cuales: 29.75, corresponden a 119 cajas de referencia x200 del proceso de creación de Tablas de Valoración documental; y 19,75 corresponden a 79 cajas X200 asociadas al proceso de eliminación documenal.</t>
  </si>
  <si>
    <t>Se ha realizado el proyecto en le que se requieren los 12 termohigrometros que se encuentra en proceso de revisión (Jurídica); y han hecho dieciocho (18) visitas técnicas de inspección de mantenimiento de sistemas de almacenamiento e instalaciones físicas sin los equipos.</t>
  </si>
  <si>
    <t>Se ha incluido la capacitación dentro del Plan Institucional de capacitaciones 2022, programada para el 26 de octubre de 2022.</t>
  </si>
  <si>
    <t>Se han generado solicitud de información, visitas técnicas y reuniones en busqueda de la identificación de documentos de archivo que incluyan y tramiten información sobre violación de DD.HH., derecho internacional humanitario DIH, y conflicto armado colombiano, que dara como fruto la matriz de identiicación y su correspondiente tabla de control de acceso, fecha 15 de septiembre de 2022. Se cuenta con una matriz preliminar de identificación de Derechos Humanos.</t>
  </si>
  <si>
    <t xml:space="preserve">Una eliminación ya cuenta con acta de aprobación del Comité Institucional de Gestión y Desempeño del 12 de agosto de 2022; resta realizar el tramite interno para culminar el proceso. </t>
  </si>
  <si>
    <t>Se han generado solicitud de información, visitas técnicas y reuniones en busqueda de la identificación de documentos de archivo que incluyan y tramiten información sobre violación de DD.HH., derecho internacional humanitario DIH, y conflicto armado colombiano, que dara como fruto la matriz de identiicación y su correspondiente tabla de control de acceso. Solicitud de fecha de 15 de septiembre de 2022.</t>
  </si>
  <si>
    <t xml:space="preserve">En cumplimiento del cronograma establecido para el ejercicio de Acuerdos Escolares 2021, la Secretaría de Educación recibió el 29 de Julio  de 2022, 46 proyectos de cada una de las Instituciones Educativas del municipio. Los cuales ya fueron clasificados y se está en  el proceso de verificación de requistos para la formulación del proyecto en MGA WEB. Para el cuatro trimestre se tiene previsto la entrega de las Resoluciones de transferencia de recursos a cada una de las instituciones educativas seleccionadas para nacuerdos escolares 2021, de acuerdo con la programación establecida. </t>
  </si>
  <si>
    <t xml:space="preserve">La Secretaría del Interior, cuenta con un Centro de Analítica de Datos publicado donde se evidencia una sección de seguridad y convivencia que cuenta con datos actualizados a septiembre de 2022 de los delitos ocurridos en el municipio. El link de acceso es: https://www.bucaramanga.gov.co/datos/
</t>
  </si>
  <si>
    <t xml:space="preserve">La Secretaría de Planeación realizó seguimiento a los 21 planes de accion de las dependencias de la administración municipal, con corte a 30 de septiembre de 2022. En total, se evaluaron 292 metas de producto programadas para la vigencia.
El cumplimiento acumulado del PDM, fue del 79% y una ejecución presupuestal del 62%, con un total de recursos programados de $1.264 mil millones de pesos y recursos ejecutados por $786.107 millones de pesos.
 Los planes de acción se pueden consultar en el link: https://www.bucaramanga.gov.co/transparencia/planes-de-accion/ </t>
  </si>
  <si>
    <t xml:space="preserve">La Secretaría de Planeación realizó  seguimiento al Plan de Desarrollo 2020 - 2023, con corte a 30 de septiembre de 2022, a traves de los planes de acción de las dependencias y evidencias que soportan el cumplimiento de metas y ejecución de rescuros. </t>
  </si>
  <si>
    <t>La Secretaría de Planeación realizó el seguimiento a las siguientes Politicas Publicas con corte a junio de 2022:
PIIAFF: Para las metas relacionadas del Plan de Desarrollo Municipal - PDM para el cumplimiento de la PIIAFF, se reportó a junio 30 de 2022 un total presupuestado de $123.751.717.477,53 de los cuales se ejecutaron a 30 de junio un total de $78.810.454.224,63, es decir, un 74,97%. Respecto al total de población beneficiada para el periodo reportado se tuvo un total de 770.142 habitantes. El avance presentado por ciclo de vida es de 41% para primera infancia, 38% infancia, 39% adolescencia y 50% transversal.
FAMILIA: La Secretaría de Planeación realizó y consolidó el seguimiento con corte 30 de junio de 2022, obteniendo un cumplimiento del 84,81% de avance, con un total de 653.667 beneficiados por la política pública, de los cuales 347.395 se identifican como femeninas, 306.270 se identifican como masculinos y 2 personas se identifican como intersexuales.
VEJEZ: El porcentaje de avance con corte 30 de junio de 2022 reportado por las Secretarías e Institutos Descentralizados corresponde al 16,47% reportando un total de 207.262 adultos mayores beneficiados por la política pública, de los cuales 122.167 pertenece a mujeres identificadas y 85.166 se identifican como masculinos.
DISCAPACIDAD: En el mes de julio se solicitó a los diferentes actores el reporte de seguimiento al Plan Municipal de Discapacidad al corte de 30 de junio de 2022 mediante Circular No. 014 de 2022. Cabe aclarar  que los resultados, deben ser presentados y socializados  en el  tercer comité municipal de discapacidad del día 12 de octubre de 2022, los cuales  seran reportados en el último trimestre de 2022.</t>
  </si>
  <si>
    <t>La Secretaría de Planeación en su rol de segunda línea de defensa en la gestión del riesgo, realizó monitoreo al PAAC y Mapa de Riesgos de Corrupción 2022, con corte  31 de agosto de 2022 de acuerdo a la Circular No.  62 del 18 de agosto de 2022 respectivamente con las 17 dependencias de la administración central.
Por otra parte, presentó a la Oficina de Control Interno de Gestión 1 informe de seguimiento al PAAC 2022 de los componentes a cargo de la Secretaría Planeación con corte a 31 de agosto de 2022. Así mismo, 1 informe del Mapa de Riesgos de Corrupción 2022 del proceso Planeación y Direccionamiento Estratégico.</t>
  </si>
  <si>
    <t>La Secretaría de Planeación realizó  la actualización de la matriz de cumplimiento del Plan de Desarrollo 2020 - 2023  a 30 de septiembre de 2022, con la información reportada por las dependencias del ente territorial. El cumplimiento acumulado del PDM, fue del 79% y una ejecución presupuestal del 62%, con un total de recursos programados de $1.264 mil millones de pesos y recursos ejecutados por $786.107 millones de pesos.
 La matriz actualizada se pude  consultar en el link: https://www.bucaramanga.gov.co/transparencia/seguimiento-al-plan-de-desarrollo/</t>
  </si>
  <si>
    <t>La Secretaría de Planeación mediante Circular No. 61 de 2022, convocó a líderes y enlaces de la Administración Central, a mesas de trabajo, con el objetivo de revisar las acciones de gestión institucional por Dependencia.
De esta manera y teniendo en cuenta los lineamientos dados por el Departamento Administrativo de la Función Pública – DAFP se realizaron ajustes en las actividades internas previas, dejando las actividades que desarrollan las capacidades institucionales pero que no son propiamente acciones de participación en la gestión pública; asi mismo se ajustaron las actividades participativas, que sí involucran a los grupos de valor en las diferentes fases del ciclo de la gestión de la entidad, obteniendo 5 Actividades Internas Previas y 27 Actividades Participativas.
El Plan de Participación Ciudadana ajustado 1, se encuentra publicado en el link: https://www.bucaramanga.gov.co/planes-institucionales-mipg/
Por otra parte, la Secretaría de Planeación en cumplimiento de su rol de monitorear las actividades del Componente de Rendición de Cuentas, en el marco del Plan Anticorrupción y Atención al Ciudadano vigencia 2022 y en virtud de los lineamientos del Departamento Administrativo de la Función Pública – DAFP, Ley de Participación Ciudadana 1757 de 2015; convocó líderes y enlaces, al primer monitoreo del Plan de Participación Ciudadana 2022, mediante Circular No. 67 del 14 de septiembre de 2022. En el monitoreo se evidenció que los líderes y enlaces han adelantado las acciones correspondientes para el cumplimiento de las acciones de gestión institucional establecidas en el Plan de Participación Ciudadana 2022, los cuales involucran a la ciudadanía a participar en los diferentes procesos que maneja la Administración Central.</t>
  </si>
  <si>
    <t>El 14 de Septiembre de 2022, se llevó a cabo el tercer comité de Presupuestos Participativos, esto con el objetivo de informar a sus integrantes el avance de la implementación de los ejercicios de Acuerdos Escolares y de Acuerdos de Comuna o Corregimiento vigencia 2021. Recursos Participativos vigencia 2021: Acuerdos de Comuna $14.378.821.464,68. Acuerdos Escolares $3.594.705.365,92. Total $17.973.526.829,59
Acuerdos de Comuna o Corregimiento: De la implementación del Ejercicio durante la vigencia 2021, la Secretaría de Planeación adelantó la revisión jurídica, técnica y financiera de las 60 propuestas de proyectos presentadas (Con viabilidad Técnica, Jurídica y Financiera 52 proyectos, 6 proyectos en análisis de viabilidad Técnica, Jurídica y Financiera y 2 barrios en los cuales la propuesta principal y la propuesta de respaldo No son viables).</t>
  </si>
  <si>
    <t>Desde la Secretaría Jurídica se asistió a las capacitaciones sobre el modelo de abastecimiento estratégico organizadas por Colombia Compra Eficiente los días 19-20 y 21 de septiembre de 2022.
Se adjuntan como evidencias las capturas de pantalla de asistencia a capacitaciones virtuales y presentación con la temática expuesta.</t>
  </si>
  <si>
    <t>Desde la Secretaría Jurídica se lleva el registro de los contratos en los cuales son obligatorios los pliegos tipo y se ha evidenciado que el 100% de los procesos adelantados los están aplicando.
Se adjunta como evidencia relación en excel con los procesos y link del SECOP.</t>
  </si>
  <si>
    <t xml:space="preserve">Se realizó la medición de la tasa de éxito procesal de acuerdo con los indicadores adoptados en el SIGC, el cual se analiza con frecuencia semestral, por tanto, tiene corte a 30 de junio de 2022 y se remitió al SIGC el 8 de julio de 2022.
Se adjunta como evidencia el tablero de indicadores adoptado en el SIGC, los cuales a su vez se encuentran publicados en la NUBE y correo electrónico. 
Es importante aclarar, que en razón a que la medición es semestral, se ajusta la programación al III trimestre de 2022 y al primero de 2023 </t>
  </si>
  <si>
    <t>Se realizó la publicación de la agenda regulatoria preliminar para recibir comentarios de la ciudadanía en el link: https://www.bucaramanga.gov.co/agenda-regulatoria/ , durante el 21 de julio al 21 de agosto de 2022.</t>
  </si>
  <si>
    <t xml:space="preserve">Se elaboró y adoptó el procedimiento para Agenda Regulatoria en el Municipio de Bucaramanga, con código en el SIGC No. P-GJ-1110-170-001 del 27 de septiembre de 2022.
Se anexa como evidencia el procedimiento, el cual a su vez se encuentra publicado en la NUBE. 
</t>
  </si>
  <si>
    <t>Se realizarón publicaciones mediante correo electrónico interno sobre temas de interés a la ciudadanía el 11 de septiembre de 2022, sobre Escuela de Innovación en el sector público en acompañamietno con la Universidad Autonoma de Bucaramanga - UNAB y la Fundación Corona. 
Se anexan como evidencias soportes de los correos electrónicos enviados el 11 de septiembre de 2022.</t>
  </si>
  <si>
    <t xml:space="preserve">
Se elaboró y adoptó la LISTA DE CHEQUEO RESOLUCIÓN 1519 DEL 2020 en el SIGC con código No. F-GJ-1100-238,37-052 del 05 de julio de 2022.
Cabe aclar que se realizó modificación al producto respecto al año de la Resolución, siendo la correcta 2020
Se anexa la lista de chequeo, la cual a su vez se encuentra publicada en la NUBE.</t>
  </si>
  <si>
    <t xml:space="preserve">Se han llevado a cabo reuniones con la Secretaría de Transparencia de la Presidencia de la República para la actualización de los instrumentos de gestión de información, se culminará la actualización durante  el cuarto trimestre de 2022 como está establecido en el presente plan. Se adjunta como evidencia: Presentación, correos  y actas de reunion </t>
  </si>
  <si>
    <t xml:space="preserve">Se realizó socialización el día 30 de agosto de 2022 sobre régimen de inhabilidades e incompatibilidades y conflicto de intereses.
Se anexa como evidencia citación a la socialización, capturas de la reunión virtual y link de la grabación de la reunión virtual realizada el día 30 de agosto de 2022.  </t>
  </si>
  <si>
    <t>Se publicó el proyecto de Decreto POR MEDIO DEL CUAL SE CREA, REGLAMENTA E IMPLEMENTA LA COMISIÓN TERRITORIAL CIUDADANA PARA LA LUCHA CONTRA LA CORRUPCIÓN EN EL MUNICIPIO DE BUCARAMANGA, DEPARTAMENTO DE SANTANDER, en el link: https://www.bucaramanga.gov.co/comentarios-y-documento-de-respuesta-a-comentarios/ y se cumplirá durante el último trimestre de 2022 como está programado en el presente plan.</t>
  </si>
  <si>
    <t>En la creación del canal antifraude y denuncia segura se elaboró y revisó el procedimiento para recepcionar y contestar denuncias de corrupción en el Municipio de Bucaramanga.  Asi mismo, se realizó reunion con OATIC, para la creación del Canal antifraude el 7 de septiembre de 2022.
Se anexa como evidenacia: Actas de reunion del 8 y 20 de septiembre de 2022. Lista de asistencia OCIG del 7 de septiembre , lista de asistencia del 7 sept 2022 OATIC.</t>
  </si>
  <si>
    <t>Entre julio y septiembre de 2022, se realizaron actividades de promoción de la asignación de cupo estudiantil en las instituciones oficiales de Bucaramanga, así: 6 notas escritas en página web, conceptualización y creación de 1 paquete gráfico, creación de 1 video instructivo, 9 publicaciones en Twitter, espacio en 5 informativos institucionales, 10 publicaciones en Facebook y 1 transmisión en vivo.
Se anexa como evidencia un archivo en PDF donde se relaciona las publicaciones realizadas.</t>
  </si>
  <si>
    <t>Entre julio y septiembre de 2022 se publicó una nota escrita en la página web institucional para invitar a participar en la construcción de la Estrategia de Rendición de Cuentas 2022. Dicha nota fue compartida en la cuenta de Facebook y Twitter de la Alcaldía de Bucaramanga.
Asimismo, el tema se incluyó en el informativo institucional publicado el viernes 15 de julio de 2022; y se creó una pieza gráfica tipo banner para apoyar la comunicación a través del home de la página web www.bucaramanga.gov.co. 
Se anexa como evidencia un archivo en PDF donde se relaciona las publicaciones realizadas.</t>
  </si>
  <si>
    <t>Entre julio y septiembre de 2022 se crearon y publicaron contenidos para visibilizar las siguientes acciones de racionalización de trámites implementadas: *Pago en línea de comparendos policivos del Código de Seguridad y Convivencia (conceptualización y creación de 1 pieza gráfica, 1 publicación en Facebook y 1 publicación en Twitter). *Autorización de la Certificación de Discapacidad (1 nota escrita en página web, 1 publicación en Facebook, 1 publicación en Twitter y 1 promoción en informativo institucional).
Se anexa como evidencia un archivo en PDF donde se relaciona las publicaciones realizadas.</t>
  </si>
  <si>
    <t xml:space="preserve">Entre julio y septiembre de 2022, se publicaron 400 noticias escritas en la página web institucional www.bucaramanga.gov.co. Se relaciona muestra de publicaciones en el documento de evidencias.
La evidencia se encuentra en la página web institucional, en la sección de noticias.
https://www.bucaramanga.gov.co/noticias/
</t>
  </si>
  <si>
    <t>La Secretaría de Salud y Ambiente, en lo corrido de julio a septiembre del 2022 viene trabajado en la construcción de la Política Pública Ambiental de Cambio Climático y Transición Energética para el Municipio de Bucaramanga, la cual contiene el plan estratégico. Se encuentra en proceso de concertación para posterior aprobación formulada a partir de seis (6) ejes temáticos, que se alinean con el marco normativo nacional e internacional en temas relacionados con cambio climático, biodiversidad, Objetivos de Desarrollo Sostenible, desarrollo urbano sostenible, patrones de producción y consumo sostenible, y economía circular, entre otros.
Se Anexo como evidencia el Resumen Ejecutivo PPAMB y listas de asistencia de las mesas técnicas de la construcción de la política pública.</t>
  </si>
  <si>
    <t>El cumplimiento del producto depende de la culminación del desarrollo de los requerimientos asociados a la matriz de cobro coactivo por parte de la OATIC el cual lleva un 60% de avance y estará para diciembre de 2022. Por lo tanto, esta Secretaría dará cumplimiento a la implementación y mantenimiento del procedimiento a partir del primer trimestre 2023.</t>
  </si>
  <si>
    <t xml:space="preserve">El área contable reportó en la plataforma CHIP de la Contaduría General - CGN el período abril, mayo, junio 2022.  De igual manera, informa que de acuerdo con la Resolución 706 de fecha 16 diciembre de 2016, en su artículo No. 16 PLAZOS PARA EL REPORTE DE LA INFORMACION A LA CONTADURIA GENERAL DE LA NACION, el período comprendido de julio a septiembre, la fecha límite de presentación es el 31 de octubre de 2022, por lo tanto, se reporta en el siguiente trimestre. Como soporte presenta correo de aceptación de envío de la información al sistema CHIP de la CGN </t>
  </si>
  <si>
    <t>La Secretaría de Hacienda presenta informe de 146 pasivos exigibles originados en compromisos presupuestales pendientes de pago, incluidos y establecidos dentro de las reservas presupuestales con el previo cumplimiento de las normas legales que regulan la materia, pero que no completaron su proceso de cancelación durante la vigencia (2015-2020) legal de dichas reservas, y por tanto deben ser cubiertos con cargo al presupuesto disponible del año fiscal en que se pagan. La Secretaría presenta archivo Excel con tabla de pasivos exigibles que se verifica mes a mes y es enviado a contabilidad.</t>
  </si>
  <si>
    <t>La Secretaría de Hacienda publica mensualmente en la página web de la alcaldía las ejecuciones presupuestales (ingresos, gastos) adicional a cada secretaria ordenadora del gasto remite un oficio con el avance de la ejecución monetaria y porcentual en cada uno de los rubros, esto con la finalidad de evitar algún tipo de riesgo y la plena ejecución de los recursos asignados. Presentan correos para publicación de ejecuciones y oficios de los meses de julio a septiembre.</t>
  </si>
  <si>
    <t>Se continúa avanzando en la implementación y desarrollo de los requerimientos asociados a la matriz de cobro coactivo. Se tiene proyectada la finalización del desarrollo en diciembre de 2022.</t>
  </si>
  <si>
    <t>La OATIC presenta el Estudio del sector económico y resumen de cotizaciones recibidas del proceso de compra del Conjunto (Pool) de direcciones para finalizar la implementación del protocolo al interior de la entidad. Se  elaboró y está listo para ser llevado al SECOP durante el mes de octubre.</t>
  </si>
  <si>
    <t xml:space="preserve">Se cuenta con el documento Diagnóstico de 4 tramites que actualmente se encuentran en línea los cuales se  mantuvieron y actualizaron durante el periodo del III trimestre de 2022. Por otra parte, no hubo solicitudes por parte de las diferentes áreas y secretarías para automatizar nuevos trámites.
Evidencia: </t>
  </si>
  <si>
    <t>Con base en el diagnóstico al Modelo de Seguridad y Privacidad se elaboró un plan de cierre de brechas que se encuentra en ejecución y tiene un avance del 15% a corte 30 de agosto el cual a tenido avances relacionados con los documentos de gestion de medios removibles, procediimientos de control de cambios, Gestion de Vulnerabilidades y Gestión de usuarios y acceso a las plataformas. Como soporte la OATIC presenta Documentos Procedimiento Solicitud de Habilitación de puertos USB y CD-DVD V.F; Procedimiento gestión de acceso a usuarios; Procedimiento control de cambios y Encuesta levantamiento de Activos de Información</t>
  </si>
  <si>
    <t>Durante el último trimestre de 2022 y una vez implementado en su totalidad el Protocolo IPv6 se iniciará con el análisis y construcción del informe correspondiente a las políticas asociadas a este proyecto.</t>
  </si>
  <si>
    <t>De acuerdo a lo establecido las pruebas piloto para la implementación del protocolo IPv6 se realizaron y se presentó el informe de resultados "Evidencia-Prueba-Resolucion-Website test_" publicado en la pagina institucional  www.bucaramanga.gov.co</t>
  </si>
  <si>
    <t>Esta acta se realizará una vez se implemente en su totalidad el protocolo IPv6 en la entidad.</t>
  </si>
  <si>
    <t>La OATIC durante el periodo del III trimestre de 2022, como parte del mantenimiento y revisión de la información correspondiente al estado de otros procedimientos administrativos validó el estado de los mismos y su correcto funcionamiento y realizó un comparativo entre la información del CAME y el SUIT, de lo cual se generó un plan de acción para determinar si existen funcionalidades adicionales a implementar. De lo anterior presenta como soporte Archivo Excel “Trabajo-Validación-Tramites-SUIT-CAME” y Correo_ Seguimiento-Tramites-OPAS del MINTIC.</t>
  </si>
  <si>
    <t>Durante el periodo del III trimestre de 2022, la OATIC realizó ajustes a los tramites incluidos dentro del Plan de Integración de trámites en apoyo con el MINTIC. Como evidencia presenta el  Correo_ Seguimiento-Tramites-OPAS del MINTIC e Informe Diagnostico fecha Febrero vs junio presentado en julio.</t>
  </si>
  <si>
    <t>La OATIC como parte de proceso relacionado con la actividad ha dado cumplimiento a las publicaciones de informes y noticias de acuerdo con las solicitudes que realizan la secretarías y áreas responsables de dicha difusión. Adjunta como soporte los correos de solicitud de publicación y de confirmación de publicación con link de consulta.</t>
  </si>
  <si>
    <t>La OATIC avanzó en la estructuración y prueba piloto de la primera versión del chatbot, de lo cual presenta el informe de resultados. Por otra parte, analizará la conveniencia de la implementación de acuerdo con los resultados obtenidos teniendo en cuenta los alcances de la herramienta con la cual se implementó. De lo anterior presenta el Informe de avance asistente virtual y archivo OTIChat.zip</t>
  </si>
  <si>
    <t>Durante el IV trimestre del 2022 se iniciaran contactos con el MINTIC para poder diseñar un proyecto durante fase 3 del Piloto de BlockChain.</t>
  </si>
  <si>
    <t>La OATIC dentro de las actividades que se han enmarcado para al SGSI elaboró la primera versión del alcance, la cual está en proceso de revisión con el fin de presentarla a la alta dirección para su respectiva aprobación. Presenta el Alcance del Modelo de Seguridad y Privacidad en archivo PDF.</t>
  </si>
  <si>
    <t>Como parte del proceso de publicación y actualización de la información de la entidad en el portal de datos.gov.co, la OATIC para el III trimestre del año 2022, actualizó un total de 18 series de datos y publicó 7 nuevas, las cuales están en proceso de autorización por parte de la entidad nacional. Presenta Archivo en Excel “Series publicadas_Jul_sept2022_CAD” como evidencia del cumplimiento.</t>
  </si>
  <si>
    <t>Se proyecta iniciar  con la esfructuracion de los requerimientos para esa aplicación durante el IV trimestre de 2022 para inicair el desarrollo en el 2023.</t>
  </si>
  <si>
    <t>La OATIC en coordinación con la Secretaría Jurídica avanzó en el desarrollo de la herramienta, la cual se encuentra adelantada en gran medida en su diseño y desarrollo. De lo anterior cuenta con el Acta de reunión del 7 de septiembre de 2022, pantalla inicial y solicitud de requerimiento F-TIC-1400-238,37-017</t>
  </si>
  <si>
    <t>En Comité Institucional Coordinador de Control Interno del 24 de mayo de 2022 informó a los miembros del Comité sobre las recomendaciones de la Función Pública, las cuales deben empezar a implementarse en la presente vigencia, así, mismo, indicó que mediante el CICCI se realizará el correspondiente seguimiento a los avances de las recomendaciones. Soporte Acta No. 05 de 24 de Mayo de 2022.</t>
  </si>
  <si>
    <t>En Comité Institucional Coordinador de Control Interno del 24 de Mayo de 2022, se incluyó auditorías al modelo de seguridad y privacidad en la información (MSPI) al Plan anual de auditoría. Se generó informe definitivo de auditoría el 12 de agosto de 2022, el cual se encuentra publicado en el siguiente link: https://www.bucaramanga.gov.co/wp-content/uploads/2022/09/Informe-Ejecutivo-de-Auditoria-Interna-Proceso-Gestion-de-las-TIC.pdf</t>
  </si>
  <si>
    <t>En Comité Institucional Coordinador de Control Interno del 24 de Mayo de 2022 se incluyó en el plan anual de auditorías el cumplimiento de la ley de transparencia y acceso a la información y accesibilidad web. La OCIG presenta Informe definitivo de auditoría del 13 de octubre de 2022, el cual se encuentra publicado en el siguiente link: https://www.bucaramanga.gov.co/oficinas/control-interno-de-gestion/auditorias-internas-control-interno/</t>
  </si>
  <si>
    <t>Se incluyó en el plan anual de auditorías la auditoria enmarcada en la norma técnica NTC 6047, lo cual se soporta en el acta No. 05 de 24 de Mayo de 2022</t>
  </si>
  <si>
    <t>Presenta Seguimiento al Plan de Desarrollo con corte a junio 30 de 2022, Informe de seguimiento del 31 de Agosto de 2022 y publicado el 7 de septiembre de 2022 en el link: 
https://www.bucaramanga.gov.co/oficinas/control-interno-de-gestion/informe-de-evaluacion-y-seguimiento/</t>
  </si>
  <si>
    <t>En el Plan anual de Acción y Auditorías de la Oficina de Control Interno de Gestión aprobado el día 25 de Enero de 2022 en el Comite Institucional Coordinador de Control Interno, quedaron contempladas auditorías a los siguientes procesos y a la fecha se encuentran con informe definitivo de auditoria:                                                                                                                                                                                                           1. Proceso  gestión y desarrollo de la infraestructura con  Informe definitivo de fecha de 11 de mayo 2022.                                                                                                                                                                                                                                  2. Proceso Seguridad, Protección y Convivencia Ciudadana y Proyección y Desarrollo Comunitario con informe definitivo de fecha de 6 de julio de 2022.
3. Proceso técnico de servicios públicos con Informe definitivo de autitoría de fecha de 29 de junio 2022. 
4. Proceso de Gestión de las TIC con Informe Definitivo de fecha 12 de agosto de 2022.     
5. Proceso de desarrollo sostenible y proceso de la salud pública con Informe definitivo de fecha 21 de octubre de 2022.
6.Informe preliminar de audtoria al proceso de gestión de las finanzas públicas de fecha 18 de octubre de 2022.                                                                                                                                                 
Así mismo, en el mencionado comité se han presentado los resultados de informes de ley, actividades y seguimientos que la Oficina de Control Interno ha realizado, lo cual se evidencia en actas de 25 de enero,  25 de febrero, 29 de marzo, 29 abril, 24 de mayo, 30 de junio, 29 de julio, 29 agosto de 2022. Los informes finales de auditoria se encuentran en el siguiente link: https://www.bucaramanga.gov.co/oficinas/control-interno-de-gestion/auditorias-internas-control-interno/</t>
  </si>
  <si>
    <t>Para la vigencia 2022 se tiene programada la evaluación de la rendición de cuentas en el mes de Diciembre de 2022.</t>
  </si>
  <si>
    <t>Presenta Informe de Evaluación Independiente del Estado del Sistema de Control Interno con corte a junio 30 de 2022, publicado en la página web institucional el 29 de julio de 2022 en el link: https://www.bucaramanga.gov.co/oficinas/control-interno-de-gestion/informes-de-evaluacion-independiente-de-control-interno/</t>
  </si>
  <si>
    <t>La OCIG socializó la Evaluación Semestral de Coordinación de del Sistema de Control Interno con corte a junio de 2022 en Comité Institucional de Coordinación de Control Interno del 29 de agosto de 2022, tal como consta en el acta N°08 de 2022. El resultado del informe fue publicado en el link: https://www.bucaramanga.gov.co/oficinas/control-interno-de-gestion/informes-de-evaluacion-independiente-de-control-interno/</t>
  </si>
  <si>
    <t>Presenta Informe de Seguimiento al Plan Anticorrupción y de Atención al Ciudadano y Mapa de Riesgos de Corrupción con corte a agosto 30 de 2022, el cual fue presentado y publicado en el mes de septiembre de 2022 en la página web del municipio en el link: https://www.bucaramanga.gov.co/transparencia/plan-anticorrupcion-y-de-atencion-al-ciudadano-2/</t>
  </si>
  <si>
    <t>La Oficina de Control interno realizó el seguimiento al Mapa de Riesgos de Gestión por Procesos con corte a 30 de junio de 2022, publicado  en la página web en el link 
https://www.bucaramanga.gov.co/transparencia/mapa-de-riesgos-de-gestion-institucional/</t>
  </si>
  <si>
    <t>La OCIG realizó seguimiento e informe en el mes de julio de 2022 a los planes de mejoramiento con corte a junio 30 de 2022  suscritos con la Contraloría General de la República, el anterior informe se da a conocer a los responsables de las dependencias mediante actas de visita y es publicado en la plataforma de Información de la Contraloría General de la Republica SIRECI.                                                                                                                                                                   
De igual manera, realizó seguimiento e informe en el mes de julio de 2022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t>
  </si>
  <si>
    <t xml:space="preserve">Está en etapa de licitación el proceso que tiene como objeto la optimización de los acueductos la Malaña y Vereda Rosa Blanca en el municipio de Bucaramanga, con numero de proceso de contratación: SI-SI-SAMC-003-2022, viabilizado por el ejercicio de presupuestos participativos. LINK de consulta en la plataforma SECOP II:
https://community.secop.gov.co/Public/Tendering/OpportunityDetail/Index?noticeUID=CO1.NTC.3173867&amp;isFromPublicArea=True&amp;isModal=False.
Está en etapa de licitación el proceso que tiene como objeto el mantenimiento de puentes peatonales en el municipio de Bucaramanga, con numero de proceso de contratación: SI-SI-SAMC-002-2022, viabilizado por el ejercicio de presupuestos participativos.  
enlace de consulta plataforma SECOP II:
https://community.secop.gov.co/Public/Tendering/OpportunityDetail/Index?noticeUID=CO1.NTC.3281224&amp;isFromPublicArea=True&amp;isModal=False.
La Secretaría de Infraestructura dará cumplimiento con la adjudicación de los proyectos de presupuestos participativos en los siguientes trimestres.
</t>
  </si>
  <si>
    <t>CUMPLIMIENTO III TRIMESTRE</t>
  </si>
  <si>
    <t>CUMPLIMIENTO IV TRIMESTRE</t>
  </si>
  <si>
    <t>CUMPLIMIENTO I TRIMESTRE</t>
  </si>
  <si>
    <t>CUMPLIMIENTO II TRIMESTRE</t>
  </si>
  <si>
    <t>CUMPLIMIENTO III TRIMESTRE MÁS 100</t>
  </si>
  <si>
    <t>CUMPLIMIENTO I TRIMESTRE MÁS DE 100</t>
  </si>
  <si>
    <t>CUMPLIMIENTO IV TRIMESTRE MÁS DE 100</t>
  </si>
  <si>
    <t>CUMPLIMIENTO II TRIMESTRE MÁS DE 100</t>
  </si>
  <si>
    <t>Lista de chequeo resolución 1519 de 2020,  elaborada de acuerdo al diagnóstico de criterios diferenciales.</t>
  </si>
  <si>
    <t>Código: F-DPM-1210-238,37-047</t>
  </si>
  <si>
    <t>Fecha aprobación: Noviembre-23-2022</t>
  </si>
  <si>
    <t>Versión: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</si>
</sst>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8" x14ac:knownFonts="1">
    <font>
      <sz val="11"/>
      <color theme="1"/>
      <name val="Calibri"/>
      <family val="2"/>
      <scheme val="minor"/>
    </font>
    <font>
      <sz val="11"/>
      <color theme="1"/>
      <name val="Calibri"/>
      <family val="2"/>
      <scheme val="minor"/>
    </font>
    <font>
      <sz val="16"/>
      <color theme="1"/>
      <name val="Arial Narrow"/>
      <family val="2"/>
    </font>
    <font>
      <sz val="12"/>
      <color theme="1"/>
      <name val="Arial"/>
      <family val="2"/>
    </font>
    <font>
      <b/>
      <sz val="9"/>
      <color theme="1"/>
      <name val="Arial"/>
      <family val="2"/>
    </font>
    <font>
      <b/>
      <sz val="18"/>
      <color theme="1"/>
      <name val="Calibri"/>
      <family val="2"/>
      <scheme val="minor"/>
    </font>
    <font>
      <sz val="10"/>
      <name val="Arial"/>
      <family val="2"/>
    </font>
    <font>
      <sz val="11"/>
      <color theme="0"/>
      <name val="Calibri"/>
      <family val="2"/>
      <scheme val="minor"/>
    </font>
    <font>
      <sz val="8"/>
      <name val="Calibri"/>
      <family val="2"/>
      <scheme val="minor"/>
    </font>
    <font>
      <sz val="18"/>
      <color theme="1"/>
      <name val="Calibri"/>
      <family val="2"/>
      <scheme val="minor"/>
    </font>
    <font>
      <sz val="18"/>
      <color theme="0"/>
      <name val="Calibri"/>
      <family val="2"/>
      <scheme val="minor"/>
    </font>
    <font>
      <sz val="10"/>
      <color theme="1"/>
      <name val="Bahnschrift Light"/>
      <family val="2"/>
    </font>
    <font>
      <b/>
      <sz val="10"/>
      <color theme="1"/>
      <name val="Bahnschrift Light"/>
      <family val="2"/>
    </font>
    <font>
      <sz val="10"/>
      <name val="Bahnschrift Light"/>
      <family val="2"/>
    </font>
    <font>
      <sz val="14"/>
      <name val="Arial Narrow"/>
      <family val="2"/>
    </font>
    <font>
      <sz val="14"/>
      <color theme="1"/>
      <name val="Arial Narrow"/>
      <family val="2"/>
    </font>
    <font>
      <b/>
      <sz val="14"/>
      <color theme="1"/>
      <name val="Arial Narrow"/>
      <family val="2"/>
    </font>
    <font>
      <sz val="14"/>
      <color rgb="FF000000"/>
      <name val="Arial Narrow"/>
      <family val="2"/>
    </font>
    <font>
      <sz val="11"/>
      <name val="Bahnschrift Light"/>
      <family val="2"/>
    </font>
    <font>
      <sz val="9"/>
      <name val="Bahnschrift Light"/>
      <family val="2"/>
    </font>
    <font>
      <b/>
      <sz val="11"/>
      <name val="Bahnschrift Light"/>
      <family val="2"/>
    </font>
    <font>
      <b/>
      <sz val="18"/>
      <color theme="0"/>
      <name val="Calibri"/>
      <family val="2"/>
      <scheme val="minor"/>
    </font>
    <font>
      <b/>
      <sz val="16"/>
      <color theme="0"/>
      <name val="Calibri"/>
      <family val="2"/>
      <scheme val="minor"/>
    </font>
    <font>
      <b/>
      <sz val="14"/>
      <color theme="0"/>
      <name val="Calibri"/>
      <family val="2"/>
      <scheme val="minor"/>
    </font>
    <font>
      <sz val="12"/>
      <color indexed="81"/>
      <name val="Tahoma"/>
      <family val="2"/>
    </font>
    <font>
      <b/>
      <sz val="12"/>
      <color indexed="81"/>
      <name val="Tahoma"/>
      <family val="2"/>
    </font>
    <font>
      <sz val="14"/>
      <name val="Arial Narrow"/>
    </font>
    <font>
      <sz val="14"/>
      <color rgb="FFFF0000"/>
      <name val="Arial Narrow"/>
      <family val="2"/>
    </font>
  </fonts>
  <fills count="1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rgb="FF15008D"/>
        <bgColor indexed="64"/>
      </patternFill>
    </fill>
    <fill>
      <patternFill patternType="solid">
        <fgColor theme="0"/>
        <bgColor rgb="FF000000"/>
      </patternFill>
    </fill>
    <fill>
      <patternFill patternType="solid">
        <fgColor rgb="FFFFFFFF"/>
        <bgColor indexed="64"/>
      </patternFill>
    </fill>
  </fills>
  <borders count="97">
    <border>
      <left/>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style="medium">
        <color auto="1"/>
      </right>
      <top style="medium">
        <color auto="1"/>
      </top>
      <bottom style="thin">
        <color indexed="64"/>
      </bottom>
      <diagonal/>
    </border>
    <border>
      <left style="medium">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indexed="64"/>
      </left>
      <right style="medium">
        <color indexed="64"/>
      </right>
      <top style="medium">
        <color indexed="64"/>
      </top>
      <bottom/>
      <diagonal/>
    </border>
    <border>
      <left style="dashed">
        <color theme="0" tint="-0.499984740745262"/>
      </left>
      <right style="thin">
        <color auto="1"/>
      </right>
      <top style="medium">
        <color indexed="64"/>
      </top>
      <bottom/>
      <diagonal/>
    </border>
    <border>
      <left style="dashed">
        <color theme="9" tint="-0.499984740745262"/>
      </left>
      <right style="thin">
        <color auto="1"/>
      </right>
      <top style="medium">
        <color indexed="64"/>
      </top>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medium">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medium">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medium">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top/>
      <bottom style="dashed">
        <color indexed="64"/>
      </bottom>
      <diagonal/>
    </border>
    <border>
      <left style="thin">
        <color indexed="64"/>
      </left>
      <right style="medium">
        <color indexed="64"/>
      </right>
      <top/>
      <bottom style="thin">
        <color indexed="64"/>
      </bottom>
      <diagonal/>
    </border>
    <border>
      <left style="medium">
        <color auto="1"/>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s>
  <cellStyleXfs count="8">
    <xf numFmtId="0" fontId="0" fillId="0" borderId="0"/>
    <xf numFmtId="9" fontId="1"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09">
    <xf numFmtId="0" fontId="0" fillId="0" borderId="0" xfId="0"/>
    <xf numFmtId="9" fontId="0" fillId="0" borderId="0" xfId="0" applyNumberFormat="1"/>
    <xf numFmtId="9" fontId="0" fillId="0" borderId="0" xfId="1" applyFont="1"/>
    <xf numFmtId="0" fontId="3" fillId="0" borderId="22" xfId="0" applyFont="1" applyBorder="1"/>
    <xf numFmtId="9" fontId="4" fillId="4" borderId="22" xfId="0" applyNumberFormat="1" applyFont="1" applyFill="1" applyBorder="1" applyAlignment="1">
      <alignment vertical="center"/>
    </xf>
    <xf numFmtId="9" fontId="4" fillId="0" borderId="20" xfId="1" applyFont="1" applyBorder="1" applyAlignment="1">
      <alignment vertical="center"/>
    </xf>
    <xf numFmtId="0" fontId="3" fillId="0" borderId="19" xfId="0" applyFont="1" applyBorder="1"/>
    <xf numFmtId="9" fontId="4" fillId="4" borderId="19" xfId="0" applyNumberFormat="1" applyFont="1" applyFill="1" applyBorder="1" applyAlignment="1">
      <alignment vertical="center"/>
    </xf>
    <xf numFmtId="9" fontId="4" fillId="0" borderId="18" xfId="1" applyFont="1" applyBorder="1" applyAlignment="1">
      <alignment vertical="center"/>
    </xf>
    <xf numFmtId="0" fontId="3" fillId="0" borderId="23" xfId="0" applyFont="1" applyBorder="1"/>
    <xf numFmtId="9" fontId="4" fillId="0" borderId="23" xfId="0" applyNumberFormat="1" applyFont="1" applyBorder="1" applyAlignment="1">
      <alignment vertical="center"/>
    </xf>
    <xf numFmtId="9" fontId="4" fillId="0" borderId="25" xfId="0" applyNumberFormat="1" applyFont="1" applyBorder="1" applyAlignment="1">
      <alignment vertical="center"/>
    </xf>
    <xf numFmtId="0" fontId="4" fillId="0" borderId="19" xfId="0" applyFont="1" applyBorder="1" applyAlignment="1">
      <alignment vertical="center"/>
    </xf>
    <xf numFmtId="0" fontId="4" fillId="0" borderId="18" xfId="0" applyFont="1" applyBorder="1" applyAlignment="1">
      <alignment vertical="center"/>
    </xf>
    <xf numFmtId="0" fontId="3" fillId="0" borderId="17" xfId="0" applyFont="1" applyBorder="1"/>
    <xf numFmtId="0" fontId="4" fillId="0" borderId="17" xfId="0" applyFont="1" applyBorder="1" applyAlignment="1">
      <alignment vertical="center"/>
    </xf>
    <xf numFmtId="9" fontId="4" fillId="0" borderId="4" xfId="0" applyNumberFormat="1" applyFont="1" applyBorder="1" applyAlignment="1">
      <alignment vertical="center"/>
    </xf>
    <xf numFmtId="9" fontId="4" fillId="0" borderId="22" xfId="1" applyFont="1" applyBorder="1" applyAlignment="1">
      <alignment vertical="center"/>
    </xf>
    <xf numFmtId="0" fontId="0" fillId="0" borderId="20" xfId="0" applyBorder="1" applyAlignment="1">
      <alignment vertical="center"/>
    </xf>
    <xf numFmtId="9" fontId="4" fillId="0" borderId="19" xfId="1" applyFont="1" applyBorder="1" applyAlignment="1">
      <alignment vertical="center"/>
    </xf>
    <xf numFmtId="0" fontId="0" fillId="0" borderId="18" xfId="0" applyBorder="1" applyAlignment="1">
      <alignment vertical="center"/>
    </xf>
    <xf numFmtId="0" fontId="0" fillId="0" borderId="25" xfId="0" applyBorder="1" applyAlignment="1">
      <alignment vertical="center"/>
    </xf>
    <xf numFmtId="0" fontId="0" fillId="0" borderId="0" xfId="0" applyAlignment="1">
      <alignment horizontal="left" vertical="center"/>
    </xf>
    <xf numFmtId="0" fontId="7" fillId="2" borderId="0" xfId="0" applyFont="1" applyFill="1"/>
    <xf numFmtId="0" fontId="0" fillId="0" borderId="0" xfId="0" applyAlignment="1">
      <alignment horizontal="center" wrapText="1"/>
    </xf>
    <xf numFmtId="0" fontId="9" fillId="0" borderId="0" xfId="0" applyFont="1"/>
    <xf numFmtId="0" fontId="10" fillId="2" borderId="0" xfId="0" applyFont="1" applyFill="1"/>
    <xf numFmtId="0" fontId="2" fillId="0" borderId="0" xfId="0" applyFont="1"/>
    <xf numFmtId="0" fontId="2" fillId="2" borderId="15" xfId="0" applyFont="1" applyFill="1" applyBorder="1"/>
    <xf numFmtId="0" fontId="0" fillId="0" borderId="0" xfId="0" applyAlignment="1">
      <alignment vertical="top"/>
    </xf>
    <xf numFmtId="0" fontId="0" fillId="0" borderId="0" xfId="0" applyAlignment="1">
      <alignment horizontal="center" vertical="center"/>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0" fillId="0" borderId="0" xfId="0" applyAlignment="1">
      <alignment vertical="center" wrapText="1"/>
    </xf>
    <xf numFmtId="0" fontId="13" fillId="2" borderId="43"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21" xfId="0" applyFont="1" applyFill="1" applyBorder="1" applyAlignment="1">
      <alignment horizontal="center" vertical="center" wrapText="1"/>
    </xf>
    <xf numFmtId="1" fontId="11" fillId="2" borderId="21" xfId="0" applyNumberFormat="1" applyFont="1" applyFill="1" applyBorder="1" applyAlignment="1">
      <alignment horizontal="center" vertical="center" wrapText="1"/>
    </xf>
    <xf numFmtId="0" fontId="12" fillId="2" borderId="2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18" fillId="0" borderId="36" xfId="0" applyFont="1" applyBorder="1" applyAlignment="1">
      <alignment horizontal="center" vertical="center" wrapText="1"/>
    </xf>
    <xf numFmtId="0" fontId="18" fillId="0" borderId="11" xfId="0" applyFont="1" applyBorder="1" applyAlignment="1">
      <alignment horizontal="center" vertical="center" wrapText="1"/>
    </xf>
    <xf numFmtId="3" fontId="18" fillId="0" borderId="12" xfId="0"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0" fontId="18" fillId="5" borderId="36"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19" fillId="0" borderId="34"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2" borderId="7" xfId="0" applyFont="1" applyFill="1" applyBorder="1" applyAlignment="1">
      <alignment horizontal="center" vertical="center" wrapText="1"/>
    </xf>
    <xf numFmtId="1" fontId="20" fillId="2" borderId="7" xfId="1" applyNumberFormat="1" applyFont="1" applyFill="1" applyBorder="1" applyAlignment="1">
      <alignment horizontal="center" vertical="center" wrapText="1"/>
    </xf>
    <xf numFmtId="9" fontId="18" fillId="2" borderId="36" xfId="1" applyFont="1" applyFill="1" applyBorder="1" applyAlignment="1">
      <alignment horizontal="center" vertical="center" wrapText="1"/>
    </xf>
    <xf numFmtId="9" fontId="18" fillId="2" borderId="11" xfId="1" applyFont="1" applyFill="1" applyBorder="1" applyAlignment="1">
      <alignment horizontal="center" vertical="center" wrapText="1"/>
    </xf>
    <xf numFmtId="9" fontId="18" fillId="9" borderId="11" xfId="1" applyFont="1" applyFill="1" applyBorder="1" applyAlignment="1">
      <alignment horizontal="center" vertical="center" wrapText="1"/>
    </xf>
    <xf numFmtId="9" fontId="18" fillId="2" borderId="12" xfId="1" applyFont="1" applyFill="1" applyBorder="1" applyAlignment="1">
      <alignment horizontal="center" vertical="center" wrapText="1"/>
    </xf>
    <xf numFmtId="9" fontId="18" fillId="0" borderId="7" xfId="1" applyFont="1" applyBorder="1" applyAlignment="1">
      <alignment horizontal="center" vertical="center" wrapText="1"/>
    </xf>
    <xf numFmtId="9" fontId="19" fillId="0" borderId="36"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27" xfId="0" applyFont="1" applyBorder="1" applyAlignment="1">
      <alignment horizontal="center" vertical="center" wrapText="1"/>
    </xf>
    <xf numFmtId="3" fontId="18" fillId="0" borderId="28" xfId="0" applyNumberFormat="1" applyFont="1" applyBorder="1" applyAlignment="1">
      <alignment horizontal="center" vertical="center" wrapText="1"/>
    </xf>
    <xf numFmtId="0" fontId="18" fillId="5" borderId="27" xfId="0" applyFont="1" applyFill="1" applyBorder="1" applyAlignment="1">
      <alignment horizontal="center" vertical="center" wrapText="1"/>
    </xf>
    <xf numFmtId="0" fontId="18" fillId="5" borderId="31" xfId="0" applyFont="1" applyFill="1" applyBorder="1" applyAlignment="1">
      <alignment horizontal="center" vertical="center" wrapText="1"/>
    </xf>
    <xf numFmtId="0" fontId="19" fillId="0" borderId="31"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2" borderId="15" xfId="0" applyFont="1" applyFill="1" applyBorder="1" applyAlignment="1">
      <alignment horizontal="center" vertical="center" wrapText="1"/>
    </xf>
    <xf numFmtId="9" fontId="20" fillId="2" borderId="15" xfId="1" applyFont="1" applyFill="1" applyBorder="1" applyAlignment="1">
      <alignment horizontal="center" vertical="center" wrapText="1"/>
    </xf>
    <xf numFmtId="9" fontId="18" fillId="2" borderId="27" xfId="1" applyFont="1" applyFill="1" applyBorder="1" applyAlignment="1">
      <alignment horizontal="center" vertical="center" wrapText="1"/>
    </xf>
    <xf numFmtId="9" fontId="18" fillId="2" borderId="28" xfId="1" applyFont="1" applyFill="1" applyBorder="1" applyAlignment="1">
      <alignment horizontal="center" vertical="center" wrapText="1"/>
    </xf>
    <xf numFmtId="9" fontId="18" fillId="0" borderId="8" xfId="1" applyFont="1" applyBorder="1" applyAlignment="1">
      <alignment horizontal="center" vertical="center" wrapText="1"/>
    </xf>
    <xf numFmtId="9" fontId="19" fillId="0" borderId="27" xfId="0" applyNumberFormat="1" applyFont="1" applyBorder="1" applyAlignment="1">
      <alignment horizontal="center" vertical="center" wrapText="1"/>
    </xf>
    <xf numFmtId="0" fontId="18" fillId="0" borderId="28" xfId="0" applyFont="1" applyBorder="1" applyAlignment="1">
      <alignment horizontal="center" vertical="center" wrapText="1"/>
    </xf>
    <xf numFmtId="1" fontId="20" fillId="2" borderId="15" xfId="1" applyNumberFormat="1" applyFont="1" applyFill="1" applyBorder="1" applyAlignment="1">
      <alignment horizontal="center" vertical="center" wrapText="1"/>
    </xf>
    <xf numFmtId="3" fontId="18" fillId="2" borderId="28" xfId="0" applyNumberFormat="1" applyFont="1" applyFill="1" applyBorder="1" applyAlignment="1">
      <alignment horizontal="center" vertical="center" wrapText="1"/>
    </xf>
    <xf numFmtId="164" fontId="18" fillId="0" borderId="1" xfId="0" applyNumberFormat="1" applyFont="1" applyBorder="1" applyAlignment="1">
      <alignment horizontal="center" vertical="center" wrapText="1"/>
    </xf>
    <xf numFmtId="9" fontId="18" fillId="0" borderId="28" xfId="1" applyFont="1" applyBorder="1" applyAlignment="1">
      <alignment horizontal="center" vertical="center" wrapText="1"/>
    </xf>
    <xf numFmtId="9" fontId="18" fillId="0" borderId="1" xfId="1" applyFont="1" applyBorder="1" applyAlignment="1">
      <alignment horizontal="center" vertical="center" wrapText="1"/>
    </xf>
    <xf numFmtId="9" fontId="18" fillId="5" borderId="27" xfId="1" applyFont="1" applyFill="1" applyBorder="1" applyAlignment="1">
      <alignment horizontal="center" vertical="center" wrapText="1"/>
    </xf>
    <xf numFmtId="9" fontId="18" fillId="5" borderId="31" xfId="1" applyFont="1" applyFill="1" applyBorder="1" applyAlignment="1">
      <alignment horizontal="center" vertical="center" wrapText="1"/>
    </xf>
    <xf numFmtId="2" fontId="18" fillId="0" borderId="1" xfId="0" applyNumberFormat="1" applyFont="1" applyBorder="1" applyAlignment="1">
      <alignment horizontal="center" vertical="center" wrapText="1"/>
    </xf>
    <xf numFmtId="3" fontId="18" fillId="8" borderId="28" xfId="0" applyNumberFormat="1" applyFont="1" applyFill="1" applyBorder="1" applyAlignment="1">
      <alignment horizontal="center" vertical="center" wrapText="1"/>
    </xf>
    <xf numFmtId="2" fontId="18" fillId="8" borderId="1" xfId="0" applyNumberFormat="1" applyFont="1" applyFill="1" applyBorder="1" applyAlignment="1">
      <alignment horizontal="center" vertical="center" wrapText="1"/>
    </xf>
    <xf numFmtId="1" fontId="18" fillId="8" borderId="1" xfId="0" applyNumberFormat="1" applyFont="1" applyFill="1" applyBorder="1" applyAlignment="1">
      <alignment horizontal="center" vertical="center" wrapText="1"/>
    </xf>
    <xf numFmtId="1" fontId="18" fillId="2" borderId="1" xfId="0" applyNumberFormat="1" applyFont="1" applyFill="1" applyBorder="1" applyAlignment="1">
      <alignment horizontal="center" vertical="center" wrapText="1"/>
    </xf>
    <xf numFmtId="9" fontId="18" fillId="5" borderId="31" xfId="0" applyNumberFormat="1" applyFont="1" applyFill="1" applyBorder="1" applyAlignment="1">
      <alignment horizontal="center" vertical="center" wrapText="1"/>
    </xf>
    <xf numFmtId="9" fontId="18" fillId="7" borderId="27" xfId="1" applyFont="1" applyFill="1" applyBorder="1" applyAlignment="1">
      <alignment horizontal="center" vertical="center" wrapText="1"/>
    </xf>
    <xf numFmtId="9" fontId="18" fillId="5" borderId="27" xfId="0" applyNumberFormat="1" applyFont="1" applyFill="1" applyBorder="1" applyAlignment="1">
      <alignment horizontal="center" vertical="center" wrapText="1"/>
    </xf>
    <xf numFmtId="0" fontId="18" fillId="5" borderId="27" xfId="0" applyFont="1" applyFill="1" applyBorder="1" applyAlignment="1">
      <alignment horizontal="center" vertical="center"/>
    </xf>
    <xf numFmtId="0" fontId="18" fillId="5" borderId="31" xfId="0" applyFont="1" applyFill="1" applyBorder="1" applyAlignment="1">
      <alignment horizontal="center" vertical="center"/>
    </xf>
    <xf numFmtId="9" fontId="18" fillId="5" borderId="27" xfId="1" applyFont="1" applyFill="1" applyBorder="1" applyAlignment="1">
      <alignment horizontal="center" vertical="center"/>
    </xf>
    <xf numFmtId="9" fontId="18" fillId="5" borderId="31" xfId="1" applyFont="1" applyFill="1" applyBorder="1" applyAlignment="1">
      <alignment horizontal="center" vertical="center"/>
    </xf>
    <xf numFmtId="0" fontId="18" fillId="0" borderId="37" xfId="0" applyFont="1" applyBorder="1" applyAlignment="1">
      <alignment horizontal="center" vertical="center" wrapText="1"/>
    </xf>
    <xf numFmtId="0" fontId="18" fillId="0" borderId="13" xfId="0" applyFont="1" applyBorder="1" applyAlignment="1">
      <alignment horizontal="center" vertical="center"/>
    </xf>
    <xf numFmtId="0" fontId="18" fillId="0" borderId="13" xfId="0" applyFont="1" applyBorder="1" applyAlignment="1">
      <alignment horizontal="center" vertical="center" wrapText="1"/>
    </xf>
    <xf numFmtId="3" fontId="18" fillId="0" borderId="14" xfId="0" applyNumberFormat="1" applyFont="1" applyBorder="1" applyAlignment="1">
      <alignment horizontal="center" vertical="center" wrapText="1"/>
    </xf>
    <xf numFmtId="1" fontId="18" fillId="0" borderId="37" xfId="0" applyNumberFormat="1" applyFont="1" applyBorder="1" applyAlignment="1">
      <alignment horizontal="center" vertical="center" wrapText="1"/>
    </xf>
    <xf numFmtId="1" fontId="18" fillId="0" borderId="3" xfId="0" applyNumberFormat="1" applyFont="1" applyBorder="1" applyAlignment="1">
      <alignment horizontal="center" vertical="center" wrapText="1"/>
    </xf>
    <xf numFmtId="1" fontId="18" fillId="0" borderId="49" xfId="0" applyNumberFormat="1" applyFont="1" applyBorder="1" applyAlignment="1">
      <alignment horizontal="center" vertical="center" wrapText="1"/>
    </xf>
    <xf numFmtId="0" fontId="18" fillId="5" borderId="37"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29" xfId="0" applyFont="1" applyFill="1" applyBorder="1" applyAlignment="1">
      <alignment horizontal="center" vertical="center"/>
    </xf>
    <xf numFmtId="0" fontId="19" fillId="0" borderId="29"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2" borderId="24" xfId="0" applyFont="1" applyFill="1" applyBorder="1" applyAlignment="1">
      <alignment horizontal="center" vertical="center" wrapText="1"/>
    </xf>
    <xf numFmtId="1" fontId="20" fillId="2" borderId="24" xfId="1" applyNumberFormat="1" applyFont="1" applyFill="1" applyBorder="1" applyAlignment="1">
      <alignment horizontal="center" vertical="center" wrapText="1"/>
    </xf>
    <xf numFmtId="9" fontId="18" fillId="2" borderId="37" xfId="1" applyFont="1" applyFill="1" applyBorder="1" applyAlignment="1">
      <alignment horizontal="center" vertical="center" wrapText="1"/>
    </xf>
    <xf numFmtId="9" fontId="18" fillId="2" borderId="13" xfId="1" applyFont="1" applyFill="1" applyBorder="1" applyAlignment="1">
      <alignment horizontal="center" vertical="center" wrapText="1"/>
    </xf>
    <xf numFmtId="9" fontId="18" fillId="9" borderId="13" xfId="1" applyFont="1" applyFill="1" applyBorder="1" applyAlignment="1">
      <alignment horizontal="center" vertical="center" wrapText="1"/>
    </xf>
    <xf numFmtId="9" fontId="18" fillId="2" borderId="14" xfId="1" applyFont="1" applyFill="1" applyBorder="1" applyAlignment="1">
      <alignment horizontal="center" vertical="center" wrapText="1"/>
    </xf>
    <xf numFmtId="9" fontId="18" fillId="0" borderId="30" xfId="1" applyFont="1" applyBorder="1" applyAlignment="1">
      <alignment horizontal="center" vertical="center" wrapText="1"/>
    </xf>
    <xf numFmtId="9" fontId="19" fillId="0" borderId="37" xfId="0" applyNumberFormat="1" applyFont="1" applyBorder="1" applyAlignment="1">
      <alignment horizontal="center" vertical="center" wrapText="1"/>
    </xf>
    <xf numFmtId="0" fontId="18" fillId="0" borderId="14" xfId="0" applyFont="1" applyBorder="1" applyAlignment="1">
      <alignment horizontal="center" vertical="center" wrapText="1"/>
    </xf>
    <xf numFmtId="0" fontId="21" fillId="11" borderId="24" xfId="0" applyFont="1" applyFill="1" applyBorder="1" applyAlignment="1">
      <alignment horizontal="center" vertical="center" wrapText="1"/>
    </xf>
    <xf numFmtId="0" fontId="21" fillId="11" borderId="33" xfId="0" applyFont="1" applyFill="1" applyBorder="1" applyAlignment="1">
      <alignment horizontal="center" vertical="center" wrapText="1"/>
    </xf>
    <xf numFmtId="0" fontId="21" fillId="11" borderId="32" xfId="0" applyFont="1" applyFill="1" applyBorder="1" applyAlignment="1">
      <alignment horizontal="center" vertical="center" wrapText="1"/>
    </xf>
    <xf numFmtId="0" fontId="21" fillId="11" borderId="39" xfId="0" applyFont="1" applyFill="1" applyBorder="1" applyAlignment="1">
      <alignment horizontal="center" vertical="center" wrapText="1"/>
    </xf>
    <xf numFmtId="0" fontId="21" fillId="11" borderId="26"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21" fillId="11" borderId="0" xfId="0" applyFont="1" applyFill="1" applyAlignment="1">
      <alignment horizontal="center" vertical="center" wrapText="1"/>
    </xf>
    <xf numFmtId="0" fontId="0" fillId="0" borderId="0" xfId="0" applyAlignment="1">
      <alignment horizontal="center" vertical="center" wrapText="1"/>
    </xf>
    <xf numFmtId="0" fontId="16" fillId="0" borderId="55"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1" xfId="0" applyFont="1" applyBorder="1" applyAlignment="1">
      <alignment horizontal="center" vertical="center" wrapText="1"/>
    </xf>
    <xf numFmtId="164" fontId="15" fillId="0" borderId="63" xfId="0" applyNumberFormat="1" applyFont="1" applyBorder="1" applyAlignment="1">
      <alignment horizontal="center" vertical="center" wrapText="1"/>
    </xf>
    <xf numFmtId="164" fontId="15" fillId="0" borderId="64" xfId="0" applyNumberFormat="1" applyFont="1" applyBorder="1" applyAlignment="1">
      <alignment horizontal="center" vertical="center" wrapText="1"/>
    </xf>
    <xf numFmtId="164" fontId="15" fillId="0" borderId="66" xfId="0" applyNumberFormat="1" applyFont="1" applyBorder="1" applyAlignment="1">
      <alignment horizontal="center" vertical="center" wrapText="1"/>
    </xf>
    <xf numFmtId="0" fontId="15" fillId="0" borderId="56"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60" xfId="0" applyFont="1" applyBorder="1" applyAlignment="1">
      <alignment horizontal="center" vertical="center" wrapText="1"/>
    </xf>
    <xf numFmtId="164" fontId="15" fillId="2" borderId="67" xfId="0" applyNumberFormat="1" applyFont="1" applyFill="1" applyBorder="1" applyAlignment="1">
      <alignment horizontal="center" vertical="center" wrapText="1"/>
    </xf>
    <xf numFmtId="164" fontId="15" fillId="2" borderId="68" xfId="0" applyNumberFormat="1" applyFont="1" applyFill="1" applyBorder="1" applyAlignment="1">
      <alignment horizontal="center" vertical="center" wrapText="1"/>
    </xf>
    <xf numFmtId="164" fontId="15" fillId="2" borderId="69" xfId="0" applyNumberFormat="1" applyFont="1" applyFill="1" applyBorder="1" applyAlignment="1">
      <alignment horizontal="center" vertical="center" wrapText="1"/>
    </xf>
    <xf numFmtId="164" fontId="15" fillId="2" borderId="70" xfId="0" applyNumberFormat="1" applyFont="1" applyFill="1" applyBorder="1" applyAlignment="1">
      <alignment horizontal="center" vertical="center" wrapText="1"/>
    </xf>
    <xf numFmtId="164" fontId="15" fillId="2" borderId="71" xfId="0" applyNumberFormat="1" applyFont="1" applyFill="1" applyBorder="1" applyAlignment="1">
      <alignment horizontal="left" vertical="center" wrapText="1"/>
    </xf>
    <xf numFmtId="164" fontId="15" fillId="2" borderId="72" xfId="0" applyNumberFormat="1" applyFont="1" applyFill="1" applyBorder="1" applyAlignment="1">
      <alignment horizontal="left" vertical="center" wrapText="1"/>
    </xf>
    <xf numFmtId="164" fontId="15" fillId="2" borderId="71" xfId="0" applyNumberFormat="1" applyFont="1" applyFill="1" applyBorder="1" applyAlignment="1">
      <alignment vertical="center" wrapText="1"/>
    </xf>
    <xf numFmtId="164" fontId="15" fillId="2" borderId="72" xfId="0" applyNumberFormat="1" applyFont="1" applyFill="1" applyBorder="1" applyAlignment="1">
      <alignment vertical="center" wrapText="1"/>
    </xf>
    <xf numFmtId="164" fontId="15" fillId="2" borderId="73" xfId="0" applyNumberFormat="1" applyFont="1" applyFill="1" applyBorder="1" applyAlignment="1">
      <alignment vertical="center" wrapText="1"/>
    </xf>
    <xf numFmtId="164" fontId="14" fillId="2" borderId="71" xfId="0" applyNumberFormat="1" applyFont="1" applyFill="1" applyBorder="1" applyAlignment="1">
      <alignment horizontal="left" vertical="center" wrapText="1"/>
    </xf>
    <xf numFmtId="164" fontId="15" fillId="2" borderId="73" xfId="0" applyNumberFormat="1" applyFont="1" applyFill="1" applyBorder="1" applyAlignment="1">
      <alignment horizontal="left" vertical="center" wrapText="1"/>
    </xf>
    <xf numFmtId="0" fontId="17" fillId="2" borderId="72" xfId="0" applyFont="1" applyFill="1" applyBorder="1" applyAlignment="1">
      <alignment horizontal="left" vertical="center" wrapText="1"/>
    </xf>
    <xf numFmtId="0" fontId="15" fillId="2" borderId="72" xfId="0" applyFont="1" applyFill="1" applyBorder="1" applyAlignment="1">
      <alignment horizontal="left" vertical="center" wrapText="1"/>
    </xf>
    <xf numFmtId="0" fontId="15" fillId="2" borderId="71" xfId="0" applyFont="1" applyFill="1" applyBorder="1" applyAlignment="1">
      <alignment vertical="center" wrapText="1"/>
    </xf>
    <xf numFmtId="0" fontId="15" fillId="2" borderId="73" xfId="0" applyFont="1" applyFill="1" applyBorder="1" applyAlignment="1">
      <alignment horizontal="left" vertical="center" wrapText="1"/>
    </xf>
    <xf numFmtId="0" fontId="15" fillId="2" borderId="72" xfId="0" applyFont="1" applyFill="1" applyBorder="1" applyAlignment="1">
      <alignment vertical="center" wrapText="1"/>
    </xf>
    <xf numFmtId="0" fontId="17" fillId="12" borderId="72" xfId="0" applyFont="1" applyFill="1" applyBorder="1" applyAlignment="1">
      <alignment horizontal="left" vertical="center" wrapText="1"/>
    </xf>
    <xf numFmtId="9" fontId="14" fillId="2" borderId="64" xfId="1" applyFont="1" applyFill="1" applyBorder="1" applyAlignment="1">
      <alignment horizontal="center" vertical="center" wrapText="1"/>
    </xf>
    <xf numFmtId="0" fontId="14" fillId="2" borderId="72" xfId="0" applyFont="1" applyFill="1" applyBorder="1" applyAlignment="1">
      <alignment horizontal="left" vertical="center" wrapText="1"/>
    </xf>
    <xf numFmtId="164" fontId="14" fillId="2" borderId="72" xfId="0" applyNumberFormat="1" applyFont="1" applyFill="1" applyBorder="1" applyAlignment="1">
      <alignment horizontal="left" vertical="center" wrapText="1"/>
    </xf>
    <xf numFmtId="0" fontId="14" fillId="12" borderId="71" xfId="0" applyFont="1" applyFill="1" applyBorder="1" applyAlignment="1">
      <alignment horizontal="left" vertical="center" wrapText="1"/>
    </xf>
    <xf numFmtId="0" fontId="14" fillId="12" borderId="72" xfId="0" applyFont="1" applyFill="1" applyBorder="1" applyAlignment="1">
      <alignment horizontal="left" vertical="center" wrapText="1"/>
    </xf>
    <xf numFmtId="0" fontId="14" fillId="12" borderId="73" xfId="0" applyFont="1" applyFill="1" applyBorder="1" applyAlignment="1">
      <alignment horizontal="left" vertical="center" wrapText="1"/>
    </xf>
    <xf numFmtId="0" fontId="14" fillId="2" borderId="73" xfId="0" applyFont="1" applyFill="1" applyBorder="1" applyAlignment="1">
      <alignment horizontal="left" vertical="center" wrapText="1"/>
    </xf>
    <xf numFmtId="0" fontId="14" fillId="2" borderId="72" xfId="0" applyFont="1" applyFill="1" applyBorder="1" applyAlignment="1">
      <alignment horizontal="justify" vertical="center" wrapText="1"/>
    </xf>
    <xf numFmtId="0" fontId="14" fillId="12" borderId="72" xfId="0" applyFont="1" applyFill="1" applyBorder="1" applyAlignment="1">
      <alignment horizontal="justify" vertical="center" wrapText="1"/>
    </xf>
    <xf numFmtId="3" fontId="14" fillId="2" borderId="71" xfId="0" applyNumberFormat="1" applyFont="1" applyFill="1" applyBorder="1" applyAlignment="1">
      <alignment horizontal="center" vertical="center" wrapText="1"/>
    </xf>
    <xf numFmtId="3" fontId="14" fillId="2" borderId="72" xfId="0" applyNumberFormat="1" applyFont="1" applyFill="1" applyBorder="1" applyAlignment="1">
      <alignment horizontal="center" vertical="center" wrapText="1"/>
    </xf>
    <xf numFmtId="3" fontId="14" fillId="2" borderId="73" xfId="0" applyNumberFormat="1" applyFont="1" applyFill="1" applyBorder="1" applyAlignment="1">
      <alignment horizontal="center" vertical="center" wrapText="1"/>
    </xf>
    <xf numFmtId="9" fontId="14" fillId="2" borderId="72" xfId="1" applyFont="1" applyFill="1" applyBorder="1" applyAlignment="1">
      <alignment horizontal="center" vertical="center" wrapText="1"/>
    </xf>
    <xf numFmtId="0" fontId="14" fillId="12" borderId="72" xfId="0" applyFont="1" applyFill="1" applyBorder="1" applyAlignment="1">
      <alignment horizontal="center" vertical="center" wrapText="1"/>
    </xf>
    <xf numFmtId="9" fontId="14" fillId="2" borderId="73" xfId="1" applyFont="1" applyFill="1" applyBorder="1" applyAlignment="1">
      <alignment horizontal="center" vertical="center" wrapText="1"/>
    </xf>
    <xf numFmtId="9" fontId="14" fillId="12" borderId="72" xfId="0" applyNumberFormat="1" applyFont="1" applyFill="1" applyBorder="1" applyAlignment="1">
      <alignment horizontal="center" vertical="center" wrapText="1"/>
    </xf>
    <xf numFmtId="1" fontId="14" fillId="2" borderId="63" xfId="4" applyNumberFormat="1" applyFont="1" applyFill="1" applyBorder="1" applyAlignment="1">
      <alignment horizontal="center" vertical="center" wrapText="1"/>
    </xf>
    <xf numFmtId="1" fontId="14" fillId="2" borderId="64" xfId="4" applyNumberFormat="1" applyFont="1" applyFill="1" applyBorder="1" applyAlignment="1">
      <alignment horizontal="center" vertical="center" wrapText="1"/>
    </xf>
    <xf numFmtId="1" fontId="14" fillId="2" borderId="66" xfId="4" applyNumberFormat="1" applyFont="1" applyFill="1" applyBorder="1" applyAlignment="1">
      <alignment horizontal="center" vertical="center" wrapText="1"/>
    </xf>
    <xf numFmtId="164" fontId="14" fillId="2" borderId="64" xfId="4" applyNumberFormat="1" applyFont="1" applyFill="1" applyBorder="1" applyAlignment="1">
      <alignment horizontal="center" vertical="center" wrapText="1"/>
    </xf>
    <xf numFmtId="164" fontId="14" fillId="2" borderId="63" xfId="4" applyNumberFormat="1" applyFont="1" applyFill="1" applyBorder="1" applyAlignment="1">
      <alignment horizontal="center" vertical="center" wrapText="1"/>
    </xf>
    <xf numFmtId="1" fontId="14" fillId="2" borderId="64" xfId="4" applyNumberFormat="1" applyFont="1" applyFill="1" applyBorder="1" applyAlignment="1" applyProtection="1">
      <alignment horizontal="center" vertical="center" wrapText="1"/>
    </xf>
    <xf numFmtId="164" fontId="14" fillId="2" borderId="64" xfId="4" applyNumberFormat="1" applyFont="1" applyFill="1" applyBorder="1" applyAlignment="1" applyProtection="1">
      <alignment horizontal="center" vertical="center" wrapText="1"/>
    </xf>
    <xf numFmtId="164" fontId="14" fillId="2" borderId="66" xfId="4" applyNumberFormat="1" applyFont="1" applyFill="1" applyBorder="1" applyAlignment="1">
      <alignment horizontal="center" vertical="center" wrapText="1"/>
    </xf>
    <xf numFmtId="9" fontId="14" fillId="2" borderId="71" xfId="1" applyFont="1" applyFill="1" applyBorder="1" applyAlignment="1">
      <alignment horizontal="center" vertical="center" wrapText="1"/>
    </xf>
    <xf numFmtId="0" fontId="15" fillId="2" borderId="71" xfId="0" applyFont="1" applyFill="1" applyBorder="1" applyAlignment="1">
      <alignment horizontal="center" vertical="center" wrapText="1"/>
    </xf>
    <xf numFmtId="0" fontId="15" fillId="2" borderId="72" xfId="0" applyFont="1" applyFill="1" applyBorder="1" applyAlignment="1">
      <alignment horizontal="center" vertical="center" wrapText="1"/>
    </xf>
    <xf numFmtId="0" fontId="15" fillId="2" borderId="73" xfId="0" applyFont="1" applyFill="1" applyBorder="1" applyAlignment="1">
      <alignment horizontal="center" vertical="center" wrapText="1"/>
    </xf>
    <xf numFmtId="3" fontId="15" fillId="2" borderId="72" xfId="0" applyNumberFormat="1" applyFont="1" applyFill="1" applyBorder="1" applyAlignment="1">
      <alignment horizontal="center" vertical="center" wrapText="1"/>
    </xf>
    <xf numFmtId="0" fontId="17" fillId="12" borderId="72" xfId="0" applyFont="1" applyFill="1" applyBorder="1" applyAlignment="1">
      <alignment horizontal="center" vertical="center" wrapText="1"/>
    </xf>
    <xf numFmtId="3" fontId="15" fillId="2" borderId="71" xfId="0" applyNumberFormat="1" applyFont="1" applyFill="1" applyBorder="1" applyAlignment="1">
      <alignment horizontal="center" vertical="center" wrapText="1"/>
    </xf>
    <xf numFmtId="3" fontId="15" fillId="2" borderId="54" xfId="0" applyNumberFormat="1" applyFont="1" applyFill="1" applyBorder="1" applyAlignment="1">
      <alignment horizontal="center" vertical="center" wrapText="1"/>
    </xf>
    <xf numFmtId="3" fontId="15" fillId="2" borderId="73" xfId="0" applyNumberFormat="1" applyFont="1" applyFill="1" applyBorder="1" applyAlignment="1">
      <alignment horizontal="center" vertical="center" wrapText="1"/>
    </xf>
    <xf numFmtId="1" fontId="14" fillId="2" borderId="67" xfId="4" applyNumberFormat="1" applyFont="1" applyFill="1" applyBorder="1" applyAlignment="1">
      <alignment horizontal="center" vertical="center" wrapText="1"/>
    </xf>
    <xf numFmtId="1" fontId="14" fillId="2" borderId="68" xfId="4" applyNumberFormat="1" applyFont="1" applyFill="1" applyBorder="1" applyAlignment="1">
      <alignment horizontal="center" vertical="center" wrapText="1"/>
    </xf>
    <xf numFmtId="1" fontId="14" fillId="2" borderId="70" xfId="4" applyNumberFormat="1" applyFont="1" applyFill="1" applyBorder="1" applyAlignment="1">
      <alignment horizontal="center" vertical="center" wrapText="1"/>
    </xf>
    <xf numFmtId="9" fontId="14" fillId="2" borderId="68" xfId="1" applyFont="1" applyFill="1" applyBorder="1" applyAlignment="1">
      <alignment horizontal="center" vertical="center" wrapText="1"/>
    </xf>
    <xf numFmtId="9" fontId="14" fillId="2" borderId="74" xfId="0" applyNumberFormat="1" applyFont="1" applyFill="1" applyBorder="1" applyAlignment="1">
      <alignment horizontal="justify" vertical="center" wrapText="1"/>
    </xf>
    <xf numFmtId="9" fontId="14" fillId="2" borderId="75" xfId="0" applyNumberFormat="1" applyFont="1" applyFill="1" applyBorder="1" applyAlignment="1">
      <alignment horizontal="justify" vertical="center" wrapText="1"/>
    </xf>
    <xf numFmtId="9" fontId="14" fillId="2" borderId="6" xfId="0" applyNumberFormat="1" applyFont="1" applyFill="1" applyBorder="1" applyAlignment="1">
      <alignment horizontal="justify" vertical="center" wrapText="1"/>
    </xf>
    <xf numFmtId="9" fontId="14" fillId="2" borderId="76" xfId="0" applyNumberFormat="1" applyFont="1" applyFill="1" applyBorder="1" applyAlignment="1">
      <alignment horizontal="justify" vertical="center" wrapText="1"/>
    </xf>
    <xf numFmtId="164" fontId="14" fillId="2" borderId="75" xfId="0" applyNumberFormat="1" applyFont="1" applyFill="1" applyBorder="1" applyAlignment="1">
      <alignment horizontal="justify" vertical="center" wrapText="1"/>
    </xf>
    <xf numFmtId="164" fontId="14" fillId="2" borderId="76" xfId="0" applyNumberFormat="1" applyFont="1" applyFill="1" applyBorder="1" applyAlignment="1">
      <alignment horizontal="justify" vertical="center" wrapText="1"/>
    </xf>
    <xf numFmtId="164" fontId="14" fillId="2" borderId="74" xfId="0" applyNumberFormat="1" applyFont="1" applyFill="1" applyBorder="1" applyAlignment="1">
      <alignment horizontal="justify" vertical="center" wrapText="1"/>
    </xf>
    <xf numFmtId="9" fontId="15" fillId="2" borderId="75" xfId="0" applyNumberFormat="1" applyFont="1" applyFill="1" applyBorder="1" applyAlignment="1">
      <alignment horizontal="justify" vertical="center" wrapText="1"/>
    </xf>
    <xf numFmtId="1" fontId="14" fillId="2" borderId="67" xfId="4" applyNumberFormat="1" applyFont="1" applyFill="1" applyBorder="1" applyAlignment="1" applyProtection="1">
      <alignment horizontal="center" vertical="center" wrapText="1"/>
    </xf>
    <xf numFmtId="1" fontId="14" fillId="2" borderId="68" xfId="4" applyNumberFormat="1" applyFont="1" applyFill="1" applyBorder="1" applyAlignment="1" applyProtection="1">
      <alignment horizontal="center" vertical="center" wrapText="1"/>
    </xf>
    <xf numFmtId="164" fontId="14" fillId="2" borderId="68" xfId="4" applyNumberFormat="1" applyFont="1" applyFill="1" applyBorder="1" applyAlignment="1">
      <alignment horizontal="center" vertical="center" wrapText="1"/>
    </xf>
    <xf numFmtId="164" fontId="14" fillId="2" borderId="68" xfId="4" applyNumberFormat="1" applyFont="1" applyFill="1" applyBorder="1" applyAlignment="1" applyProtection="1">
      <alignment horizontal="center" vertical="center" wrapText="1"/>
    </xf>
    <xf numFmtId="1" fontId="14" fillId="2" borderId="77" xfId="4" applyNumberFormat="1" applyFont="1" applyFill="1" applyBorder="1" applyAlignment="1">
      <alignment horizontal="center" vertical="center" wrapText="1"/>
    </xf>
    <xf numFmtId="1" fontId="14" fillId="2" borderId="78" xfId="4" applyNumberFormat="1" applyFont="1" applyFill="1" applyBorder="1" applyAlignment="1">
      <alignment horizontal="center" vertical="center" wrapText="1"/>
    </xf>
    <xf numFmtId="1" fontId="14" fillId="2" borderId="79" xfId="4" applyNumberFormat="1" applyFont="1" applyFill="1" applyBorder="1" applyAlignment="1">
      <alignment horizontal="center" vertical="center" wrapText="1"/>
    </xf>
    <xf numFmtId="1" fontId="14" fillId="2" borderId="80" xfId="4" applyNumberFormat="1" applyFont="1" applyFill="1" applyBorder="1" applyAlignment="1">
      <alignment horizontal="center" vertical="center" wrapText="1"/>
    </xf>
    <xf numFmtId="1" fontId="14" fillId="2" borderId="81" xfId="4" applyNumberFormat="1" applyFont="1" applyFill="1" applyBorder="1" applyAlignment="1">
      <alignment horizontal="center" vertical="center" wrapText="1"/>
    </xf>
    <xf numFmtId="1" fontId="14" fillId="2" borderId="82" xfId="4" applyNumberFormat="1" applyFont="1" applyFill="1" applyBorder="1" applyAlignment="1">
      <alignment horizontal="center" vertical="center" wrapText="1"/>
    </xf>
    <xf numFmtId="9" fontId="14" fillId="2" borderId="79" xfId="1" applyFont="1" applyFill="1" applyBorder="1" applyAlignment="1">
      <alignment horizontal="center" vertical="center" wrapText="1"/>
    </xf>
    <xf numFmtId="9" fontId="14" fillId="2" borderId="80" xfId="1" applyFont="1" applyFill="1" applyBorder="1" applyAlignment="1">
      <alignment horizontal="center" vertical="center" wrapText="1"/>
    </xf>
    <xf numFmtId="2" fontId="14" fillId="2" borderId="79" xfId="4" applyNumberFormat="1" applyFont="1" applyFill="1" applyBorder="1" applyAlignment="1">
      <alignment horizontal="center" vertical="center" wrapText="1"/>
    </xf>
    <xf numFmtId="164" fontId="15" fillId="2" borderId="79" xfId="4" applyNumberFormat="1" applyFont="1" applyFill="1" applyBorder="1" applyAlignment="1">
      <alignment horizontal="center" vertical="center" wrapText="1"/>
    </xf>
    <xf numFmtId="0" fontId="14" fillId="12" borderId="79" xfId="0" applyFont="1" applyFill="1" applyBorder="1" applyAlignment="1">
      <alignment horizontal="center" vertical="center" wrapText="1"/>
    </xf>
    <xf numFmtId="9" fontId="14" fillId="12" borderId="79" xfId="0" applyNumberFormat="1" applyFont="1" applyFill="1" applyBorder="1" applyAlignment="1">
      <alignment horizontal="center" vertical="center" wrapText="1"/>
    </xf>
    <xf numFmtId="9" fontId="14" fillId="12" borderId="79" xfId="1" applyFont="1" applyFill="1" applyBorder="1" applyAlignment="1">
      <alignment horizontal="center" vertical="center" wrapText="1"/>
    </xf>
    <xf numFmtId="164" fontId="14" fillId="2" borderId="72" xfId="0" applyNumberFormat="1" applyFont="1" applyFill="1" applyBorder="1" applyAlignment="1">
      <alignment vertical="center" wrapText="1"/>
    </xf>
    <xf numFmtId="0" fontId="14" fillId="12" borderId="54" xfId="0" applyFont="1" applyFill="1" applyBorder="1" applyAlignment="1">
      <alignment horizontal="left" vertical="center" wrapText="1"/>
    </xf>
    <xf numFmtId="1" fontId="14" fillId="2" borderId="72" xfId="1" applyNumberFormat="1" applyFont="1" applyFill="1" applyBorder="1" applyAlignment="1">
      <alignment horizontal="center" vertical="center" wrapText="1"/>
    </xf>
    <xf numFmtId="164" fontId="14" fillId="2" borderId="70" xfId="4" applyNumberFormat="1" applyFont="1" applyFill="1" applyBorder="1" applyAlignment="1" applyProtection="1">
      <alignment horizontal="center" vertical="center" wrapText="1"/>
    </xf>
    <xf numFmtId="0" fontId="14" fillId="12" borderId="50" xfId="0" applyFont="1" applyFill="1" applyBorder="1" applyAlignment="1">
      <alignment horizontal="center" vertical="center" wrapText="1"/>
    </xf>
    <xf numFmtId="0" fontId="14" fillId="12" borderId="77" xfId="0" applyFont="1" applyFill="1" applyBorder="1" applyAlignment="1">
      <alignment horizontal="center" vertical="center" wrapText="1"/>
    </xf>
    <xf numFmtId="0" fontId="14" fillId="12" borderId="81" xfId="0" applyFont="1" applyFill="1" applyBorder="1" applyAlignment="1">
      <alignment horizontal="center" vertical="center" wrapText="1"/>
    </xf>
    <xf numFmtId="0" fontId="2" fillId="2" borderId="0" xfId="0" applyFont="1" applyFill="1"/>
    <xf numFmtId="0" fontId="2" fillId="0" borderId="15" xfId="0" applyFont="1" applyBorder="1"/>
    <xf numFmtId="2" fontId="14" fillId="12" borderId="79" xfId="4" applyNumberFormat="1" applyFont="1" applyFill="1" applyBorder="1" applyAlignment="1">
      <alignment horizontal="center" vertical="center" wrapText="1"/>
    </xf>
    <xf numFmtId="0" fontId="16" fillId="0" borderId="83" xfId="0" applyFont="1" applyBorder="1" applyAlignment="1">
      <alignment horizontal="center" vertical="center" wrapText="1"/>
    </xf>
    <xf numFmtId="0" fontId="15" fillId="0" borderId="84" xfId="0" applyFont="1" applyBorder="1" applyAlignment="1">
      <alignment horizontal="center" vertical="center" wrapText="1"/>
    </xf>
    <xf numFmtId="164" fontId="15" fillId="0" borderId="85" xfId="0" applyNumberFormat="1" applyFont="1" applyBorder="1" applyAlignment="1">
      <alignment horizontal="center" vertical="center" wrapText="1"/>
    </xf>
    <xf numFmtId="164" fontId="15" fillId="2" borderId="86" xfId="0" applyNumberFormat="1" applyFont="1" applyFill="1" applyBorder="1" applyAlignment="1">
      <alignment horizontal="center" vertical="center" wrapText="1"/>
    </xf>
    <xf numFmtId="164" fontId="14" fillId="2" borderId="87" xfId="0" applyNumberFormat="1" applyFont="1" applyFill="1" applyBorder="1" applyAlignment="1">
      <alignment horizontal="left" vertical="center" wrapText="1"/>
    </xf>
    <xf numFmtId="3" fontId="14" fillId="2" borderId="87" xfId="0" applyNumberFormat="1" applyFont="1" applyFill="1" applyBorder="1" applyAlignment="1">
      <alignment horizontal="center" vertical="center" wrapText="1"/>
    </xf>
    <xf numFmtId="1" fontId="14" fillId="2" borderId="85" xfId="4" applyNumberFormat="1" applyFont="1" applyFill="1" applyBorder="1" applyAlignment="1">
      <alignment horizontal="center" vertical="center" wrapText="1"/>
    </xf>
    <xf numFmtId="1" fontId="14" fillId="2" borderId="88" xfId="4" applyNumberFormat="1" applyFont="1" applyFill="1" applyBorder="1" applyAlignment="1">
      <alignment horizontal="center" vertical="center" wrapText="1"/>
    </xf>
    <xf numFmtId="1" fontId="14" fillId="2" borderId="89" xfId="4" applyNumberFormat="1" applyFont="1" applyFill="1" applyBorder="1" applyAlignment="1">
      <alignment horizontal="center" vertical="center" wrapText="1"/>
    </xf>
    <xf numFmtId="9" fontId="14" fillId="2" borderId="87" xfId="1" applyFont="1" applyFill="1" applyBorder="1" applyAlignment="1">
      <alignment horizontal="center" vertical="center" wrapText="1"/>
    </xf>
    <xf numFmtId="9" fontId="14" fillId="2" borderId="90" xfId="0" applyNumberFormat="1" applyFont="1" applyFill="1" applyBorder="1" applyAlignment="1">
      <alignment horizontal="justify" vertical="center" wrapText="1"/>
    </xf>
    <xf numFmtId="0" fontId="15" fillId="2" borderId="87" xfId="0" applyFont="1" applyFill="1" applyBorder="1" applyAlignment="1">
      <alignment horizontal="center" vertical="center" wrapText="1"/>
    </xf>
    <xf numFmtId="164" fontId="14" fillId="2" borderId="73" xfId="0" applyNumberFormat="1" applyFont="1" applyFill="1" applyBorder="1" applyAlignment="1">
      <alignment horizontal="left" vertical="center" wrapText="1"/>
    </xf>
    <xf numFmtId="1" fontId="14" fillId="2" borderId="70" xfId="4" applyNumberFormat="1" applyFont="1" applyFill="1" applyBorder="1" applyAlignment="1" applyProtection="1">
      <alignment horizontal="center" vertical="center" wrapText="1"/>
    </xf>
    <xf numFmtId="1" fontId="14" fillId="2" borderId="86" xfId="4" applyNumberFormat="1" applyFont="1" applyFill="1" applyBorder="1" applyAlignment="1">
      <alignment horizontal="center" vertical="center" wrapText="1"/>
    </xf>
    <xf numFmtId="164" fontId="15" fillId="0" borderId="65" xfId="0" applyNumberFormat="1" applyFont="1" applyBorder="1" applyAlignment="1">
      <alignment horizontal="center" vertical="center" wrapText="1"/>
    </xf>
    <xf numFmtId="164" fontId="15" fillId="2" borderId="54" xfId="0" applyNumberFormat="1" applyFont="1" applyFill="1" applyBorder="1" applyAlignment="1">
      <alignment vertical="center" wrapText="1"/>
    </xf>
    <xf numFmtId="3" fontId="14" fillId="2" borderId="54" xfId="0" applyNumberFormat="1" applyFont="1" applyFill="1" applyBorder="1" applyAlignment="1">
      <alignment horizontal="center" vertical="center" wrapText="1"/>
    </xf>
    <xf numFmtId="1" fontId="14" fillId="2" borderId="65" xfId="4" applyNumberFormat="1" applyFont="1" applyFill="1" applyBorder="1" applyAlignment="1">
      <alignment horizontal="center" vertical="center" wrapText="1"/>
    </xf>
    <xf numFmtId="1" fontId="14" fillId="2" borderId="69" xfId="4" applyNumberFormat="1" applyFont="1" applyFill="1" applyBorder="1" applyAlignment="1" applyProtection="1">
      <alignment horizontal="center" vertical="center" wrapText="1"/>
    </xf>
    <xf numFmtId="1" fontId="14" fillId="2" borderId="50" xfId="4" applyNumberFormat="1" applyFont="1" applyFill="1" applyBorder="1" applyAlignment="1">
      <alignment horizontal="center" vertical="center" wrapText="1"/>
    </xf>
    <xf numFmtId="1" fontId="14" fillId="2" borderId="10" xfId="4" applyNumberFormat="1" applyFont="1" applyFill="1" applyBorder="1" applyAlignment="1">
      <alignment horizontal="center" vertical="center" wrapText="1"/>
    </xf>
    <xf numFmtId="9" fontId="14" fillId="2" borderId="54" xfId="1" applyFont="1" applyFill="1" applyBorder="1" applyAlignment="1">
      <alignment horizontal="center" vertical="center" wrapText="1"/>
    </xf>
    <xf numFmtId="164" fontId="15" fillId="2" borderId="87" xfId="0" applyNumberFormat="1" applyFont="1" applyFill="1" applyBorder="1" applyAlignment="1">
      <alignment horizontal="left" vertical="center" wrapText="1"/>
    </xf>
    <xf numFmtId="0" fontId="15" fillId="2" borderId="71" xfId="0" applyFont="1" applyFill="1" applyBorder="1" applyAlignment="1">
      <alignment horizontal="left" vertical="center" wrapText="1"/>
    </xf>
    <xf numFmtId="0" fontId="15" fillId="2" borderId="54" xfId="0" applyFont="1" applyFill="1" applyBorder="1" applyAlignment="1">
      <alignment horizontal="left" vertical="center" wrapText="1"/>
    </xf>
    <xf numFmtId="0" fontId="14" fillId="12" borderId="71" xfId="0" applyFont="1" applyFill="1" applyBorder="1" applyAlignment="1">
      <alignment horizontal="center" vertical="center" wrapText="1"/>
    </xf>
    <xf numFmtId="0" fontId="14" fillId="2" borderId="76" xfId="0" applyFont="1" applyFill="1" applyBorder="1" applyAlignment="1">
      <alignment horizontal="justify" vertical="center" wrapText="1"/>
    </xf>
    <xf numFmtId="0" fontId="14" fillId="12" borderId="73" xfId="0" applyFont="1" applyFill="1" applyBorder="1" applyAlignment="1">
      <alignment horizontal="center" vertical="center" wrapText="1"/>
    </xf>
    <xf numFmtId="0" fontId="17" fillId="12" borderId="73" xfId="0" applyFont="1" applyFill="1" applyBorder="1" applyAlignment="1">
      <alignment horizontal="left" vertical="center" wrapText="1"/>
    </xf>
    <xf numFmtId="9" fontId="17" fillId="12" borderId="73" xfId="0" applyNumberFormat="1" applyFont="1" applyFill="1" applyBorder="1" applyAlignment="1">
      <alignment horizontal="center" vertical="center" wrapText="1"/>
    </xf>
    <xf numFmtId="0" fontId="17" fillId="12" borderId="73" xfId="0" applyFont="1" applyFill="1" applyBorder="1" applyAlignment="1">
      <alignment horizontal="center" vertical="center" wrapText="1"/>
    </xf>
    <xf numFmtId="164" fontId="14" fillId="2" borderId="67" xfId="4" applyNumberFormat="1" applyFont="1" applyFill="1" applyBorder="1" applyAlignment="1">
      <alignment horizontal="center" vertical="center" wrapText="1"/>
    </xf>
    <xf numFmtId="0" fontId="14" fillId="2" borderId="71" xfId="0" applyFont="1" applyFill="1" applyBorder="1" applyAlignment="1">
      <alignment horizontal="justify" vertical="center" wrapText="1"/>
    </xf>
    <xf numFmtId="0" fontId="17" fillId="12" borderId="71" xfId="0" applyFont="1" applyFill="1" applyBorder="1" applyAlignment="1">
      <alignment horizontal="center" vertical="center" wrapText="1"/>
    </xf>
    <xf numFmtId="0" fontId="14" fillId="12" borderId="73" xfId="0" applyFont="1" applyFill="1" applyBorder="1" applyAlignment="1">
      <alignment horizontal="justify" vertical="center" wrapText="1"/>
    </xf>
    <xf numFmtId="164" fontId="14" fillId="2" borderId="70" xfId="4" applyNumberFormat="1" applyFont="1" applyFill="1" applyBorder="1" applyAlignment="1">
      <alignment horizontal="center" vertical="center" wrapText="1"/>
    </xf>
    <xf numFmtId="9" fontId="14" fillId="2" borderId="67" xfId="1" applyFont="1" applyFill="1" applyBorder="1" applyAlignment="1">
      <alignment horizontal="center" vertical="center" wrapText="1"/>
    </xf>
    <xf numFmtId="9" fontId="14" fillId="2" borderId="77" xfId="1" applyFont="1" applyFill="1" applyBorder="1" applyAlignment="1">
      <alignment horizontal="center" vertical="center" wrapText="1"/>
    </xf>
    <xf numFmtId="9" fontId="14" fillId="2" borderId="78" xfId="1" applyFont="1" applyFill="1" applyBorder="1" applyAlignment="1">
      <alignment horizontal="center" vertical="center" wrapText="1"/>
    </xf>
    <xf numFmtId="0" fontId="17" fillId="2" borderId="73" xfId="0" applyFont="1" applyFill="1" applyBorder="1" applyAlignment="1">
      <alignment horizontal="left" vertical="center" wrapText="1"/>
    </xf>
    <xf numFmtId="164" fontId="15" fillId="2" borderId="81" xfId="4" applyNumberFormat="1" applyFont="1" applyFill="1" applyBorder="1" applyAlignment="1">
      <alignment horizontal="center" vertical="center" wrapText="1"/>
    </xf>
    <xf numFmtId="9" fontId="15" fillId="2" borderId="76" xfId="0" applyNumberFormat="1" applyFont="1" applyFill="1" applyBorder="1" applyAlignment="1">
      <alignment horizontal="justify" vertical="center" wrapText="1"/>
    </xf>
    <xf numFmtId="0" fontId="15" fillId="0" borderId="63" xfId="0" applyFont="1" applyBorder="1" applyAlignment="1">
      <alignment horizontal="center" vertical="center" wrapText="1"/>
    </xf>
    <xf numFmtId="1" fontId="14" fillId="2" borderId="71" xfId="1" applyNumberFormat="1" applyFont="1" applyFill="1" applyBorder="1" applyAlignment="1">
      <alignment horizontal="center" vertical="center" wrapText="1"/>
    </xf>
    <xf numFmtId="9" fontId="14" fillId="2" borderId="63" xfId="1" applyFont="1" applyFill="1" applyBorder="1" applyAlignment="1" applyProtection="1">
      <alignment horizontal="center" vertical="center" wrapText="1"/>
    </xf>
    <xf numFmtId="9" fontId="14" fillId="2" borderId="71" xfId="0" applyNumberFormat="1" applyFont="1" applyFill="1" applyBorder="1" applyAlignment="1">
      <alignment horizontal="center" vertical="center" wrapText="1"/>
    </xf>
    <xf numFmtId="9" fontId="14" fillId="2" borderId="77" xfId="0" applyNumberFormat="1" applyFont="1" applyFill="1" applyBorder="1" applyAlignment="1">
      <alignment horizontal="center" vertical="center" wrapText="1"/>
    </xf>
    <xf numFmtId="9" fontId="14" fillId="2" borderId="78" xfId="0" applyNumberFormat="1" applyFont="1" applyFill="1" applyBorder="1" applyAlignment="1">
      <alignment horizontal="center" vertical="center" wrapText="1"/>
    </xf>
    <xf numFmtId="1" fontId="14" fillId="2" borderId="63" xfId="0" applyNumberFormat="1" applyFont="1" applyFill="1" applyBorder="1" applyAlignment="1">
      <alignment horizontal="center" vertical="center" wrapText="1"/>
    </xf>
    <xf numFmtId="9" fontId="14" fillId="2" borderId="56" xfId="0" applyNumberFormat="1" applyFont="1" applyFill="1" applyBorder="1" applyAlignment="1">
      <alignment horizontal="center" vertical="center" wrapText="1"/>
    </xf>
    <xf numFmtId="0" fontId="15" fillId="0" borderId="66" xfId="0" applyFont="1" applyBorder="1" applyAlignment="1">
      <alignment horizontal="center" vertical="center" wrapText="1"/>
    </xf>
    <xf numFmtId="0" fontId="15" fillId="2" borderId="70" xfId="0" applyFont="1" applyFill="1" applyBorder="1" applyAlignment="1">
      <alignment horizontal="center" vertical="center" wrapText="1"/>
    </xf>
    <xf numFmtId="0" fontId="17" fillId="12" borderId="76" xfId="0" applyFont="1" applyFill="1" applyBorder="1" applyAlignment="1">
      <alignment horizontal="center" vertical="center" wrapText="1"/>
    </xf>
    <xf numFmtId="0" fontId="15" fillId="0" borderId="65" xfId="0" applyFont="1" applyBorder="1" applyAlignment="1">
      <alignment horizontal="center" vertical="center" wrapText="1"/>
    </xf>
    <xf numFmtId="0" fontId="15" fillId="2" borderId="69" xfId="0" applyFont="1" applyFill="1" applyBorder="1" applyAlignment="1">
      <alignment horizontal="center" vertical="center" wrapText="1"/>
    </xf>
    <xf numFmtId="0" fontId="17" fillId="12" borderId="6" xfId="0" applyFont="1" applyFill="1" applyBorder="1" applyAlignment="1">
      <alignment horizontal="center" vertical="center" wrapText="1"/>
    </xf>
    <xf numFmtId="0" fontId="17" fillId="12" borderId="54" xfId="0" applyFont="1" applyFill="1" applyBorder="1" applyAlignment="1">
      <alignment horizontal="center" vertical="center" wrapText="1"/>
    </xf>
    <xf numFmtId="164" fontId="15" fillId="0" borderId="70" xfId="0" applyNumberFormat="1" applyFont="1" applyBorder="1" applyAlignment="1">
      <alignment horizontal="center" vertical="center" wrapText="1"/>
    </xf>
    <xf numFmtId="0" fontId="15" fillId="2" borderId="77"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15" fillId="2" borderId="63"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15" fillId="2" borderId="79" xfId="0" applyFont="1" applyFill="1" applyBorder="1" applyAlignment="1">
      <alignment horizontal="center" vertical="center" wrapText="1"/>
    </xf>
    <xf numFmtId="0" fontId="15" fillId="2" borderId="80"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81"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62" xfId="0" applyFont="1" applyFill="1" applyBorder="1" applyAlignment="1">
      <alignment horizontal="center" vertical="center" wrapText="1"/>
    </xf>
    <xf numFmtId="0" fontId="14" fillId="12" borderId="78" xfId="0" applyFont="1" applyFill="1" applyBorder="1" applyAlignment="1">
      <alignment horizontal="center" vertical="center" wrapText="1"/>
    </xf>
    <xf numFmtId="0" fontId="14" fillId="12" borderId="63" xfId="0" applyFont="1" applyFill="1" applyBorder="1" applyAlignment="1">
      <alignment horizontal="center" vertical="center" wrapText="1"/>
    </xf>
    <xf numFmtId="0" fontId="14" fillId="12" borderId="56" xfId="0" applyFont="1" applyFill="1" applyBorder="1" applyAlignment="1">
      <alignment horizontal="center" vertical="center" wrapText="1"/>
    </xf>
    <xf numFmtId="164" fontId="14" fillId="2" borderId="79" xfId="4" applyNumberFormat="1" applyFont="1" applyFill="1" applyBorder="1" applyAlignment="1">
      <alignment horizontal="center" vertical="center" wrapText="1"/>
    </xf>
    <xf numFmtId="0" fontId="14" fillId="12" borderId="80" xfId="0" applyFont="1" applyFill="1" applyBorder="1" applyAlignment="1">
      <alignment horizontal="center" vertical="center" wrapText="1"/>
    </xf>
    <xf numFmtId="0" fontId="14" fillId="12" borderId="64" xfId="0" applyFont="1" applyFill="1" applyBorder="1" applyAlignment="1">
      <alignment horizontal="center" vertical="center" wrapText="1"/>
    </xf>
    <xf numFmtId="0" fontId="14" fillId="12" borderId="58" xfId="0" applyFont="1" applyFill="1" applyBorder="1" applyAlignment="1">
      <alignment horizontal="center" vertical="center" wrapText="1"/>
    </xf>
    <xf numFmtId="9" fontId="14" fillId="12" borderId="80" xfId="0" applyNumberFormat="1" applyFont="1" applyFill="1" applyBorder="1" applyAlignment="1">
      <alignment horizontal="center" vertical="center" wrapText="1"/>
    </xf>
    <xf numFmtId="9" fontId="14" fillId="12" borderId="64" xfId="0" applyNumberFormat="1" applyFont="1" applyFill="1" applyBorder="1" applyAlignment="1">
      <alignment horizontal="center" vertical="center" wrapText="1"/>
    </xf>
    <xf numFmtId="9" fontId="14" fillId="12" borderId="58" xfId="0" applyNumberFormat="1" applyFont="1" applyFill="1" applyBorder="1" applyAlignment="1">
      <alignment horizontal="center" vertical="center" wrapText="1"/>
    </xf>
    <xf numFmtId="2" fontId="14" fillId="2" borderId="68" xfId="4" applyNumberFormat="1" applyFont="1" applyFill="1" applyBorder="1" applyAlignment="1">
      <alignment horizontal="center" vertical="center" wrapText="1"/>
    </xf>
    <xf numFmtId="2" fontId="14" fillId="12" borderId="80" xfId="4" applyNumberFormat="1" applyFont="1" applyFill="1" applyBorder="1" applyAlignment="1">
      <alignment horizontal="center" vertical="center" wrapText="1"/>
    </xf>
    <xf numFmtId="2" fontId="14" fillId="12" borderId="64" xfId="4" applyNumberFormat="1" applyFont="1" applyFill="1" applyBorder="1" applyAlignment="1">
      <alignment horizontal="center" vertical="center" wrapText="1"/>
    </xf>
    <xf numFmtId="2" fontId="14" fillId="12" borderId="58" xfId="4" applyNumberFormat="1" applyFont="1" applyFill="1" applyBorder="1" applyAlignment="1">
      <alignment horizontal="center" vertical="center" wrapText="1"/>
    </xf>
    <xf numFmtId="9" fontId="14" fillId="12" borderId="80" xfId="1" applyFont="1" applyFill="1" applyBorder="1" applyAlignment="1">
      <alignment horizontal="center" vertical="center" wrapText="1"/>
    </xf>
    <xf numFmtId="9" fontId="14" fillId="12" borderId="64" xfId="1" applyFont="1" applyFill="1" applyBorder="1" applyAlignment="1">
      <alignment horizontal="center" vertical="center" wrapText="1"/>
    </xf>
    <xf numFmtId="9" fontId="14" fillId="12" borderId="58" xfId="1" applyFont="1" applyFill="1" applyBorder="1" applyAlignment="1">
      <alignment horizontal="center" vertical="center" wrapText="1"/>
    </xf>
    <xf numFmtId="2" fontId="14" fillId="2" borderId="70" xfId="4" applyNumberFormat="1" applyFont="1" applyFill="1" applyBorder="1" applyAlignment="1">
      <alignment horizontal="center" vertical="center" wrapText="1"/>
    </xf>
    <xf numFmtId="2" fontId="14" fillId="2" borderId="81" xfId="4" applyNumberFormat="1" applyFont="1" applyFill="1" applyBorder="1" applyAlignment="1">
      <alignment horizontal="center" vertical="center" wrapText="1"/>
    </xf>
    <xf numFmtId="0" fontId="14" fillId="12" borderId="82" xfId="0" applyFont="1" applyFill="1" applyBorder="1" applyAlignment="1">
      <alignment horizontal="center" vertical="center" wrapText="1"/>
    </xf>
    <xf numFmtId="0" fontId="14" fillId="12" borderId="66" xfId="0" applyFont="1" applyFill="1" applyBorder="1" applyAlignment="1">
      <alignment horizontal="center" vertical="center" wrapText="1"/>
    </xf>
    <xf numFmtId="0" fontId="14" fillId="12" borderId="60" xfId="0" applyFont="1" applyFill="1" applyBorder="1" applyAlignment="1">
      <alignment horizontal="center" vertical="center" wrapText="1"/>
    </xf>
    <xf numFmtId="9" fontId="14" fillId="2" borderId="69" xfId="1" applyFont="1" applyFill="1" applyBorder="1" applyAlignment="1">
      <alignment horizontal="center" vertical="center" wrapText="1"/>
    </xf>
    <xf numFmtId="9" fontId="14" fillId="2" borderId="50" xfId="1" applyFont="1" applyFill="1" applyBorder="1" applyAlignment="1">
      <alignment horizontal="center" vertical="center" wrapText="1"/>
    </xf>
    <xf numFmtId="9" fontId="14" fillId="2" borderId="10" xfId="1" applyFont="1" applyFill="1" applyBorder="1" applyAlignment="1">
      <alignment horizontal="center" vertical="center" wrapText="1"/>
    </xf>
    <xf numFmtId="0" fontId="14" fillId="12" borderId="10" xfId="0" applyFont="1" applyFill="1" applyBorder="1" applyAlignment="1">
      <alignment horizontal="center" vertical="center" wrapText="1"/>
    </xf>
    <xf numFmtId="0" fontId="14" fillId="2" borderId="65" xfId="0" applyFont="1" applyFill="1" applyBorder="1" applyAlignment="1">
      <alignment horizontal="center" vertical="center" wrapText="1"/>
    </xf>
    <xf numFmtId="0" fontId="14" fillId="12" borderId="62" xfId="0" applyFont="1" applyFill="1" applyBorder="1" applyAlignment="1">
      <alignment horizontal="center" vertical="center" wrapText="1"/>
    </xf>
    <xf numFmtId="2" fontId="14" fillId="2" borderId="63" xfId="4" applyNumberFormat="1" applyFont="1" applyFill="1" applyBorder="1" applyAlignment="1">
      <alignment horizontal="center" vertical="center" wrapText="1"/>
    </xf>
    <xf numFmtId="0" fontId="17" fillId="12" borderId="81" xfId="0" applyFont="1" applyFill="1" applyBorder="1" applyAlignment="1">
      <alignment horizontal="center" vertical="center" wrapText="1"/>
    </xf>
    <xf numFmtId="0" fontId="17" fillId="12" borderId="82" xfId="0" applyFont="1" applyFill="1" applyBorder="1" applyAlignment="1">
      <alignment horizontal="center" vertical="center" wrapText="1"/>
    </xf>
    <xf numFmtId="0" fontId="17" fillId="12" borderId="66" xfId="0" applyFont="1" applyFill="1" applyBorder="1" applyAlignment="1">
      <alignment horizontal="center" vertical="center" wrapText="1"/>
    </xf>
    <xf numFmtId="0" fontId="17" fillId="12" borderId="60" xfId="0" applyFont="1" applyFill="1" applyBorder="1" applyAlignment="1">
      <alignment horizontal="center" vertical="center" wrapText="1"/>
    </xf>
    <xf numFmtId="9" fontId="17" fillId="12" borderId="82" xfId="0" applyNumberFormat="1" applyFont="1" applyFill="1" applyBorder="1" applyAlignment="1">
      <alignment horizontal="center" vertical="center" wrapText="1"/>
    </xf>
    <xf numFmtId="9" fontId="17" fillId="12" borderId="60" xfId="0" applyNumberFormat="1" applyFont="1" applyFill="1" applyBorder="1" applyAlignment="1">
      <alignment horizontal="center" vertical="center" wrapText="1"/>
    </xf>
    <xf numFmtId="1" fontId="15" fillId="2" borderId="81" xfId="1" applyNumberFormat="1" applyFont="1" applyFill="1" applyBorder="1" applyAlignment="1">
      <alignment horizontal="center" vertical="center" wrapText="1"/>
    </xf>
    <xf numFmtId="1" fontId="15" fillId="2" borderId="82" xfId="1" applyNumberFormat="1" applyFont="1" applyFill="1" applyBorder="1" applyAlignment="1">
      <alignment horizontal="center" vertical="center" wrapText="1"/>
    </xf>
    <xf numFmtId="1" fontId="15" fillId="2" borderId="66" xfId="1" applyNumberFormat="1" applyFont="1" applyFill="1" applyBorder="1" applyAlignment="1">
      <alignment horizontal="center" vertical="center" wrapText="1"/>
    </xf>
    <xf numFmtId="1" fontId="15" fillId="2" borderId="60" xfId="0" applyNumberFormat="1" applyFont="1" applyFill="1" applyBorder="1" applyAlignment="1">
      <alignment horizontal="center" vertical="center" wrapText="1"/>
    </xf>
    <xf numFmtId="0" fontId="14" fillId="2" borderId="82" xfId="0" applyFont="1" applyFill="1" applyBorder="1" applyAlignment="1">
      <alignment horizontal="center" vertical="center" wrapText="1"/>
    </xf>
    <xf numFmtId="9" fontId="15" fillId="2" borderId="80" xfId="0" applyNumberFormat="1" applyFont="1" applyFill="1" applyBorder="1" applyAlignment="1">
      <alignment horizontal="center" vertical="center" wrapText="1"/>
    </xf>
    <xf numFmtId="9" fontId="15" fillId="2" borderId="64" xfId="0" applyNumberFormat="1" applyFont="1" applyFill="1" applyBorder="1" applyAlignment="1">
      <alignment horizontal="center" vertical="center" wrapText="1"/>
    </xf>
    <xf numFmtId="0" fontId="14" fillId="2" borderId="80" xfId="0" applyFont="1" applyFill="1" applyBorder="1" applyAlignment="1">
      <alignment horizontal="center" vertical="center" wrapText="1"/>
    </xf>
    <xf numFmtId="9" fontId="17" fillId="12" borderId="79" xfId="1" applyFont="1" applyFill="1" applyBorder="1" applyAlignment="1">
      <alignment horizontal="center" vertical="center" wrapText="1"/>
    </xf>
    <xf numFmtId="9" fontId="17" fillId="12" borderId="80" xfId="1" applyFont="1" applyFill="1" applyBorder="1" applyAlignment="1">
      <alignment horizontal="center" vertical="center" wrapText="1"/>
    </xf>
    <xf numFmtId="9" fontId="17" fillId="12" borderId="64" xfId="1" applyFont="1" applyFill="1" applyBorder="1" applyAlignment="1">
      <alignment horizontal="center" vertical="center" wrapText="1"/>
    </xf>
    <xf numFmtId="9" fontId="17" fillId="12" borderId="58" xfId="1" applyFont="1" applyFill="1" applyBorder="1" applyAlignment="1">
      <alignment horizontal="center" vertical="center" wrapText="1"/>
    </xf>
    <xf numFmtId="9" fontId="14" fillId="2" borderId="78" xfId="1" applyFont="1" applyFill="1" applyBorder="1" applyAlignment="1">
      <alignment wrapText="1"/>
    </xf>
    <xf numFmtId="0" fontId="14" fillId="12" borderId="70" xfId="0" applyFont="1" applyFill="1" applyBorder="1" applyAlignment="1">
      <alignment horizontal="center" vertical="center" wrapText="1"/>
    </xf>
    <xf numFmtId="0" fontId="14" fillId="12" borderId="81" xfId="0" applyFont="1" applyFill="1" applyBorder="1" applyAlignment="1">
      <alignment wrapText="1"/>
    </xf>
    <xf numFmtId="0" fontId="14" fillId="12" borderId="54" xfId="0" applyFont="1" applyFill="1" applyBorder="1" applyAlignment="1">
      <alignment horizontal="center" vertical="center" wrapText="1"/>
    </xf>
    <xf numFmtId="0" fontId="14" fillId="12" borderId="65" xfId="0" applyFont="1" applyFill="1" applyBorder="1" applyAlignment="1">
      <alignment horizontal="center" vertical="center" wrapText="1"/>
    </xf>
    <xf numFmtId="0" fontId="14" fillId="12" borderId="69" xfId="0" applyFont="1" applyFill="1" applyBorder="1" applyAlignment="1">
      <alignment horizontal="center" vertical="center" wrapText="1"/>
    </xf>
    <xf numFmtId="0" fontId="14" fillId="12" borderId="50" xfId="0" applyFont="1" applyFill="1" applyBorder="1" applyAlignment="1">
      <alignment wrapText="1"/>
    </xf>
    <xf numFmtId="0" fontId="17" fillId="12" borderId="50" xfId="0" applyFont="1" applyFill="1" applyBorder="1" applyAlignment="1">
      <alignment horizontal="center" vertical="center" wrapText="1"/>
    </xf>
    <xf numFmtId="0" fontId="17" fillId="12" borderId="10" xfId="0" applyFont="1" applyFill="1" applyBorder="1" applyAlignment="1">
      <alignment horizontal="center" vertical="center" wrapText="1"/>
    </xf>
    <xf numFmtId="0" fontId="17" fillId="12" borderId="65" xfId="0" applyFont="1" applyFill="1" applyBorder="1" applyAlignment="1">
      <alignment horizontal="center" vertical="center" wrapText="1"/>
    </xf>
    <xf numFmtId="0" fontId="17" fillId="12" borderId="62" xfId="0" applyFont="1" applyFill="1" applyBorder="1" applyAlignment="1">
      <alignment horizontal="center" vertical="center" wrapText="1"/>
    </xf>
    <xf numFmtId="0" fontId="15" fillId="2" borderId="88" xfId="0" applyFont="1" applyFill="1" applyBorder="1" applyAlignment="1">
      <alignment horizontal="center" vertical="center" wrapText="1"/>
    </xf>
    <xf numFmtId="0" fontId="15" fillId="2" borderId="89" xfId="0" applyFont="1" applyFill="1" applyBorder="1" applyAlignment="1">
      <alignment horizontal="center" vertical="center" wrapText="1"/>
    </xf>
    <xf numFmtId="0" fontId="15" fillId="2" borderId="85" xfId="0" applyFont="1" applyFill="1" applyBorder="1" applyAlignment="1">
      <alignment horizontal="center" vertical="center" wrapText="1"/>
    </xf>
    <xf numFmtId="0" fontId="15" fillId="2" borderId="84" xfId="0" applyFont="1" applyFill="1" applyBorder="1" applyAlignment="1">
      <alignment horizontal="center" vertical="center" wrapText="1"/>
    </xf>
    <xf numFmtId="0" fontId="14" fillId="2" borderId="71"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2" borderId="56" xfId="0" applyFont="1" applyFill="1" applyBorder="1" applyAlignment="1">
      <alignment horizontal="center" vertical="center" wrapText="1"/>
    </xf>
    <xf numFmtId="0" fontId="14" fillId="2" borderId="73" xfId="0" applyFont="1" applyFill="1" applyBorder="1" applyAlignment="1">
      <alignment horizontal="center" vertical="center" wrapText="1"/>
    </xf>
    <xf numFmtId="9" fontId="14" fillId="2" borderId="81" xfId="0" applyNumberFormat="1" applyFont="1" applyFill="1" applyBorder="1" applyAlignment="1">
      <alignment horizontal="center" vertical="center" wrapText="1"/>
    </xf>
    <xf numFmtId="9" fontId="14" fillId="2" borderId="82" xfId="1" applyFont="1" applyFill="1" applyBorder="1" applyAlignment="1">
      <alignment horizontal="center" vertical="center" wrapText="1"/>
    </xf>
    <xf numFmtId="9" fontId="14" fillId="2" borderId="66" xfId="1" applyFont="1" applyFill="1" applyBorder="1" applyAlignment="1">
      <alignment horizontal="center" vertical="center" wrapText="1"/>
    </xf>
    <xf numFmtId="9" fontId="14" fillId="2" borderId="60" xfId="1" applyFont="1" applyFill="1" applyBorder="1" applyAlignment="1">
      <alignment horizontal="center" vertical="center" wrapText="1"/>
    </xf>
    <xf numFmtId="0" fontId="14" fillId="2" borderId="71" xfId="0" applyFont="1" applyFill="1" applyBorder="1" applyAlignment="1">
      <alignment vertical="center" wrapText="1"/>
    </xf>
    <xf numFmtId="0" fontId="14" fillId="2" borderId="73" xfId="0" applyFont="1" applyFill="1" applyBorder="1" applyAlignment="1">
      <alignment vertical="center" wrapText="1"/>
    </xf>
    <xf numFmtId="0" fontId="14" fillId="2" borderId="66"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71" xfId="0" applyFont="1" applyFill="1" applyBorder="1" applyAlignment="1">
      <alignment horizontal="left" vertical="center" wrapText="1"/>
    </xf>
    <xf numFmtId="164" fontId="15" fillId="2" borderId="81" xfId="1" applyNumberFormat="1" applyFont="1" applyFill="1" applyBorder="1" applyAlignment="1">
      <alignment horizontal="center" vertical="center" wrapText="1"/>
    </xf>
    <xf numFmtId="164" fontId="15" fillId="2" borderId="82" xfId="1" applyNumberFormat="1" applyFont="1" applyFill="1" applyBorder="1" applyAlignment="1">
      <alignment horizontal="center" vertical="center" wrapText="1"/>
    </xf>
    <xf numFmtId="0" fontId="18" fillId="0" borderId="51" xfId="0" applyFont="1" applyBorder="1" applyAlignment="1">
      <alignment horizontal="center" vertical="center" wrapText="1"/>
    </xf>
    <xf numFmtId="0" fontId="18" fillId="5" borderId="51" xfId="0" applyFont="1" applyFill="1" applyBorder="1" applyAlignment="1">
      <alignment horizontal="center" vertical="center" wrapText="1"/>
    </xf>
    <xf numFmtId="0" fontId="20" fillId="0" borderId="51" xfId="0" applyFont="1" applyBorder="1" applyAlignment="1">
      <alignment horizontal="center" vertical="center" wrapText="1"/>
    </xf>
    <xf numFmtId="9" fontId="18" fillId="2" borderId="51" xfId="1" applyFont="1" applyFill="1" applyBorder="1" applyAlignment="1">
      <alignment horizontal="center" vertical="center" wrapText="1"/>
    </xf>
    <xf numFmtId="9" fontId="18" fillId="9" borderId="51" xfId="1"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6" borderId="51" xfId="0" applyFont="1" applyFill="1" applyBorder="1" applyAlignment="1">
      <alignment horizontal="center" vertical="center" wrapText="1"/>
    </xf>
    <xf numFmtId="9" fontId="18" fillId="5" borderId="51" xfId="1" applyFont="1" applyFill="1" applyBorder="1" applyAlignment="1">
      <alignment horizontal="center" vertical="center" wrapText="1"/>
    </xf>
    <xf numFmtId="9" fontId="18" fillId="0" borderId="51" xfId="1" applyFont="1" applyBorder="1" applyAlignment="1">
      <alignment horizontal="center" vertical="center" wrapText="1"/>
    </xf>
    <xf numFmtId="0" fontId="18" fillId="8" borderId="51" xfId="0" applyFont="1" applyFill="1" applyBorder="1" applyAlignment="1">
      <alignment horizontal="center" vertical="center" wrapText="1"/>
    </xf>
    <xf numFmtId="0" fontId="18" fillId="8" borderId="51" xfId="0" applyFont="1" applyFill="1" applyBorder="1" applyAlignment="1">
      <alignment horizontal="center" vertical="center"/>
    </xf>
    <xf numFmtId="0" fontId="18" fillId="0" borderId="51" xfId="0" applyFont="1" applyBorder="1" applyAlignment="1">
      <alignment horizontal="center" vertical="center"/>
    </xf>
    <xf numFmtId="0" fontId="18" fillId="6" borderId="51" xfId="0" applyFont="1" applyFill="1" applyBorder="1" applyAlignment="1">
      <alignment horizontal="center" vertical="center"/>
    </xf>
    <xf numFmtId="9" fontId="18" fillId="10" borderId="51" xfId="1" applyFont="1" applyFill="1" applyBorder="1" applyAlignment="1">
      <alignment horizontal="center" vertical="center" wrapText="1"/>
    </xf>
    <xf numFmtId="9" fontId="18" fillId="5" borderId="51" xfId="0" applyNumberFormat="1" applyFont="1" applyFill="1" applyBorder="1" applyAlignment="1">
      <alignment horizontal="center" vertical="center" wrapText="1"/>
    </xf>
    <xf numFmtId="9" fontId="18" fillId="7" borderId="51" xfId="1" applyFont="1" applyFill="1" applyBorder="1" applyAlignment="1">
      <alignment horizontal="center" vertical="center" wrapText="1"/>
    </xf>
    <xf numFmtId="0" fontId="18" fillId="5" borderId="51" xfId="0" applyFont="1" applyFill="1" applyBorder="1" applyAlignment="1">
      <alignment horizontal="center" vertical="center"/>
    </xf>
    <xf numFmtId="9" fontId="18" fillId="5" borderId="51" xfId="1" applyFont="1" applyFill="1" applyBorder="1" applyAlignment="1">
      <alignment horizontal="center" vertical="center"/>
    </xf>
    <xf numFmtId="0" fontId="14" fillId="13" borderId="72" xfId="0" applyFont="1" applyFill="1" applyBorder="1" applyAlignment="1">
      <alignment horizontal="left" vertical="center" wrapText="1"/>
    </xf>
    <xf numFmtId="164" fontId="14" fillId="13" borderId="73" xfId="0" applyNumberFormat="1" applyFont="1" applyFill="1" applyBorder="1" applyAlignment="1">
      <alignment horizontal="left" vertical="center" wrapText="1"/>
    </xf>
    <xf numFmtId="164" fontId="14" fillId="13" borderId="54" xfId="0" applyNumberFormat="1" applyFont="1" applyFill="1" applyBorder="1" applyAlignment="1">
      <alignment horizontal="left" vertical="center" wrapText="1"/>
    </xf>
    <xf numFmtId="164" fontId="15" fillId="13" borderId="71" xfId="0" applyNumberFormat="1" applyFont="1" applyFill="1" applyBorder="1" applyAlignment="1">
      <alignment vertical="center" wrapText="1"/>
    </xf>
    <xf numFmtId="164" fontId="15" fillId="13" borderId="72" xfId="0" applyNumberFormat="1" applyFont="1" applyFill="1" applyBorder="1" applyAlignment="1">
      <alignment vertical="center" wrapText="1"/>
    </xf>
    <xf numFmtId="164" fontId="15" fillId="13" borderId="73" xfId="0" applyNumberFormat="1" applyFont="1" applyFill="1" applyBorder="1" applyAlignment="1">
      <alignment vertical="center" wrapText="1"/>
    </xf>
    <xf numFmtId="164" fontId="14" fillId="13" borderId="71" xfId="0" applyNumberFormat="1" applyFont="1" applyFill="1" applyBorder="1" applyAlignment="1">
      <alignment horizontal="left" vertical="center" wrapText="1"/>
    </xf>
    <xf numFmtId="164" fontId="14" fillId="13" borderId="72" xfId="0" applyNumberFormat="1" applyFont="1" applyFill="1" applyBorder="1" applyAlignment="1">
      <alignment horizontal="left" vertical="center" wrapText="1"/>
    </xf>
    <xf numFmtId="164" fontId="26" fillId="13" borderId="72" xfId="0" applyNumberFormat="1" applyFont="1" applyFill="1" applyBorder="1" applyAlignment="1">
      <alignment horizontal="left" vertical="center" wrapText="1"/>
    </xf>
    <xf numFmtId="0" fontId="14" fillId="13" borderId="71" xfId="0" applyFont="1" applyFill="1" applyBorder="1" applyAlignment="1">
      <alignment horizontal="left" vertical="center" wrapText="1"/>
    </xf>
    <xf numFmtId="0" fontId="14" fillId="13" borderId="73" xfId="0" applyFont="1" applyFill="1" applyBorder="1" applyAlignment="1">
      <alignment horizontal="left" vertical="center" wrapText="1"/>
    </xf>
    <xf numFmtId="0" fontId="14" fillId="13" borderId="54" xfId="0" applyFont="1" applyFill="1" applyBorder="1" applyAlignment="1">
      <alignment horizontal="left" vertical="center" wrapText="1"/>
    </xf>
    <xf numFmtId="164" fontId="14" fillId="2" borderId="63" xfId="4" applyNumberFormat="1" applyFont="1" applyFill="1" applyBorder="1" applyAlignment="1" applyProtection="1">
      <alignment horizontal="center" vertical="center" wrapText="1"/>
    </xf>
    <xf numFmtId="2" fontId="14" fillId="2" borderId="64" xfId="4" applyNumberFormat="1" applyFont="1" applyFill="1" applyBorder="1" applyAlignment="1" applyProtection="1">
      <alignment horizontal="center" vertical="center" wrapText="1"/>
    </xf>
    <xf numFmtId="2" fontId="14" fillId="2" borderId="66" xfId="4" applyNumberFormat="1" applyFont="1" applyFill="1" applyBorder="1" applyAlignment="1" applyProtection="1">
      <alignment horizontal="center" vertical="center" wrapText="1"/>
    </xf>
    <xf numFmtId="0" fontId="0" fillId="0" borderId="0" xfId="0" applyAlignment="1">
      <alignment horizontal="center"/>
    </xf>
    <xf numFmtId="9" fontId="17" fillId="12" borderId="81" xfId="0" applyNumberFormat="1" applyFont="1" applyFill="1" applyBorder="1" applyAlignment="1">
      <alignment horizontal="center" vertical="center" wrapText="1"/>
    </xf>
    <xf numFmtId="9" fontId="17" fillId="12" borderId="66" xfId="0" applyNumberFormat="1" applyFont="1" applyFill="1" applyBorder="1" applyAlignment="1">
      <alignment horizontal="center" vertical="center" wrapText="1"/>
    </xf>
    <xf numFmtId="164" fontId="14" fillId="2" borderId="61" xfId="4" applyNumberFormat="1" applyFont="1" applyFill="1" applyBorder="1" applyAlignment="1">
      <alignment horizontal="center" vertical="center" wrapText="1"/>
    </xf>
    <xf numFmtId="2" fontId="14" fillId="2" borderId="64" xfId="4" applyNumberFormat="1" applyFont="1" applyFill="1" applyBorder="1" applyAlignment="1">
      <alignment horizontal="center" vertical="center" wrapText="1"/>
    </xf>
    <xf numFmtId="9" fontId="14" fillId="2" borderId="64" xfId="1" applyFont="1" applyFill="1" applyBorder="1" applyAlignment="1" applyProtection="1">
      <alignment horizontal="center" vertical="center" wrapText="1"/>
    </xf>
    <xf numFmtId="0" fontId="2" fillId="0" borderId="0" xfId="0" applyFont="1" applyFill="1"/>
    <xf numFmtId="0" fontId="16" fillId="0" borderId="57" xfId="0" applyFont="1" applyFill="1" applyBorder="1" applyAlignment="1">
      <alignment horizontal="center" vertical="center" wrapText="1"/>
    </xf>
    <xf numFmtId="0" fontId="15" fillId="0" borderId="58" xfId="0" applyFont="1" applyFill="1" applyBorder="1" applyAlignment="1">
      <alignment horizontal="center" vertical="center" wrapText="1"/>
    </xf>
    <xf numFmtId="164" fontId="15" fillId="0" borderId="64" xfId="0" applyNumberFormat="1" applyFont="1" applyFill="1" applyBorder="1" applyAlignment="1">
      <alignment horizontal="center" vertical="center" wrapText="1"/>
    </xf>
    <xf numFmtId="164" fontId="15" fillId="0" borderId="68" xfId="0" applyNumberFormat="1" applyFont="1" applyFill="1" applyBorder="1" applyAlignment="1">
      <alignment horizontal="center" vertical="center" wrapText="1"/>
    </xf>
    <xf numFmtId="0" fontId="17" fillId="0" borderId="72" xfId="0" applyFont="1" applyFill="1" applyBorder="1" applyAlignment="1">
      <alignment horizontal="left" vertical="center" wrapText="1"/>
    </xf>
    <xf numFmtId="164" fontId="14" fillId="0" borderId="72" xfId="0" applyNumberFormat="1" applyFont="1" applyFill="1" applyBorder="1" applyAlignment="1">
      <alignment horizontal="left" vertical="center" wrapText="1"/>
    </xf>
    <xf numFmtId="9" fontId="14" fillId="0" borderId="72" xfId="1" applyFont="1" applyFill="1" applyBorder="1" applyAlignment="1">
      <alignment horizontal="center" vertical="center" wrapText="1"/>
    </xf>
    <xf numFmtId="3" fontId="14" fillId="0" borderId="72" xfId="0" applyNumberFormat="1" applyFont="1" applyFill="1" applyBorder="1" applyAlignment="1">
      <alignment horizontal="center" vertical="center" wrapText="1"/>
    </xf>
    <xf numFmtId="1" fontId="14" fillId="0" borderId="68" xfId="4" applyNumberFormat="1" applyFont="1" applyFill="1" applyBorder="1" applyAlignment="1">
      <alignment horizontal="center" vertical="center" wrapText="1"/>
    </xf>
    <xf numFmtId="1" fontId="14" fillId="0" borderId="79" xfId="4" applyNumberFormat="1" applyFont="1" applyFill="1" applyBorder="1" applyAlignment="1">
      <alignment horizontal="center" vertical="center" wrapText="1"/>
    </xf>
    <xf numFmtId="1" fontId="14" fillId="0" borderId="80" xfId="4" applyNumberFormat="1" applyFont="1" applyFill="1" applyBorder="1" applyAlignment="1">
      <alignment horizontal="center" vertical="center" wrapText="1"/>
    </xf>
    <xf numFmtId="9" fontId="14" fillId="0" borderId="75" xfId="0" applyNumberFormat="1" applyFont="1" applyFill="1" applyBorder="1" applyAlignment="1">
      <alignment horizontal="justify" vertical="center" wrapText="1"/>
    </xf>
    <xf numFmtId="3" fontId="15" fillId="0" borderId="72" xfId="0" applyNumberFormat="1" applyFont="1" applyFill="1" applyBorder="1" applyAlignment="1">
      <alignment horizontal="center" vertical="center" wrapText="1"/>
    </xf>
    <xf numFmtId="0" fontId="15" fillId="0" borderId="72" xfId="0" applyFont="1" applyFill="1" applyBorder="1" applyAlignment="1">
      <alignment horizontal="center" vertical="center" wrapText="1"/>
    </xf>
    <xf numFmtId="9" fontId="15" fillId="0" borderId="79" xfId="1" applyFont="1" applyFill="1" applyBorder="1" applyAlignment="1">
      <alignment horizontal="center" vertical="center" wrapText="1"/>
    </xf>
    <xf numFmtId="9" fontId="15" fillId="0" borderId="80" xfId="1" applyFont="1" applyFill="1" applyBorder="1" applyAlignment="1">
      <alignment horizontal="center" vertical="center" wrapText="1"/>
    </xf>
    <xf numFmtId="9" fontId="15" fillId="0" borderId="64" xfId="1" applyFont="1" applyFill="1" applyBorder="1" applyAlignment="1">
      <alignment horizontal="center" vertical="center" wrapText="1"/>
    </xf>
    <xf numFmtId="9" fontId="14" fillId="2" borderId="94" xfId="1" applyFont="1" applyFill="1" applyBorder="1" applyAlignment="1">
      <alignment horizontal="center" vertical="center" wrapText="1"/>
    </xf>
    <xf numFmtId="9" fontId="14" fillId="2" borderId="4" xfId="1" applyFont="1" applyFill="1" applyBorder="1" applyAlignment="1">
      <alignment horizontal="center" vertical="center" wrapText="1"/>
    </xf>
    <xf numFmtId="9" fontId="14" fillId="2" borderId="93" xfId="1" applyFont="1" applyFill="1" applyBorder="1" applyAlignment="1">
      <alignment horizontal="center" vertical="center" wrapText="1"/>
    </xf>
    <xf numFmtId="9" fontId="14" fillId="2" borderId="93" xfId="1" applyFont="1" applyFill="1" applyBorder="1" applyAlignment="1">
      <alignment wrapText="1"/>
    </xf>
    <xf numFmtId="9" fontId="14" fillId="2" borderId="95" xfId="1" applyFont="1" applyFill="1" applyBorder="1" applyAlignment="1">
      <alignment horizontal="center" vertical="center" wrapText="1"/>
    </xf>
    <xf numFmtId="9" fontId="14" fillId="0" borderId="94" xfId="1" applyFont="1" applyFill="1" applyBorder="1" applyAlignment="1">
      <alignment horizontal="center" vertical="center" wrapText="1"/>
    </xf>
    <xf numFmtId="9" fontId="14" fillId="12" borderId="95" xfId="1" applyFont="1" applyFill="1" applyBorder="1" applyAlignment="1">
      <alignment horizontal="center" vertical="center" wrapText="1"/>
    </xf>
    <xf numFmtId="9" fontId="14" fillId="12" borderId="4" xfId="1" applyFont="1" applyFill="1" applyBorder="1" applyAlignment="1">
      <alignment horizontal="center" vertical="center" wrapText="1"/>
    </xf>
    <xf numFmtId="9" fontId="14" fillId="2" borderId="96" xfId="1" applyFont="1" applyFill="1" applyBorder="1" applyAlignment="1">
      <alignment horizontal="center" vertical="center" wrapText="1"/>
    </xf>
    <xf numFmtId="9" fontId="27" fillId="2" borderId="93" xfId="1" applyFont="1" applyFill="1" applyBorder="1" applyAlignment="1">
      <alignment horizontal="center" vertical="center" wrapText="1"/>
    </xf>
    <xf numFmtId="9" fontId="27" fillId="2" borderId="95" xfId="1" applyFont="1" applyFill="1" applyBorder="1" applyAlignment="1">
      <alignment horizontal="center" vertical="center" wrapText="1"/>
    </xf>
    <xf numFmtId="9" fontId="27" fillId="2" borderId="94" xfId="1" applyFont="1" applyFill="1" applyBorder="1" applyAlignment="1">
      <alignment horizontal="center" vertical="center" wrapText="1"/>
    </xf>
    <xf numFmtId="0" fontId="2" fillId="0" borderId="0" xfId="0" applyFont="1" applyAlignment="1">
      <alignment horizontal="center" vertical="center"/>
    </xf>
    <xf numFmtId="9" fontId="22" fillId="11" borderId="5" xfId="1" applyFont="1" applyFill="1" applyBorder="1" applyAlignment="1">
      <alignment horizontal="center" vertical="center" wrapText="1"/>
    </xf>
    <xf numFmtId="9" fontId="22" fillId="11" borderId="9" xfId="1" applyFont="1" applyFill="1" applyBorder="1" applyAlignment="1">
      <alignment horizontal="center" vertical="center" wrapText="1"/>
    </xf>
    <xf numFmtId="9" fontId="22" fillId="11" borderId="92" xfId="1" applyFont="1" applyFill="1" applyBorder="1" applyAlignment="1">
      <alignment horizontal="center" vertical="center" wrapText="1"/>
    </xf>
    <xf numFmtId="0" fontId="21" fillId="11" borderId="40" xfId="0" applyFont="1" applyFill="1" applyBorder="1" applyAlignment="1">
      <alignment horizontal="center" vertical="center" wrapText="1"/>
    </xf>
    <xf numFmtId="0" fontId="21" fillId="11" borderId="38" xfId="0" applyFont="1" applyFill="1" applyBorder="1" applyAlignment="1">
      <alignment horizontal="center" vertical="center" wrapText="1"/>
    </xf>
    <xf numFmtId="14" fontId="10" fillId="11" borderId="23" xfId="0" applyNumberFormat="1" applyFont="1" applyFill="1" applyBorder="1" applyAlignment="1">
      <alignment horizontal="left" vertical="center" wrapText="1"/>
    </xf>
    <xf numFmtId="14" fontId="10" fillId="11" borderId="24" xfId="0" applyNumberFormat="1" applyFont="1" applyFill="1" applyBorder="1" applyAlignment="1">
      <alignment horizontal="left" vertical="center" wrapText="1"/>
    </xf>
    <xf numFmtId="14" fontId="10" fillId="11" borderId="24" xfId="0" applyNumberFormat="1" applyFont="1" applyFill="1" applyBorder="1" applyAlignment="1">
      <alignment horizontal="center" vertical="center" wrapText="1"/>
    </xf>
    <xf numFmtId="14" fontId="10" fillId="11" borderId="0" xfId="0" applyNumberFormat="1" applyFont="1" applyFill="1" applyAlignment="1">
      <alignment horizontal="left" vertical="center" wrapText="1"/>
    </xf>
    <xf numFmtId="14" fontId="10" fillId="11" borderId="18" xfId="0" applyNumberFormat="1" applyFont="1" applyFill="1" applyBorder="1" applyAlignment="1">
      <alignment horizontal="left" vertical="center" wrapText="1"/>
    </xf>
    <xf numFmtId="0" fontId="21" fillId="11" borderId="5" xfId="0" applyFont="1" applyFill="1" applyBorder="1" applyAlignment="1">
      <alignment horizontal="center" vertical="center" wrapText="1"/>
    </xf>
    <xf numFmtId="0" fontId="21" fillId="11" borderId="9" xfId="0" applyFont="1" applyFill="1" applyBorder="1" applyAlignment="1">
      <alignment horizontal="center" vertical="center" wrapText="1"/>
    </xf>
    <xf numFmtId="0" fontId="21" fillId="11" borderId="35" xfId="0" applyFont="1" applyFill="1" applyBorder="1" applyAlignment="1">
      <alignment horizontal="center" vertical="center" wrapText="1"/>
    </xf>
    <xf numFmtId="0" fontId="21" fillId="11" borderId="53" xfId="0" applyFont="1" applyFill="1" applyBorder="1" applyAlignment="1">
      <alignment horizontal="center" vertical="center" wrapText="1"/>
    </xf>
    <xf numFmtId="0" fontId="21" fillId="11" borderId="52" xfId="0" applyFont="1" applyFill="1" applyBorder="1" applyAlignment="1">
      <alignment horizontal="center" vertical="center" wrapText="1"/>
    </xf>
    <xf numFmtId="0" fontId="23" fillId="11" borderId="42" xfId="0" applyFont="1" applyFill="1" applyBorder="1" applyAlignment="1">
      <alignment horizontal="center" vertical="center" wrapText="1"/>
    </xf>
    <xf numFmtId="0" fontId="23" fillId="11" borderId="41" xfId="0" applyFont="1" applyFill="1" applyBorder="1" applyAlignment="1">
      <alignment horizontal="center" vertical="center" wrapText="1"/>
    </xf>
    <xf numFmtId="0" fontId="23" fillId="11" borderId="10" xfId="0" applyFont="1" applyFill="1" applyBorder="1" applyAlignment="1">
      <alignment horizontal="center" vertical="center" wrapText="1"/>
    </xf>
    <xf numFmtId="0" fontId="21" fillId="11" borderId="2"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1" borderId="16" xfId="0" applyFont="1" applyFill="1" applyBorder="1" applyAlignment="1">
      <alignment horizontal="center" vertical="center" wrapText="1"/>
    </xf>
    <xf numFmtId="0" fontId="21" fillId="11" borderId="91"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1" fillId="11" borderId="0" xfId="0" applyFont="1" applyFill="1" applyAlignment="1">
      <alignment horizontal="center" vertical="center" wrapText="1"/>
    </xf>
    <xf numFmtId="0" fontId="22" fillId="11" borderId="6" xfId="0" applyFont="1" applyFill="1" applyBorder="1" applyAlignment="1">
      <alignment horizontal="center" vertical="center" wrapText="1"/>
    </xf>
    <xf numFmtId="0" fontId="22" fillId="11" borderId="4" xfId="0" applyFont="1" applyFill="1" applyBorder="1" applyAlignment="1">
      <alignment horizontal="center" vertical="center" wrapText="1"/>
    </xf>
    <xf numFmtId="0" fontId="21" fillId="11" borderId="15"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22" fillId="11" borderId="9" xfId="0" applyFont="1" applyFill="1" applyBorder="1" applyAlignment="1">
      <alignment horizontal="center" vertical="center" wrapText="1"/>
    </xf>
    <xf numFmtId="0" fontId="22" fillId="11" borderId="92" xfId="0" applyFont="1" applyFill="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51" xfId="0" applyFont="1" applyBorder="1" applyAlignment="1">
      <alignment horizontal="left" vertical="center" wrapText="1"/>
    </xf>
    <xf numFmtId="0" fontId="9" fillId="0" borderId="28"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21" fillId="11" borderId="23" xfId="0" applyFont="1" applyFill="1" applyBorder="1" applyAlignment="1">
      <alignment horizontal="left" vertical="center" wrapText="1"/>
    </xf>
    <xf numFmtId="0" fontId="21" fillId="11" borderId="24" xfId="0" applyFont="1" applyFill="1" applyBorder="1" applyAlignment="1">
      <alignment horizontal="left" vertical="center" wrapText="1"/>
    </xf>
    <xf numFmtId="0" fontId="21" fillId="11" borderId="25" xfId="0" applyFont="1" applyFill="1" applyBorder="1" applyAlignment="1">
      <alignment horizontal="left" vertical="center" wrapText="1"/>
    </xf>
    <xf numFmtId="0" fontId="22" fillId="11" borderId="21" xfId="0" applyFont="1" applyFill="1" applyBorder="1" applyAlignment="1">
      <alignment horizontal="center" vertical="center" wrapText="1"/>
    </xf>
    <xf numFmtId="0" fontId="22" fillId="11" borderId="0" xfId="0" applyFont="1" applyFill="1" applyAlignment="1">
      <alignment horizontal="center" vertical="center" wrapText="1"/>
    </xf>
    <xf numFmtId="0" fontId="21" fillId="11" borderId="22" xfId="0" applyFont="1" applyFill="1" applyBorder="1" applyAlignment="1">
      <alignment horizontal="center" vertical="center" wrapText="1"/>
    </xf>
    <xf numFmtId="0" fontId="21" fillId="11" borderId="19"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20" xfId="0" applyFont="1" applyBorder="1" applyAlignment="1">
      <alignment horizontal="center" vertical="center"/>
    </xf>
  </cellXfs>
  <cellStyles count="8">
    <cellStyle name="Millares" xfId="4" builtinId="3"/>
    <cellStyle name="Millares 2" xfId="5" xr:uid="{00000000-0005-0000-0000-000001000000}"/>
    <cellStyle name="Millares 2 2" xfId="7" xr:uid="{00000000-0005-0000-0000-000002000000}"/>
    <cellStyle name="Millares 3" xfId="6" xr:uid="{00000000-0005-0000-0000-000003000000}"/>
    <cellStyle name="Normal" xfId="0" builtinId="0"/>
    <cellStyle name="Normal 2" xfId="3" xr:uid="{00000000-0005-0000-0000-000005000000}"/>
    <cellStyle name="Normal 5" xfId="2" xr:uid="{00000000-0005-0000-0000-000006000000}"/>
    <cellStyle name="Porcentaje" xfId="1" builtinId="5"/>
  </cellStyles>
  <dxfs count="13">
    <dxf>
      <numFmt numFmtId="13" formatCode="0%"/>
    </dxf>
    <dxf>
      <numFmt numFmtId="13" formatCode="0%"/>
    </dxf>
    <dxf>
      <numFmt numFmtId="13" formatCode="0%"/>
    </dxf>
    <dxf>
      <fill>
        <patternFill>
          <bgColor theme="7"/>
        </patternFill>
      </fill>
    </dxf>
    <dxf>
      <fill>
        <patternFill>
          <bgColor theme="9" tint="0.39994506668294322"/>
        </patternFill>
      </fill>
    </dxf>
    <dxf>
      <fill>
        <patternFill>
          <bgColor theme="5" tint="-0.24994659260841701"/>
        </patternFill>
      </fill>
    </dxf>
    <dxf>
      <font>
        <color theme="0"/>
      </font>
    </dxf>
    <dxf>
      <font>
        <color theme="0"/>
      </font>
      <fill>
        <patternFill>
          <bgColor rgb="FFC00000"/>
        </patternFill>
      </fill>
    </dxf>
    <dxf>
      <font>
        <color theme="9" tint="0.39994506668294322"/>
      </font>
      <fill>
        <patternFill>
          <bgColor theme="9" tint="0.39994506668294322"/>
        </patternFill>
      </fill>
    </dxf>
    <dxf>
      <numFmt numFmtId="13" formatCode="0%"/>
    </dxf>
    <dxf>
      <numFmt numFmtId="13" formatCode="0%"/>
    </dxf>
    <dxf>
      <font>
        <color rgb="FF006100"/>
      </font>
      <fill>
        <patternFill>
          <bgColor rgb="FFC6EFCE"/>
        </patternFill>
      </fill>
    </dxf>
    <dxf>
      <fill>
        <patternFill>
          <bgColor rgb="FFFFC7CE"/>
        </patternFill>
      </fill>
    </dxf>
  </dxfs>
  <tableStyles count="0" defaultTableStyle="TableStyleMedium2" defaultPivotStyle="PivotStyleLight16"/>
  <colors>
    <mruColors>
      <color rgb="FFFF9900"/>
      <color rgb="FFFFD5FF"/>
      <color rgb="FFFF99FF"/>
      <color rgb="FFF83A3A"/>
      <color rgb="FF15008D"/>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600">
                <a:solidFill>
                  <a:sysClr val="windowText" lastClr="000000"/>
                </a:solidFill>
                <a:latin typeface="+mn-lt"/>
              </a:rPr>
              <a:t>AVANCE</a:t>
            </a:r>
            <a:r>
              <a:rPr lang="es-CO" sz="1600" baseline="0">
                <a:solidFill>
                  <a:sysClr val="windowText" lastClr="000000"/>
                </a:solidFill>
                <a:latin typeface="+mn-lt"/>
              </a:rPr>
              <a:t> DE CUMPLIMIENTO MIPG</a:t>
            </a:r>
            <a:endParaRPr lang="es-CO" sz="1600">
              <a:solidFill>
                <a:sysClr val="windowText" lastClr="000000"/>
              </a:solidFill>
              <a:latin typeface="+mn-lt"/>
            </a:endParaRPr>
          </a:p>
        </c:rich>
      </c:tx>
      <c:layout>
        <c:manualLayout>
          <c:xMode val="edge"/>
          <c:yMode val="edge"/>
          <c:x val="0.37195707940938899"/>
          <c:y val="1.9028269539323548E-2"/>
        </c:manualLayout>
      </c:layout>
      <c:overlay val="0"/>
      <c:spPr>
        <a:noFill/>
        <a:ln>
          <a:noFill/>
        </a:ln>
        <a:effectLst/>
      </c:spPr>
    </c:title>
    <c:autoTitleDeleted val="0"/>
    <c:plotArea>
      <c:layout>
        <c:manualLayout>
          <c:layoutTarget val="inner"/>
          <c:xMode val="edge"/>
          <c:yMode val="edge"/>
          <c:x val="0.26430142616645058"/>
          <c:y val="0.19969774688113875"/>
          <c:w val="0.49396466176321036"/>
          <c:h val="0.79902486922602101"/>
        </c:manualLayout>
      </c:layout>
      <c:doughnutChart>
        <c:varyColors val="1"/>
        <c:ser>
          <c:idx val="0"/>
          <c:order val="0"/>
          <c:tx>
            <c:v>BASE</c:v>
          </c:tx>
          <c:dPt>
            <c:idx val="4"/>
            <c:bubble3D val="0"/>
            <c:spPr>
              <a:noFill/>
            </c:spPr>
            <c:extLst>
              <c:ext xmlns:c16="http://schemas.microsoft.com/office/drawing/2014/chart" uri="{C3380CC4-5D6E-409C-BE32-E72D297353CC}">
                <c16:uniqueId val="{00000001-E42D-4729-827D-981CB69DE6B8}"/>
              </c:ext>
            </c:extLst>
          </c:dPt>
          <c:cat>
            <c:numLit>
              <c:formatCode>General</c:formatCode>
              <c:ptCount val="5"/>
              <c:pt idx="0">
                <c:v>0.5</c:v>
              </c:pt>
              <c:pt idx="1">
                <c:v>0.6</c:v>
              </c:pt>
              <c:pt idx="2">
                <c:v>0.8</c:v>
              </c:pt>
              <c:pt idx="3">
                <c:v>1</c:v>
              </c:pt>
            </c:numLit>
          </c:cat>
          <c:val>
            <c:numRef>
              <c:f>TABLAS!$H$5:$H$9</c:f>
              <c:numCache>
                <c:formatCode>0%</c:formatCode>
                <c:ptCount val="5"/>
                <c:pt idx="0">
                  <c:v>0.5</c:v>
                </c:pt>
                <c:pt idx="1">
                  <c:v>0.2</c:v>
                </c:pt>
                <c:pt idx="2">
                  <c:v>0.2</c:v>
                </c:pt>
                <c:pt idx="3">
                  <c:v>0.1</c:v>
                </c:pt>
                <c:pt idx="4">
                  <c:v>0.99999999999999989</c:v>
                </c:pt>
              </c:numCache>
            </c:numRef>
          </c:val>
          <c:extLst>
            <c:ext xmlns:c16="http://schemas.microsoft.com/office/drawing/2014/chart" uri="{C3380CC4-5D6E-409C-BE32-E72D297353CC}">
              <c16:uniqueId val="{00000002-E42D-4729-827D-981CB69DE6B8}"/>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spPr>
            <a:noFill/>
            <a:effectLst>
              <a:outerShdw blurRad="50800" dist="50800" dir="5400000" algn="ctr" rotWithShape="0">
                <a:srgbClr val="000000">
                  <a:alpha val="0"/>
                </a:srgbClr>
              </a:outerShdw>
            </a:effectLst>
          </c:spPr>
          <c:dPt>
            <c:idx val="1"/>
            <c:bubble3D val="0"/>
            <c:spPr>
              <a:solidFill>
                <a:schemeClr val="tx1"/>
              </a:solidFill>
              <a:effectLst>
                <a:outerShdw blurRad="50800" dist="50800" dir="5400000" algn="ctr" rotWithShape="0">
                  <a:srgbClr val="000000">
                    <a:alpha val="0"/>
                  </a:srgbClr>
                </a:outerShdw>
              </a:effectLst>
            </c:spPr>
            <c:extLst>
              <c:ext xmlns:c16="http://schemas.microsoft.com/office/drawing/2014/chart" uri="{C3380CC4-5D6E-409C-BE32-E72D297353CC}">
                <c16:uniqueId val="{00000004-E42D-4729-827D-981CB69DE6B8}"/>
              </c:ext>
            </c:extLst>
          </c:dPt>
          <c:dPt>
            <c:idx val="2"/>
            <c:bubble3D val="0"/>
            <c:explosion val="4"/>
            <c:extLst>
              <c:ext xmlns:c16="http://schemas.microsoft.com/office/drawing/2014/chart" uri="{C3380CC4-5D6E-409C-BE32-E72D297353CC}">
                <c16:uniqueId val="{00000006-E42D-4729-827D-981CB69DE6B8}"/>
              </c:ext>
            </c:extLst>
          </c:dPt>
          <c:val>
            <c:numRef>
              <c:f>TABLAS!$H$13:$H$15</c:f>
              <c:numCache>
                <c:formatCode>0%</c:formatCode>
                <c:ptCount val="3"/>
                <c:pt idx="0">
                  <c:v>0</c:v>
                </c:pt>
                <c:pt idx="1">
                  <c:v>1.4999999999999999E-2</c:v>
                </c:pt>
                <c:pt idx="2">
                  <c:v>0</c:v>
                </c:pt>
              </c:numCache>
            </c:numRef>
          </c:val>
          <c:extLst>
            <c:ext xmlns:c16="http://schemas.microsoft.com/office/drawing/2014/chart" uri="{C3380CC4-5D6E-409C-BE32-E72D297353CC}">
              <c16:uniqueId val="{00000007-E42D-4729-827D-981CB69DE6B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a:solidFill>
        <a:schemeClr val="tx1">
          <a:lumMod val="65000"/>
          <a:lumOff val="35000"/>
        </a:schemeClr>
      </a:solidFill>
    </a:ln>
    <a:effectLst/>
  </c:spPr>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1600200</xdr:colOff>
      <xdr:row>2</xdr:row>
      <xdr:rowOff>63501</xdr:rowOff>
    </xdr:from>
    <xdr:to>
      <xdr:col>1</xdr:col>
      <xdr:colOff>2895600</xdr:colOff>
      <xdr:row>5</xdr:row>
      <xdr:rowOff>203201</xdr:rowOff>
    </xdr:to>
    <xdr:pic>
      <xdr:nvPicPr>
        <xdr:cNvPr id="4" name="Imagen 6" descr="membrete oficio-01">
          <a:extLst>
            <a:ext uri="{FF2B5EF4-FFF2-40B4-BE49-F238E27FC236}">
              <a16:creationId xmlns:a16="http://schemas.microsoft.com/office/drawing/2014/main" id="{FFFE187D-4E86-4519-93AA-EC0980E753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95" t="31616"/>
        <a:stretch>
          <a:fillRect/>
        </a:stretch>
      </xdr:blipFill>
      <xdr:spPr bwMode="auto">
        <a:xfrm>
          <a:off x="1905000" y="444501"/>
          <a:ext cx="12954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679450</xdr:colOff>
      <xdr:row>3</xdr:row>
      <xdr:rowOff>12700</xdr:rowOff>
    </xdr:from>
    <xdr:to>
      <xdr:col>15</xdr:col>
      <xdr:colOff>757571</xdr:colOff>
      <xdr:row>17</xdr:row>
      <xdr:rowOff>125275</xdr:rowOff>
    </xdr:to>
    <xdr:graphicFrame macro="">
      <xdr:nvGraphicFramePr>
        <xdr:cNvPr id="2" name="Gráfico 1">
          <a:extLst>
            <a:ext uri="{FF2B5EF4-FFF2-40B4-BE49-F238E27FC236}">
              <a16:creationId xmlns:a16="http://schemas.microsoft.com/office/drawing/2014/main" id="{6A71E2CC-316A-4C14-9AE8-99CB30135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0.29347</cdr:x>
      <cdr:y>0.06947</cdr:y>
    </cdr:from>
    <cdr:to>
      <cdr:x>0.72072</cdr:x>
      <cdr:y>0.13242</cdr:y>
    </cdr:to>
    <cdr:sp macro="" textlink="">
      <cdr:nvSpPr>
        <cdr:cNvPr id="4" name="Rectángulo 3">
          <a:extLst xmlns:a="http://schemas.openxmlformats.org/drawingml/2006/main">
            <a:ext uri="{FF2B5EF4-FFF2-40B4-BE49-F238E27FC236}">
              <a16:creationId xmlns:a16="http://schemas.microsoft.com/office/drawing/2014/main" id="{706414A1-E3EF-49A4-B0A8-5C18B045FD64}"/>
            </a:ext>
          </a:extLst>
        </cdr:cNvPr>
        <cdr:cNvSpPr/>
      </cdr:nvSpPr>
      <cdr:spPr>
        <a:xfrm xmlns:a="http://schemas.openxmlformats.org/drawingml/2006/main">
          <a:off x="3560971" y="344090"/>
          <a:ext cx="5184227" cy="3117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16561E1C-E805-4E63-BF71-541FDB91965E}" type="TxLink">
            <a:rPr lang="en-US" sz="1600" b="1" i="0" u="none" strike="noStrike">
              <a:solidFill>
                <a:schemeClr val="tx1">
                  <a:lumMod val="75000"/>
                  <a:lumOff val="25000"/>
                </a:schemeClr>
              </a:solidFill>
              <a:latin typeface="+mn-lt"/>
              <a:cs typeface="Calibri"/>
            </a:rPr>
            <a:pPr algn="ctr"/>
            <a:t>IMCT</a:t>
          </a:fld>
          <a:endParaRPr lang="es-CO" b="1">
            <a:solidFill>
              <a:schemeClr val="tx1">
                <a:lumMod val="75000"/>
                <a:lumOff val="25000"/>
              </a:schemeClr>
            </a:solidFill>
            <a:latin typeface="+mn-lt"/>
          </a:endParaRPr>
        </a:p>
      </cdr:txBody>
    </cdr:sp>
  </cdr:relSizeAnchor>
  <cdr:relSizeAnchor xmlns:cdr="http://schemas.openxmlformats.org/drawingml/2006/chartDrawing">
    <cdr:from>
      <cdr:x>0.49019</cdr:x>
      <cdr:y>0.68562</cdr:y>
    </cdr:from>
    <cdr:to>
      <cdr:x>0.55624</cdr:x>
      <cdr:y>0.75549</cdr:y>
    </cdr:to>
    <cdr:sp macro="" textlink="TABLAS!$F$5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5027060" y="3345089"/>
          <a:ext cx="677359" cy="340890"/>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02051694-D99F-4F7A-8F35-7A70A4209CB5}" type="TxLink">
            <a:rPr lang="en-US" sz="1200" b="1" i="0" u="none" strike="noStrike">
              <a:solidFill>
                <a:schemeClr val="bg1"/>
              </a:solidFill>
              <a:latin typeface="Arial"/>
              <a:cs typeface="Arial"/>
            </a:rPr>
            <a:pPr algn="ctr"/>
            <a:t> </a:t>
          </a:fld>
          <a:endParaRPr lang="es-CO" sz="3600">
            <a:solidFill>
              <a:schemeClr val="bg1"/>
            </a:solidFill>
            <a:latin typeface="+mn-lt"/>
          </a:endParaRPr>
        </a:p>
      </cdr:txBody>
    </cdr:sp>
  </cdr:relSizeAnchor>
  <cdr:relSizeAnchor xmlns:cdr="http://schemas.openxmlformats.org/drawingml/2006/chartDrawing">
    <cdr:from>
      <cdr:x>0.3137</cdr:x>
      <cdr:y>0.56593</cdr:y>
    </cdr:from>
    <cdr:to>
      <cdr:x>0.35556</cdr:x>
      <cdr:y>0.61355</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3806372" y="2803071"/>
          <a:ext cx="508000" cy="235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0%</a:t>
          </a:r>
        </a:p>
      </cdr:txBody>
    </cdr:sp>
  </cdr:relSizeAnchor>
  <cdr:relSizeAnchor xmlns:cdr="http://schemas.openxmlformats.org/drawingml/2006/chartDrawing">
    <cdr:from>
      <cdr:x>0.48938</cdr:x>
      <cdr:y>0.14103</cdr:y>
    </cdr:from>
    <cdr:to>
      <cdr:x>0.53424</cdr:x>
      <cdr:y>0.21612</cdr:y>
    </cdr:to>
    <cdr:sp macro="" textlink="">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5938157" y="698499"/>
          <a:ext cx="544286" cy="371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50%</a:t>
          </a:r>
        </a:p>
      </cdr:txBody>
    </cdr:sp>
  </cdr:relSizeAnchor>
  <cdr:relSizeAnchor xmlns:cdr="http://schemas.openxmlformats.org/drawingml/2006/chartDrawing">
    <cdr:from>
      <cdr:x>0.68002</cdr:x>
      <cdr:y>0.55421</cdr:y>
    </cdr:from>
    <cdr:to>
      <cdr:x>0.73983</cdr:x>
      <cdr:y>0.6293</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8251370" y="27450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100 %</a:t>
          </a:r>
        </a:p>
      </cdr:txBody>
    </cdr:sp>
  </cdr:relSizeAnchor>
  <cdr:relSizeAnchor xmlns:cdr="http://schemas.openxmlformats.org/drawingml/2006/chartDrawing">
    <cdr:from>
      <cdr:x>0.5462</cdr:x>
      <cdr:y>0.14945</cdr:y>
    </cdr:from>
    <cdr:to>
      <cdr:x>0.60601</cdr:x>
      <cdr:y>0.22454</cdr:y>
    </cdr:to>
    <cdr:sp macro="" textlink="">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6627585" y="740229"/>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60%</a:t>
          </a:r>
        </a:p>
      </cdr:txBody>
    </cdr:sp>
  </cdr:relSizeAnchor>
  <cdr:relSizeAnchor xmlns:cdr="http://schemas.openxmlformats.org/drawingml/2006/chartDrawing">
    <cdr:from>
      <cdr:x>0.6419</cdr:x>
      <cdr:y>0.31062</cdr:y>
    </cdr:from>
    <cdr:to>
      <cdr:x>0.7017</cdr:x>
      <cdr:y>0.38571</cdr:y>
    </cdr:to>
    <cdr:sp macro="" textlink="">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7788729" y="15385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80%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ocuments\IMEBU\2020\Octubre\Entregables%20MIPG\Plan%20de%20Trabajo%20MIPG%20Actualizado%20V2%202020%20Segui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Priorizar"/>
      <sheetName val="PlanTrabajoMIPGactualizado"/>
      <sheetName val="Hoja1"/>
      <sheetName val="PlanTrabajoMIPG_Primer Seg"/>
      <sheetName val="Matriz Seguimiento"/>
      <sheetName val="Planes Institucionales"/>
      <sheetName val="Planes Institucionales (2)"/>
    </sheetNames>
    <sheetDataSet>
      <sheetData sheetId="0">
        <row r="65521">
          <cell r="C65521" t="str">
            <v>Equipo Directivo</v>
          </cell>
        </row>
        <row r="65522">
          <cell r="C65522" t="str">
            <v>Líderes de Proceso</v>
          </cell>
        </row>
        <row r="65523">
          <cell r="C65523" t="str">
            <v>Alta Dirección</v>
          </cell>
        </row>
        <row r="65524">
          <cell r="C65524" t="str">
            <v>Subdirección A y F</v>
          </cell>
        </row>
        <row r="65525">
          <cell r="C65525" t="str">
            <v>Subdirección Técnica</v>
          </cell>
        </row>
        <row r="65526">
          <cell r="C65526" t="str">
            <v>Oficina Juridica</v>
          </cell>
        </row>
        <row r="65527">
          <cell r="C65527" t="str">
            <v>Oficina de Control Interno</v>
          </cell>
        </row>
        <row r="65528">
          <cell r="C65528" t="str">
            <v>Sistemas</v>
          </cell>
        </row>
        <row r="65529">
          <cell r="C65529" t="str">
            <v>Atención al Ciudadano</v>
          </cell>
        </row>
      </sheetData>
      <sheetData sheetId="1"/>
      <sheetData sheetId="2"/>
      <sheetData sheetId="3"/>
      <sheetData sheetId="4"/>
      <sheetData sheetId="5"/>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685.87173564815" createdVersion="7" refreshedVersion="7" minRefreshableVersion="3" recordCount="136" xr:uid="{00000000-000A-0000-FFFF-FFFF0C000000}">
  <cacheSource type="worksheet">
    <worksheetSource name="Tabla2"/>
  </cacheSource>
  <cacheFields count="34">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minValue="0" maxValue="21"/>
    </cacheField>
    <cacheField name="LOGRO I TRIM 2022" numFmtId="0">
      <sharedItems containsSemiMixedTypes="0" containsString="0" containsNumber="1" minValue="0" maxValue="24"/>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alculo1 " numFmtId="0">
      <sharedItems/>
    </cacheField>
    <cacheField name="Calculo2" numFmtId="0">
      <sharedItems/>
    </cacheField>
    <cacheField name="Calculo3" numFmtId="0">
      <sharedItems/>
    </cacheField>
    <cacheField name="Calculo4" numFmtId="0">
      <sharedItems/>
    </cacheField>
    <cacheField name="Calculo5" numFmtId="0">
      <sharedItems containsMixedTypes="1" containsNumber="1" minValue="0" maxValue="2"/>
    </cacheField>
    <cacheField name=" III TRIM 20217" numFmtId="9">
      <sharedItems containsBlank="1" containsMixedTypes="1" containsNumber="1" minValue="0.1" maxValue="1"/>
    </cacheField>
    <cacheField name=" IV TRIM 20218" numFmtId="9">
      <sharedItems containsBlank="1" containsMixedTypes="1" containsNumber="1" minValue="0.2" maxValue="1"/>
    </cacheField>
    <cacheField name="I TRIM 20229" numFmtId="9">
      <sharedItems containsBlank="1" containsMixedTypes="1" containsNumber="1" minValue="0.2" maxValue="1"/>
    </cacheField>
    <cacheField name=" II TRIM 202210" numFmtId="9">
      <sharedItems containsBlank="1"/>
    </cacheField>
    <cacheField name="ACUMULADO 2021 -2022" numFmtId="9">
      <sharedItems containsMixedTypes="1" containsNumber="1" minValue="0" maxValue="1"/>
    </cacheField>
    <cacheField name="OBSERVACIONES" numFmtId="9">
      <sharedItems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 name="RESPONSABLE" numFmtId="3">
      <sharedItems/>
    </cacheField>
  </cacheFields>
  <extLst>
    <ext xmlns:x14="http://schemas.microsoft.com/office/spreadsheetml/2009/9/main" uri="{725AE2AE-9491-48be-B2B4-4EB974FC3084}">
      <x14:pivotCacheDefinition pivotCacheId="40984225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685.902235995367" createdVersion="7" refreshedVersion="7" minRefreshableVersion="3" recordCount="136" xr:uid="{00000000-000A-0000-FFFF-FFFF0D000000}">
  <cacheSource type="worksheet">
    <worksheetSource ref="B2:AH138" sheet="Hoja2"/>
  </cacheSource>
  <cacheFields count="33">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minValue="0" maxValue="21"/>
    </cacheField>
    <cacheField name="LOGRO I TRIM 2022" numFmtId="0">
      <sharedItems containsSemiMixedTypes="0" containsString="0" containsNumber="1" minValue="0" maxValue="24"/>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alculo1 " numFmtId="0">
      <sharedItems/>
    </cacheField>
    <cacheField name="Calculo2" numFmtId="0">
      <sharedItems/>
    </cacheField>
    <cacheField name="Calculo3" numFmtId="0">
      <sharedItems/>
    </cacheField>
    <cacheField name="Calculo4" numFmtId="0">
      <sharedItems/>
    </cacheField>
    <cacheField name="Calculo5" numFmtId="0">
      <sharedItems containsMixedTypes="1" containsNumber="1" minValue="0" maxValue="2"/>
    </cacheField>
    <cacheField name=" III TRIM 20217" numFmtId="9">
      <sharedItems containsBlank="1" containsMixedTypes="1" containsNumber="1" minValue="0.1" maxValue="1"/>
    </cacheField>
    <cacheField name=" IV TRIM 20218" numFmtId="9">
      <sharedItems containsBlank="1" containsMixedTypes="1" containsNumber="1" minValue="0.2" maxValue="1"/>
    </cacheField>
    <cacheField name="I TRIM 20229" numFmtId="9">
      <sharedItems containsBlank="1" containsMixedTypes="1" containsNumber="1" minValue="0.2" maxValue="1"/>
    </cacheField>
    <cacheField name=" II TRIM 202210" numFmtId="9">
      <sharedItems containsBlank="1"/>
    </cacheField>
    <cacheField name="ACUMULADO 2021 -2022" numFmtId="9">
      <sharedItems containsMixedTypes="1" containsNumber="1" minValue="0" maxValue="1"/>
    </cacheField>
    <cacheField name="OBSERVACIONES" numFmtId="9">
      <sharedItems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s v="4"/>
    <s v="3"/>
    <s v="4"/>
    <n v="1"/>
    <n v="1"/>
    <n v="1"/>
    <m/>
    <s v=""/>
    <n v="1"/>
    <s v="Se realizó un análisis de ubicación de puestos de trabajo para personas con discapacidad para desempeñar sus labores del día 18 de agosto del 2021"/>
    <s v="Talento Humano, Recursos Físicos y Tecnológicos"/>
    <x v="0"/>
    <s v="Profesional Especializado - TH_x000a_(Secretaría Administrativa)"/>
  </r>
  <r>
    <s v="Talento Humano"/>
    <s v="Gestión estratégica del talento humano"/>
    <s v="Establecer espacios para resaltar y estimular a los servidores públicos."/>
    <s v="Espacios que permitan resaltar y estimular a los servidores públicos como reconocimiento a sus labores."/>
    <s v="INCREMENTO"/>
    <n v="1"/>
    <n v="1"/>
    <n v="0"/>
    <n v="1"/>
    <n v="0"/>
    <n v="0"/>
    <m/>
    <n v="1"/>
    <m/>
    <n v="0"/>
    <s v="SI"/>
    <n v="0"/>
    <s v="x"/>
    <n v="0"/>
    <n v="0"/>
    <s v="4"/>
    <s v="2"/>
    <s v="4"/>
    <s v="4"/>
    <n v="1"/>
    <s v=""/>
    <n v="1"/>
    <s v=""/>
    <s v=""/>
    <n v="1"/>
    <s v="Se programó para el 15 y 29 de octubre la Jornada de Conmemoración y exaltación de los servidores públicos de la Alcaldía de Bucaramanga. La actividad se cumplió durante el cuarto trimestre del año 2021, en cumplimiento al cronograma establecido en el presente plan._x000a__x000a_Se realizó jornada de reconocimiento a servidores públicos, entrega de estímulos a mejores servidores públicos por evaluación de desempeño"/>
    <s v="Talento Humano, Recursos Físicos y Tecnológicos"/>
    <x v="0"/>
    <s v="Subsecretario Administrativo - TH_x000a_(Secretaría Administrativa)"/>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1"/>
    <n v="0"/>
    <n v="0"/>
    <m/>
    <n v="1"/>
    <m/>
    <n v="1"/>
    <s v="SI"/>
    <n v="0"/>
    <s v="x"/>
    <n v="0"/>
    <s v="x"/>
    <s v="4"/>
    <s v="2"/>
    <s v="4"/>
    <s v="3"/>
    <n v="1"/>
    <s v=""/>
    <n v="1"/>
    <s v=""/>
    <s v="0%"/>
    <n v="0.5"/>
    <s v="Se realizó informe de razones de retiro de servidores públicos, correspondiente al periodo comprendido entre el 1 de enero a 31 de diciembre de 2021, según se evidencia en pantallazo enviado."/>
    <s v="Talento Humano, Recursos Físicos y Tecnológicos"/>
    <x v="0"/>
    <s v="Profesional Especializado - TH_x000a_(Secretaría Administrativa)"/>
  </r>
  <r>
    <s v="Talento Humano"/>
    <s v="Gestión estratégica del talento humano"/>
    <s v="Consolidar  estadísticas de la información del talento humano."/>
    <s v="Estadísticas de la información de Gestión Estratégica de Talento Humano consolidadas."/>
    <s v="INCREMENTO"/>
    <n v="2"/>
    <n v="2"/>
    <n v="0"/>
    <n v="1"/>
    <n v="0"/>
    <n v="0"/>
    <m/>
    <n v="1"/>
    <m/>
    <n v="1"/>
    <s v="SI"/>
    <n v="0"/>
    <s v="x"/>
    <n v="0"/>
    <s v="x"/>
    <s v="4"/>
    <s v="2"/>
    <s v="4"/>
    <s v="3"/>
    <n v="1"/>
    <s v=""/>
    <n v="1"/>
    <s v=""/>
    <s v="0%"/>
    <n v="0.5"/>
    <s v="Se realizó encuesta &quot;Maestro de empleados&quot; que contiene información de los servidores públicos de planta, se presenta informe con los resultados de la encuesta maestra de empleados"/>
    <s v="Talento Humano, Recursos Físicos y Tecnológicos"/>
    <x v="0"/>
    <s v="Técnico Operativo_x000a_(Secretaría Administrativa)"/>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1"/>
    <n v="0"/>
    <n v="0"/>
    <m/>
    <n v="1"/>
    <m/>
    <m/>
    <s v="SI"/>
    <n v="0"/>
    <s v="x"/>
    <n v="0"/>
    <n v="0"/>
    <s v="4"/>
    <s v="2"/>
    <s v="4"/>
    <s v="4"/>
    <n v="1"/>
    <s v=""/>
    <n v="1"/>
    <s v=""/>
    <s v=""/>
    <n v="1"/>
    <s v="Se realizó estudio de medición del clima laboral, y se socializó a 58 servidores públicos y contratistas el día 05 de noviembre, se anexa pantallazo de las diapositivas socializadas y tabla de Excel de asistencia.  "/>
    <s v="Talento Humano, Recursos Físicos y Tecnológicos"/>
    <x v="0"/>
    <s v="Subsecretario Administrativo - TH_x000a_(Secretaría Administrativa)"/>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1"/>
    <n v="0"/>
    <n v="0"/>
    <m/>
    <n v="1"/>
    <m/>
    <m/>
    <s v="SI"/>
    <n v="0"/>
    <s v="x"/>
    <n v="0"/>
    <n v="0"/>
    <s v="4"/>
    <s v="2"/>
    <s v="4"/>
    <s v="4"/>
    <n v="1"/>
    <s v=""/>
    <n v="1"/>
    <s v=""/>
    <s v=""/>
    <n v="1"/>
    <s v="Se realizó el reconocimiento a tres personas que prestan el servicio en el  CAME de acuerdo con la evaluación de satisfacción realizada por los usuarios. Se adjunta informe de la acción de fecha del segundo semestre del 2021"/>
    <s v="Talento Humano, Recursos Físicos y Tecnológicos"/>
    <x v="0"/>
    <s v="Profesional Especializado - TH_x000a_(Secretaría Administrativa)"/>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s v="4"/>
    <s v="4"/>
    <s v="3"/>
    <s v=""/>
    <n v="1"/>
    <s v=""/>
    <s v=""/>
    <s v="0%"/>
    <n v="0.5"/>
    <s v="Se realizó el análisis de los resultados de las evaluaciones de desempeño correspondientes al primer semestre del año 2021 a corte 30 de septiembre de 2021"/>
    <s v="Talento Humano, Recursos Físicos y Tecnológicos"/>
    <x v="0"/>
    <s v="Profesional Especializado - TH_x000a_(Secretaría Administrativa)"/>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1"/>
    <n v="1"/>
    <n v="0"/>
    <m/>
    <n v="1"/>
    <n v="1"/>
    <m/>
    <s v="SI"/>
    <n v="0"/>
    <s v="x"/>
    <s v="x"/>
    <n v="0"/>
    <s v="4"/>
    <s v="2"/>
    <s v="2"/>
    <s v="4"/>
    <n v="1"/>
    <s v=""/>
    <n v="1"/>
    <n v="1"/>
    <s v=""/>
    <n v="1"/>
    <s v="Se realizó capacitación en temas de rendición de cuentas, participación ciudadana a los servidores públicos y contratistas de la administración, el cual se puede evidenciar mediante la convocatoria por correo electrónico del día 18 de noviembre de 2021_x000a__x000a_Se realizó capacitación el día 1 y 6 de marzo de 2022, sobre participación ciudadana, rendición de cuentas y control social, se adjunta planillas de asistencias. "/>
    <s v="Talento Humano, Recursos Físicos y Tecnológicos"/>
    <x v="0"/>
    <s v="Profesional Especializado - TH_x000a_(Secretaría Administrativa)"/>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1"/>
    <n v="1"/>
    <n v="0"/>
    <m/>
    <n v="1"/>
    <m/>
    <n v="1"/>
    <s v="SI"/>
    <n v="0"/>
    <s v="x"/>
    <n v="0"/>
    <s v="x"/>
    <s v="1"/>
    <s v="2"/>
    <s v="1"/>
    <s v="3"/>
    <n v="2"/>
    <n v="1"/>
    <n v="1"/>
    <n v="1"/>
    <s v="0%"/>
    <s v="100%"/>
    <s v="Se estableció en el formato F-GAT-8100-238,37-036,la inclusión del formato F-GAT-8100-238,37-195  como uno de los requisitos de entrega de puesto de trabajo el cual todos los servidores los cuales se retiraron diligenciaron a cabalidad el formato"/>
    <s v="Talento Humano, Recursos Físicos y Tecnológicos"/>
    <x v="0"/>
    <s v="Profesional Especializado - TH_x000a_(Secretaría Administrativa)"/>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s v="3"/>
    <s v="4"/>
    <s v="3"/>
    <n v="1"/>
    <n v="1"/>
    <n v="1"/>
    <s v=""/>
    <m/>
    <n v="1"/>
    <s v="Se han realizado Jornadas de capacitación y sensibilización del código de integridad y se puede evidenciar en el informe consolidado de las socializaciones al Código de integridad de la vigencia 2021_x000a_*Viernes de Valores: Agosto 27 de 2021._x000a_*Muro de integridad: septiembre 17 de 2021._x000a_*Recordación digital, reto diligencia con cada uno de los valores del código de integridad: lunes 06 de septiembre de 2021"/>
    <s v="Talento Humano, Recursos Físicos y Tecnológicos"/>
    <x v="0"/>
    <s v="Subsecretario Administrativo - TH_x000a_(Secretaría Administrativa)"/>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1"/>
    <n v="0"/>
    <n v="0"/>
    <m/>
    <n v="1"/>
    <m/>
    <n v="1"/>
    <s v="SI"/>
    <n v="0"/>
    <s v="x"/>
    <n v="0"/>
    <s v="x"/>
    <s v="1"/>
    <s v="2"/>
    <s v="4"/>
    <s v="3"/>
    <n v="1.5"/>
    <n v="0.5"/>
    <n v="1"/>
    <s v=""/>
    <m/>
    <n v="1"/>
    <s v="A través del correo cod.integridad@bucaramanga.gov.co se ha enviado mensajes a los servidores públicos y contratistas de la alcaldía, informando que a través de este medio pueden realizar las denuncias sobre faltas al código de integridad. Se anexa &quot;Pantallazo&quot; correo de promoción y divulgación del correo del código de integridad de fecha 06 de diciembre del 2021_x000a_También se ha utilizado para realizar los Retos digitales  de los valores del código de integridad. "/>
    <s v="Talento Humano, Recursos Físicos y Tecnológicos"/>
    <x v="0"/>
    <s v="Subsecretario Administrativo - TH_x000a_(Secretaría Administrativa)"/>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1"/>
    <n v="0"/>
    <m/>
    <m/>
    <n v="1"/>
    <m/>
    <s v="SI"/>
    <n v="0"/>
    <n v="0"/>
    <s v="x"/>
    <n v="0"/>
    <s v="4"/>
    <s v="4"/>
    <s v="2"/>
    <s v="4"/>
    <s v=""/>
    <s v=""/>
    <s v=""/>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s v="Subsecretario Administrativo - TH_x000a_(Secretaría Administrativa)"/>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1"/>
    <n v="0"/>
    <m/>
    <m/>
    <n v="1"/>
    <m/>
    <s v="SI"/>
    <n v="0"/>
    <n v="0"/>
    <s v="x"/>
    <n v="0"/>
    <s v="4"/>
    <s v="4"/>
    <s v="2"/>
    <s v="4"/>
    <s v=""/>
    <s v=""/>
    <s v=""/>
    <n v="1"/>
    <s v=""/>
    <n v="1"/>
    <s v="La Secretaría de Planeación actualizó el Plan Indicativo para la vigencia, el cual se encuentra publicado en la página web de la Alcaldía en el siguiente enlace: https://www.bucaramanga.gov.co/transparencia/planes-de-accion/_x000a_"/>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21"/>
    <n v="21"/>
    <n v="0"/>
    <n v="21"/>
    <n v="21"/>
    <n v="21"/>
    <n v="21"/>
    <s v="SI"/>
    <s v="x"/>
    <s v="x"/>
    <s v="x"/>
    <s v="x"/>
    <s v="2"/>
    <s v="2"/>
    <s v="2"/>
    <s v="3"/>
    <n v="1"/>
    <n v="1"/>
    <n v="1"/>
    <n v="1"/>
    <s v="0%"/>
    <n v="0.75"/>
    <s v="La Secretaría de Planeación cuenta con los 21 planes de acción por dependencia con corte a 31 de marzo de 2022, los cuales se encuentran publicados en la página web de la entidad. Enlace: https://www.bucaramanga.gov.co/transparencia/planes-de-accion/"/>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s v="4"/>
    <s v="3"/>
    <s v="4"/>
    <n v="1"/>
    <n v="1"/>
    <n v="1"/>
    <m/>
    <s v=""/>
    <n v="1"/>
    <s v="La Secretaría de Planeación cuenta con el Plan Operativo Anual de Inversiones, el cual se encuentra  publicado e la página web institucional."/>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3"/>
    <n v="3"/>
    <n v="0"/>
    <n v="3"/>
    <n v="2"/>
    <n v="2"/>
    <n v="2"/>
    <s v="SI"/>
    <s v="x"/>
    <s v="x"/>
    <s v="x"/>
    <s v="x"/>
    <s v="2"/>
    <s v="2"/>
    <s v="2"/>
    <s v="3"/>
    <n v="1"/>
    <n v="1"/>
    <n v="1"/>
    <s v="100%"/>
    <s v="0%"/>
    <n v="1"/>
    <s v="La Secretaría de Planeación ha realizado el seguimiento al Plan de Desarrollo 2020 - 2023 en los meses de Enero, Febrero y Marzo de 2022, el cual se encuentra publicado en el siguiente enlace: https://datastudio.google.com/u/0/reporting/0cd5b24f-8127-4cbb-84eb-83a7ebaac49c?s=hojYat79zQ4"/>
    <s v="Talento Humano, Recursos Físicos y Tecnológicos"/>
    <x v="1"/>
    <s v="Profesional Especializado_x000a_(Secretaría de Planeación)"/>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8"/>
    <n v="0.2"/>
    <n v="0"/>
    <m/>
    <n v="1"/>
    <m/>
    <m/>
    <s v="SI"/>
    <n v="0"/>
    <s v="x"/>
    <n v="0"/>
    <n v="0"/>
    <s v="4"/>
    <s v="2"/>
    <s v="1"/>
    <s v="4"/>
    <n v="0.8"/>
    <s v=""/>
    <n v="0.8"/>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s v="Profesional Especializado_x000a_(Secretaría Administrativa)"/>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2"/>
    <n v="2"/>
    <n v="0"/>
    <n v="2"/>
    <n v="2"/>
    <n v="2"/>
    <n v="2"/>
    <s v="SI"/>
    <s v="x"/>
    <s v="x"/>
    <s v="x"/>
    <s v="x"/>
    <s v="2"/>
    <s v="2"/>
    <s v="2"/>
    <s v="3"/>
    <n v="1"/>
    <n v="1"/>
    <n v="1"/>
    <n v="1"/>
    <s v="0%"/>
    <n v="0.75"/>
    <s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_x000a_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
    <s v="INCREMENTO"/>
    <n v="2"/>
    <n v="2"/>
    <n v="1"/>
    <n v="0"/>
    <n v="1"/>
    <n v="0"/>
    <n v="1"/>
    <m/>
    <n v="1"/>
    <m/>
    <s v="SI"/>
    <s v="x"/>
    <n v="0"/>
    <s v="x"/>
    <n v="0"/>
    <s v="2"/>
    <s v="4"/>
    <s v="2"/>
    <s v="4"/>
    <s v=""/>
    <n v="1"/>
    <s v=""/>
    <n v="1"/>
    <s v=""/>
    <n v="1"/>
    <s v="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5"/>
    <n v="1"/>
    <n v="0"/>
    <m/>
    <n v="1"/>
    <n v="1"/>
    <m/>
    <s v="SI"/>
    <n v="0"/>
    <s v="x"/>
    <s v="x"/>
    <n v="0"/>
    <s v="1"/>
    <s v="2"/>
    <s v="2"/>
    <s v="4"/>
    <n v="0.75"/>
    <n v="0.25"/>
    <n v="1"/>
    <n v="1"/>
    <s v=""/>
    <n v="1"/>
    <s v="Se realizó monitoreo al Mapa de Riesgos de Corrupción del proceso de Planeación y Direccionamiento estratégico con corte a 30 de septiembre 2021 y a 31 de diciembre de 2021.Se cuenta con actas de monitoreo "/>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s v="4"/>
    <s v="4"/>
    <s v="4"/>
    <s v=""/>
    <n v="1"/>
    <s v=""/>
    <s v=""/>
    <s v=""/>
    <n v="1"/>
    <s v="La Política de Administración de Riesgos se actualizó en el mes de julio de 2021 de acuerdo a los lineamientos del DAFP."/>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s v="4"/>
    <s v="4"/>
    <s v="4"/>
    <s v=""/>
    <n v="1"/>
    <s v=""/>
    <s v=""/>
    <s v=""/>
    <n v="1"/>
    <s v="Los Mapa de Riesgos de Gestión fueron aprobados por el Comité de Coordinación Institucional de Control Interno y por el Comité Institución de Gestión y desempeño - MIPG."/>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s v="3"/>
    <s v="4"/>
    <s v="4"/>
    <n v="1"/>
    <n v="1"/>
    <n v="1"/>
    <s v=""/>
    <s v=""/>
    <n v="1"/>
    <s v="La Secretaría de Planeación realizó el monitoreo a los 24 Mapas de Riesgos de Gestión por proceso de acuerdo a los lineamientos del DAFP y la Política de Administración de Riesg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1"/>
    <n v="0"/>
    <m/>
    <m/>
    <n v="1"/>
    <m/>
    <s v="SI"/>
    <n v="0"/>
    <n v="0"/>
    <s v="x"/>
    <n v="0"/>
    <s v="4"/>
    <s v="4"/>
    <s v="2"/>
    <s v="4"/>
    <s v=""/>
    <s v=""/>
    <s v=""/>
    <n v="1"/>
    <s v=""/>
    <n v="1"/>
    <s v="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24"/>
    <n v="0"/>
    <m/>
    <m/>
    <n v="24"/>
    <m/>
    <s v="SI"/>
    <n v="0"/>
    <n v="0"/>
    <s v="x"/>
    <n v="0"/>
    <s v="4"/>
    <s v="4"/>
    <s v="2"/>
    <s v="4"/>
    <s v=""/>
    <s v=""/>
    <s v=""/>
    <n v="1"/>
    <s v=""/>
    <n v="1"/>
    <s v="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
    <s v="Talento Humano, Recursos Físicos y Tecnológicos"/>
    <x v="1"/>
    <s v="Profesional Especializado_x000a_(Secretaría de Planeación)"/>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1"/>
    <n v="1"/>
    <n v="0"/>
    <n v="1"/>
    <n v="1"/>
    <n v="1"/>
    <n v="1"/>
    <s v="SI"/>
    <s v="x"/>
    <s v="x"/>
    <s v="x"/>
    <s v="x"/>
    <s v="2"/>
    <s v="2"/>
    <s v="2"/>
    <s v="3"/>
    <n v="1"/>
    <n v="1"/>
    <n v="1"/>
    <n v="1"/>
    <s v="0%"/>
    <n v="0.75"/>
    <s v="Los planes estratégicos sectoriales e interinstucionales se encuentran publicados en la página web de la alcaldía en el link : https://www.bucaramanga.gov.co/planes-institucionales-mipg/ como soportes se encuentran las solicitudes de publicación recibidas por el web máster."/>
    <s v="Talento Humano, Recursos Físicos y Tecnológicos"/>
    <x v="2"/>
    <s v="Asesor TIC_x000a_(Oficina de las TIC)"/>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3"/>
    <n v="3"/>
    <n v="0"/>
    <n v="3"/>
    <n v="3"/>
    <n v="2"/>
    <n v="2"/>
    <s v="SI"/>
    <s v="x"/>
    <s v="x"/>
    <s v="x"/>
    <s v="x"/>
    <s v="2"/>
    <s v="2"/>
    <s v="2"/>
    <s v="3"/>
    <n v="1"/>
    <n v="1"/>
    <n v="1"/>
    <s v="100%"/>
    <s v="0%"/>
    <n v="0.9"/>
    <s v="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
    <s v="Talento Humano, Recursos Físicos y Tecnológicos"/>
    <x v="3"/>
    <s v="Oficina de Presupuesto_x000a_(Secretaría de Hacienda)"/>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1"/>
    <n v="1"/>
    <n v="0"/>
    <n v="1"/>
    <n v="1"/>
    <n v="1"/>
    <n v="1"/>
    <s v="SI"/>
    <s v="x"/>
    <s v="x"/>
    <s v="x"/>
    <s v="x"/>
    <s v="2"/>
    <s v="2"/>
    <s v="2"/>
    <s v="3"/>
    <n v="1"/>
    <n v="1"/>
    <n v="1"/>
    <n v="1"/>
    <s v="0%"/>
    <n v="0.75"/>
    <s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quot;COACTIVO&quot; con corte a 31/MARZO/2022."/>
    <s v="Talento Humano, Recursos Físicos y Tecnológicos"/>
    <x v="3"/>
    <s v="Tesorero_x000a_(Secretaría de Hacienda)"/>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s v="4"/>
    <s v="3"/>
    <s v="4"/>
    <s v=""/>
    <s v=""/>
    <s v=""/>
    <s v="0%"/>
    <s v=""/>
    <n v="0"/>
    <s v="Teniendo en cuenta los recursos disponibles en la oficina TIC, el desarrollo no se ha iniciado de manera formal, se ha establecido una ruta de acción con miras a agilizar el proceso y avanzar de manera rápida y oportuna durante el segundo trimestre del 2022. "/>
    <s v="Talento Humano, Recursos Físicos y Tecnológicos"/>
    <x v="2"/>
    <s v="Asesor TIC_x000a_(Oficina de las TIC)"/>
  </r>
  <r>
    <s v="Direccionamiento Estratégico y Planeación "/>
    <s v="Gestión presupuestal y eficiencia en el gasto público"/>
    <s v="Elaborar la información contable de manera oportuna"/>
    <s v="Información Contable Oportuna."/>
    <s v="INCREMENTO"/>
    <n v="2"/>
    <n v="4"/>
    <n v="1"/>
    <n v="1"/>
    <n v="1"/>
    <n v="0"/>
    <n v="1"/>
    <n v="1"/>
    <n v="1"/>
    <n v="1"/>
    <s v="SI"/>
    <n v="0"/>
    <n v="0"/>
    <s v="x"/>
    <s v="x"/>
    <s v="2"/>
    <s v="2"/>
    <s v="2"/>
    <s v="3"/>
    <n v="1"/>
    <n v="1"/>
    <n v="1"/>
    <n v="1"/>
    <s v="0%"/>
    <n v="0.75"/>
    <s v="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
    <s v="Talento Humano, Recursos Físicos y Tecnológicos"/>
    <x v="3"/>
    <s v="Profesional Especializado_x000a_(Secretaría de Hacienda)"/>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s v="4"/>
    <s v="3"/>
    <s v="4"/>
    <n v="1"/>
    <n v="1"/>
    <n v="1"/>
    <n v="1"/>
    <s v=""/>
    <n v="1"/>
    <s v="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
    <s v="Talento Humano, Recursos Físicos y Tecnológicos"/>
    <x v="0"/>
    <s v="Subsecretario de Bienes y Servicios_x000a_(Secretaría Administrativa)"/>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4"/>
    <n v="0"/>
    <n v="0"/>
    <m/>
    <n v="0.6"/>
    <n v="0.4"/>
    <m/>
    <s v="SI"/>
    <n v="0"/>
    <s v="x"/>
    <s v="x"/>
    <n v="0"/>
    <s v="1"/>
    <s v="2"/>
    <s v="3"/>
    <s v="4"/>
    <n v="1.2666666666666666"/>
    <n v="0.6"/>
    <n v="1"/>
    <n v="1"/>
    <s v=""/>
    <n v="1"/>
    <s v="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
    <s v="Talento Humano, Recursos Físicos y Tecnológicos"/>
    <x v="0"/>
    <s v="Subsecretario de Bienes y Servicios_x000a_(Secretaría Administrativa)"/>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1"/>
    <n v="5"/>
    <n v="5"/>
    <n v="0"/>
    <n v="0"/>
    <n v="0"/>
    <m/>
    <n v="5"/>
    <m/>
    <m/>
    <s v="SI"/>
    <n v="0"/>
    <s v="x"/>
    <n v="0"/>
    <n v="0"/>
    <s v="1"/>
    <s v="3"/>
    <s v="4"/>
    <s v="4"/>
    <n v="1"/>
    <n v="1"/>
    <n v="1"/>
    <s v=""/>
    <s v=""/>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s v="Almacenista_x000a_(Secretaría Administrativa)"/>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7"/>
    <n v="0"/>
    <n v="0"/>
    <m/>
    <n v="1"/>
    <m/>
    <m/>
    <s v="SI"/>
    <n v="0"/>
    <s v="x"/>
    <n v="0"/>
    <n v="0"/>
    <s v="4"/>
    <s v="2"/>
    <s v="4"/>
    <s v="4"/>
    <n v="0.7"/>
    <s v=""/>
    <n v="0.7"/>
    <n v="0.7"/>
    <s v=""/>
    <n v="0.7"/>
    <s v="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_x000a_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_x000a_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_x000a_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s v="Talento Humano, Recursos Físicos y Tecnológicos"/>
    <x v="4"/>
    <s v="Subsecretario de Medio Ambiente_x000a_(Subsecretaría de Medio Ambiente)"/>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8"/>
    <n v="0"/>
    <n v="0"/>
    <m/>
    <n v="0.8"/>
    <n v="0.2"/>
    <m/>
    <s v="SI"/>
    <n v="0"/>
    <s v="x"/>
    <s v="x"/>
    <n v="0"/>
    <s v="1"/>
    <s v="2"/>
    <s v="3"/>
    <s v="4"/>
    <n v="1.2"/>
    <n v="0.2"/>
    <n v="1"/>
    <n v="1"/>
    <s v=""/>
    <n v="1"/>
    <s v="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
    <s v="Talento Humano, Recursos Físicos y Tecnológicos"/>
    <x v="2"/>
    <s v="Asesor Despacho_x000a_(Oficina TIC)"/>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2"/>
    <n v="0.4"/>
    <n v="0"/>
    <m/>
    <n v="1"/>
    <m/>
    <m/>
    <s v="SI"/>
    <n v="0"/>
    <s v="x"/>
    <n v="0"/>
    <n v="0"/>
    <s v="1"/>
    <s v="2"/>
    <s v="1"/>
    <s v="4"/>
    <n v="0.4"/>
    <n v="0.2"/>
    <n v="0.4"/>
    <n v="0.8"/>
    <s v=""/>
    <n v="0.8"/>
    <s v="Se continuó con la elaboración del documento de arquitectura de referencia en conjunto con  metodología de desarrollo de software de la entidad. Durante el segundo trimestre del 2022 se espera tener una  versión para revisión. "/>
    <s v="Talento Humano, Recursos Físicos y Tecnológicos"/>
    <x v="2"/>
    <s v="Asesor Despacho_x000a_(Oficina TIC)"/>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3"/>
    <n v="0"/>
    <n v="0"/>
    <m/>
    <m/>
    <n v="1"/>
    <m/>
    <s v="SI"/>
    <n v="0"/>
    <n v="0"/>
    <s v="x"/>
    <n v="0"/>
    <s v="1"/>
    <s v="1"/>
    <s v="3"/>
    <s v="4"/>
    <n v="1"/>
    <n v="0.7"/>
    <n v="1"/>
    <n v="1"/>
    <s v=""/>
    <n v="1"/>
    <s v="Meta cumplida en la vigencia 2021. Se finalizó el piloto establecido para el proceso de X-ROAD y se formalizó ante el MINTIC logrando la certificación de Nivel 3 por parte de la AND. "/>
    <s v="Talento Humano, Recursos Físicos y Tecnológicos"/>
    <x v="2"/>
    <s v="Asesor Despacho_x000a_(Oficina TIC)"/>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15"/>
    <n v="0"/>
    <n v="0"/>
    <m/>
    <n v="1"/>
    <m/>
    <m/>
    <s v="SI"/>
    <n v="0"/>
    <s v="x"/>
    <n v="0"/>
    <n v="0"/>
    <s v="1"/>
    <s v="2"/>
    <s v="4"/>
    <s v="4"/>
    <n v="0.85"/>
    <n v="0.7"/>
    <n v="0.85"/>
    <n v="0.85"/>
    <s v=""/>
    <n v="0.85"/>
    <s v="El sitio web de la entidad  para el tramite de PQRs  se ha ido ajustando de acuerdo a a la validación de la normatividad A y AA de la entidad. "/>
    <s v="Talento Humano, Recursos Físicos y Tecnológicos"/>
    <x v="2"/>
    <s v="Asesor Despacho_x000a_(Oficina TIC)"/>
  </r>
  <r>
    <s v="Gestión con valores para resultados"/>
    <s v="Gobierno digital"/>
    <s v="Implementar primera fase proyecto de ciudades inteligentes en tema de conectividad."/>
    <s v="Primera fase proyecto de ciudades inteligentes en tema de conectividad implementada."/>
    <s v="INCREMENTO"/>
    <n v="3"/>
    <n v="1"/>
    <n v="0"/>
    <n v="0.61"/>
    <n v="0.39"/>
    <n v="0"/>
    <m/>
    <n v="0.1"/>
    <n v="0.2"/>
    <n v="0.7"/>
    <s v="SI"/>
    <n v="0"/>
    <s v="x"/>
    <s v="x"/>
    <s v="x"/>
    <s v="4"/>
    <s v="2"/>
    <s v="2"/>
    <s v="3"/>
    <n v="1"/>
    <s v=""/>
    <n v="1"/>
    <s v="100%"/>
    <m/>
    <n v="1"/>
    <s v="En el mes de febrero se logró la implementación del 100% al proyecto de ciudades inteligentes el cual contempla la puesta en marcha de puntos de conectividad y zonas Wifi. "/>
    <s v="Talento Humano, Recursos Físicos y Tecnológicos"/>
    <x v="2"/>
    <s v="Asesor Despacho_x000a_(Oficina TIC)"/>
  </r>
  <r>
    <s v="Gestión con valores para resultados"/>
    <s v="Gobierno digital"/>
    <s v="Implementar piloto de prueba para la transición del protocolo IPV6 en la entidad."/>
    <s v="Piloto de prueba para la transición del protocolo IPv4 a IPv6 implementada."/>
    <s v="INCREMENTO"/>
    <n v="1"/>
    <n v="1"/>
    <n v="0.2"/>
    <n v="0.3"/>
    <n v="0.15"/>
    <n v="0"/>
    <m/>
    <m/>
    <m/>
    <n v="1"/>
    <s v="SI"/>
    <n v="0"/>
    <n v="0"/>
    <n v="0"/>
    <s v="x"/>
    <s v="1"/>
    <s v="1"/>
    <s v="1"/>
    <s v="3"/>
    <n v="0.3"/>
    <m/>
    <m/>
    <n v="0.65"/>
    <s v="0%"/>
    <n v="0.65"/>
    <s v="Con base en el documento del plan de implementación del proyecto de transición del IPv4 a IPv6, se ha venido avanzado en actividades del mismo tendiente a dar cumplimiento con este ítem a diciembre de 2022  de acuerdo a los requerimientos del MINTIC."/>
    <s v="Talento Humano, Recursos Físicos y Tecnológicos"/>
    <x v="2"/>
    <s v="Asesor Despacho_x000a_(Oficina TIC)"/>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s v="4"/>
    <s v="3"/>
    <s v="3"/>
    <s v=""/>
    <s v=""/>
    <s v=""/>
    <s v="0%"/>
    <s v="0%"/>
    <n v="0"/>
    <s v="El proyecto de SGDEA se inició realizando el estudio de mercados y actualizando los requerimientos técnicos del mismo, ya se realizó la solicitud de cotizaciones para generar el documento definitivo y hacer apertura del proceso durante el segundo trimestre de 2022. "/>
    <s v="Talento Humano, Recursos Físicos y Tecnológicos"/>
    <x v="2"/>
    <s v="Asesor Despacho_x000a_(Oficina TIC)"/>
  </r>
  <r>
    <s v="Gestión con valores para resultados"/>
    <s v="Gobierno digital"/>
    <s v="Actualizar el catálogo de todos los sistemas de información."/>
    <s v="Catálogo de sistemas de información actualizado"/>
    <s v="INCREMENTO"/>
    <n v="1"/>
    <n v="1"/>
    <n v="1"/>
    <n v="0"/>
    <n v="0"/>
    <n v="0"/>
    <m/>
    <n v="1"/>
    <m/>
    <m/>
    <s v="SI"/>
    <n v="0"/>
    <s v="x"/>
    <n v="0"/>
    <n v="0"/>
    <s v="1"/>
    <s v="3"/>
    <s v="4"/>
    <s v="4"/>
    <n v="1"/>
    <n v="1"/>
    <n v="1"/>
    <s v=""/>
    <s v=""/>
    <n v="1"/>
    <s v="El catálogo de sistema de información se encuentra actualizado a marzo de 2022 "/>
    <s v="Talento Humano, Recursos Físicos y Tecnológicos"/>
    <x v="2"/>
    <s v="Asesor Despacho_x000a_(Oficina TIC)"/>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4"/>
    <n v="0.25"/>
    <n v="0"/>
    <m/>
    <n v="1"/>
    <m/>
    <m/>
    <s v="SI"/>
    <n v="0"/>
    <s v="x"/>
    <n v="0"/>
    <n v="0"/>
    <s v="1"/>
    <s v="2"/>
    <s v="1"/>
    <s v="4"/>
    <n v="0.60000000000000009"/>
    <n v="0.2"/>
    <n v="0.6"/>
    <n v="0.85"/>
    <s v=""/>
    <n v="0.85000000000000009"/>
    <s v="Se continuó con la actualización del inventario de seguridad y privacidad de la información, tomando en cuenta las recomendaciones realizadas en monitoreos y seguimientos de la Secretaría de Planeación y la Oficina de Control Interno."/>
    <s v="Talento Humano, Recursos Físicos y Tecnológicos"/>
    <x v="2"/>
    <s v="Asesor Despacho_x000a_(Oficina TIC)"/>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0"/>
    <n v="0.5"/>
    <n v="0"/>
    <n v="0"/>
    <n v="1"/>
    <m/>
    <m/>
    <m/>
    <s v="SI"/>
    <s v="x"/>
    <n v="0"/>
    <n v="0"/>
    <n v="0"/>
    <s v="3"/>
    <s v="1"/>
    <s v="4"/>
    <s v="4"/>
    <n v="0.5"/>
    <s v="0%"/>
    <n v="0.5"/>
    <n v="0.5"/>
    <s v=""/>
    <n v="0.5"/>
    <s v="La Subsecretaría de Medio Ambiente tiene pendiente con el agendamiento de la mesa de trabajo con TIC y Bienes y servicios para finiquitar los  Lineamientos para la Gestión de residuos de aparatos eléctricos y electrónicos RAEE de acuerdo con la normatividad legal vigente."/>
    <s v="Talento Humano, Recursos Físicos y Tecnológicos"/>
    <x v="4"/>
    <s v="Secretario de Salud y Ambiente _x000a_(Secretaría de Salud y Ambiente)"/>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1"/>
    <n v="0.1"/>
    <n v="0"/>
    <n v="0.8"/>
    <n v="0.2"/>
    <m/>
    <m/>
    <s v="SI"/>
    <s v="x"/>
    <s v="x"/>
    <n v="0"/>
    <n v="0"/>
    <s v="2"/>
    <s v="2"/>
    <s v="1"/>
    <s v="4"/>
    <n v="0.5"/>
    <n v="1"/>
    <n v="0.9"/>
    <n v="1"/>
    <s v=""/>
    <n v="1"/>
    <s v="Cada uno de los sistemas de información cuenta con los manuales técnicos y funcionales."/>
    <s v="Talento Humano, Recursos Físicos y Tecnológicos"/>
    <x v="2"/>
    <s v="Asesor Despacho_x000a_(Oficina TIC)"/>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2"/>
    <n v="0"/>
    <n v="0"/>
    <n v="0.8"/>
    <n v="0.2"/>
    <m/>
    <m/>
    <s v="SI"/>
    <s v="x"/>
    <s v="x"/>
    <n v="0"/>
    <n v="0"/>
    <s v="2"/>
    <s v="2"/>
    <s v="4"/>
    <s v="4"/>
    <n v="1"/>
    <n v="1"/>
    <n v="1"/>
    <m/>
    <s v=""/>
    <n v="1"/>
    <s v="Meta cumplida en la vigencia 2021. La página web de la alcaldía ya se encuentra actualizada y cumple con los estándares de accesibilidad de acuerdo a la norma NTC5854"/>
    <s v="Talento Humano, Recursos Físicos y Tecnológicos"/>
    <x v="2"/>
    <s v="Asesor Despacho_x000a_(Oficina TIC)"/>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2"/>
    <n v="0"/>
    <n v="0"/>
    <n v="0.8"/>
    <n v="0.2"/>
    <m/>
    <m/>
    <s v="SI"/>
    <s v="x"/>
    <s v="x"/>
    <n v="0"/>
    <n v="0"/>
    <s v="2"/>
    <s v="2"/>
    <s v="4"/>
    <s v="4"/>
    <n v="1"/>
    <n v="1"/>
    <n v="1"/>
    <s v=""/>
    <s v=""/>
    <n v="1"/>
    <s v="Meta cumplida en la vigencia 2021. 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s v="Asesor Despacho_x000a_(Oficina TIC)"/>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s v="3"/>
    <s v="4"/>
    <s v="4"/>
    <s v="0%"/>
    <s v="100%"/>
    <n v="1"/>
    <s v=""/>
    <s v=""/>
    <n v="1"/>
    <s v="Meta cumplida en la vigencia 2021. 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s v="Asesor Despacho_x000a_(Oficina TIC)"/>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1"/>
    <n v="1"/>
    <n v="0"/>
    <n v="1"/>
    <n v="1"/>
    <n v="1"/>
    <n v="1"/>
    <s v="SI"/>
    <s v="x"/>
    <s v="x"/>
    <s v="x"/>
    <s v="x"/>
    <s v="2"/>
    <s v="2"/>
    <s v="2"/>
    <s v="3"/>
    <n v="1"/>
    <n v="1"/>
    <n v="1"/>
    <n v="1"/>
    <s v="0%"/>
    <n v="0.75"/>
    <s v="El procedimiento P-TIC-1400-170-009 Red Soporte Técnico, para atender los requerimientos de servicios de TI fue revisado y actualizado, el mismo se aplica y gestiona por medio de la plataforma sts.bucaramanga.gov.co"/>
    <s v="Talento Humano, Recursos Físicos y Tecnológicos"/>
    <x v="2"/>
    <s v="Asesor Despacho_x000a_(Oficina TIC)"/>
  </r>
  <r>
    <s v="Gestión con valores para resultados"/>
    <s v="Gobierno digital"/>
    <s v="Actualizar el catálogo de servicios de TI para la gestión de tecnologías de la información (TI) de la entidad."/>
    <s v="Catálogo de servicios de TI actualizado."/>
    <s v="INCREMENTO"/>
    <n v="1"/>
    <n v="1"/>
    <n v="0.8"/>
    <n v="0.15"/>
    <n v="0.05"/>
    <n v="0"/>
    <m/>
    <n v="1"/>
    <m/>
    <m/>
    <s v="SI"/>
    <n v="0"/>
    <s v="x"/>
    <n v="0"/>
    <n v="0"/>
    <s v="1"/>
    <s v="2"/>
    <s v="1"/>
    <s v="4"/>
    <n v="0.95000000000000007"/>
    <n v="0.8"/>
    <n v="1"/>
    <n v="1"/>
    <s v=""/>
    <n v="1"/>
    <s v="Se ha continuado con la actualización del catálogo de servicios de TI, el cual se encuentra actualizado a marzo de 2022."/>
    <s v="Talento Humano, Recursos Físicos y Tecnológicos"/>
    <x v="2"/>
    <s v="Asesor Despacho_x000a_(Oficina TIC)"/>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1"/>
    <n v="0"/>
    <n v="0"/>
    <n v="1"/>
    <m/>
    <m/>
    <m/>
    <s v="SI"/>
    <s v="x"/>
    <n v="0"/>
    <n v="0"/>
    <n v="0"/>
    <s v="2"/>
    <s v="1"/>
    <s v="4"/>
    <s v="4"/>
    <n v="0.1"/>
    <n v="0.85"/>
    <n v="0.95"/>
    <n v="0.95"/>
    <s v=""/>
    <n v="0.95"/>
    <s v="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
    <s v="Talento Humano, Recursos Físicos y Tecnológicos"/>
    <x v="2"/>
    <s v="Asesor Despacho_x000a_(Oficina TIC)"/>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15"/>
    <n v="0.1"/>
    <n v="0"/>
    <n v="0.25"/>
    <n v="0.25"/>
    <n v="0.25"/>
    <n v="0.25"/>
    <s v="SI"/>
    <s v="x"/>
    <s v="x"/>
    <s v="x"/>
    <s v="x"/>
    <s v="2"/>
    <s v="2"/>
    <s v="2"/>
    <s v="3"/>
    <n v="0.6"/>
    <n v="0.6"/>
    <n v="0.6"/>
    <n v="0.4"/>
    <s v="0%"/>
    <n v="0.4"/>
    <s v="Se continuó avanzando en las autoevaluaciones y el diseño de la estrategia de implementación del SGSI, se ha establecido una ruta de trabajo la cual se implementará en el II trimestre 2022."/>
    <s v="Talento Humano, Recursos Físicos y Tecnológicos"/>
    <x v="2"/>
    <s v="Asesor Despacho_x000a_(Oficina TIC)"/>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1"/>
    <n v="1"/>
    <n v="0"/>
    <n v="1"/>
    <m/>
    <m/>
    <m/>
    <s v="SI"/>
    <s v="x"/>
    <n v="0"/>
    <n v="0"/>
    <n v="0"/>
    <s v="2"/>
    <s v="1"/>
    <s v="1"/>
    <s v="4"/>
    <n v="1"/>
    <n v="1"/>
    <n v="1"/>
    <n v="1"/>
    <s v=""/>
    <s v="100%"/>
    <s v="Actualmente se encuentra actualizada la información de la entidad en el portal de datos abiertos www.datos.gov.co, de acuerdo a las bases de datos entregadas por cada una de las áreas responsables del envío de información."/>
    <s v="Talento Humano, Recursos Físicos y Tecnológicos"/>
    <x v="2"/>
    <s v="Asesor Despacho_x000a_(Oficina TIC)"/>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1"/>
    <n v="0.1"/>
    <n v="0"/>
    <n v="0.33"/>
    <n v="0.33"/>
    <n v="0.34"/>
    <m/>
    <s v="SI"/>
    <s v="x"/>
    <s v="x"/>
    <s v="x"/>
    <n v="0"/>
    <s v="2"/>
    <s v="2"/>
    <s v="2"/>
    <s v="4"/>
    <n v="0.30303030303030304"/>
    <n v="0.75757575757575757"/>
    <n v="0.30299999999999999"/>
    <n v="0.29411764705882354"/>
    <s v=""/>
    <n v="0.44999999999999996"/>
    <s v="Se continuó avanzando en la hoja de ruta para la implementación del Plan Operacional de Seguridad y Privacidad de la Información y durante el segundo trimestre de 2022 se espera avanzar en la implementación del mismo."/>
    <s v="Talento Humano, Recursos Físicos y Tecnológicos"/>
    <x v="2"/>
    <s v="Asesor Despacho_x000a_(Oficina TIC)"/>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1"/>
    <n v="0"/>
    <n v="0"/>
    <n v="1"/>
    <m/>
    <n v="1"/>
    <m/>
    <s v="SI"/>
    <s v="x"/>
    <n v="0"/>
    <s v="x"/>
    <n v="0"/>
    <s v="2"/>
    <s v="1"/>
    <s v="3"/>
    <s v="4"/>
    <n v="0.5"/>
    <n v="1"/>
    <n v="1"/>
    <n v="1"/>
    <s v=""/>
    <n v="1"/>
    <s v="Se realizó un análisis de vulnerabilidades al interior de la entidad y de acuerdo al informe se generaron algunas recomendaciones las cuales fueron revisadas y validadas durante el primer trimestre del 2022."/>
    <s v="Talento Humano, Recursos Físicos y Tecnológicos"/>
    <x v="2"/>
    <s v="Asesor Despacho_x000a_(Oficina TIC)"/>
  </r>
  <r>
    <s v="Gestión con valores para resultados"/>
    <s v="Defensa Jurídica"/>
    <s v="Continuar trabajando para mantener los resultados alcanzados y propender por un mejoramiento continuo."/>
    <s v="Tasa de éxito procesal."/>
    <s v="INCREMENTO"/>
    <n v="1"/>
    <n v="1"/>
    <n v="0"/>
    <n v="0"/>
    <n v="1"/>
    <n v="0"/>
    <m/>
    <m/>
    <n v="1"/>
    <m/>
    <s v="SI"/>
    <n v="0"/>
    <n v="0"/>
    <s v="x"/>
    <n v="0"/>
    <s v="4"/>
    <s v="4"/>
    <s v="2"/>
    <s v="4"/>
    <s v=""/>
    <s v=""/>
    <s v=""/>
    <n v="1"/>
    <s v=""/>
    <n v="1"/>
    <s v="Se realizó el cálculo de la tasa de éxito procesal con corte 31 de diciembre de 2021, lo cual se puede consultar en la nube, ya que es medida mediante e indicadores adoptados en el SIGC, actividad realizada el 2 de febrero de 2022."/>
    <s v="Talento Humano, Recursos Físicos y Tecnológicos"/>
    <x v="5"/>
    <s v="Asesor de Despacho _x000a_(Secretaría Jurídica)"/>
  </r>
  <r>
    <s v="Gestión con valores para resultados"/>
    <s v="Defensa Jurídica"/>
    <s v="Continuar trabajando para mantener los resultados alcanzados y propender por un mejoramiento continuo."/>
    <s v="Plan de acción del comité de conciliación vigencia 2022."/>
    <s v="INCREMENTO"/>
    <n v="1"/>
    <n v="1"/>
    <n v="0"/>
    <n v="1"/>
    <n v="0"/>
    <n v="0"/>
    <m/>
    <n v="1"/>
    <m/>
    <m/>
    <s v="SI"/>
    <n v="0"/>
    <s v="x"/>
    <n v="0"/>
    <n v="0"/>
    <s v="4"/>
    <s v="2"/>
    <s v="4"/>
    <s v="4"/>
    <n v="1"/>
    <s v=""/>
    <n v="1"/>
    <s v=""/>
    <s v=""/>
    <n v="1"/>
    <s v="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
    <s v="Talento Humano, Recursos Físicos y Tecnológicos"/>
    <x v="5"/>
    <s v="Profesional Especializado_x000a_(Secretaría Jurídica)"/>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1"/>
    <n v="0"/>
    <m/>
    <m/>
    <n v="1"/>
    <m/>
    <s v="SI"/>
    <n v="0"/>
    <n v="0"/>
    <s v="x"/>
    <n v="0"/>
    <s v="4"/>
    <s v="4"/>
    <s v="2"/>
    <s v="4"/>
    <s v=""/>
    <s v=""/>
    <s v=""/>
    <n v="1"/>
    <s v=""/>
    <n v="1"/>
    <s v="Durante el I trimestre 2022 se realizó diagnóstico de talento humano y/o herramientas para los diferentes canales de atención, de fecha 28 de marzo de 2022."/>
    <s v="Talento Humano, Recursos Físicos y Tecnológicos"/>
    <x v="0"/>
    <s v="Profesional Especializado_x000a_(Secretaría Administrativa)"/>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1"/>
    <n v="1"/>
    <n v="1"/>
    <n v="0"/>
    <n v="1"/>
    <n v="1"/>
    <n v="1"/>
    <n v="1"/>
    <s v="SI"/>
    <s v="x"/>
    <s v="x"/>
    <s v="x"/>
    <s v="x"/>
    <s v="2"/>
    <s v="2"/>
    <s v="2"/>
    <s v="3"/>
    <n v="1"/>
    <n v="1"/>
    <n v="1"/>
    <n v="1"/>
    <s v="0%"/>
    <n v="0.75"/>
    <s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_x000a__x000a_I TRIMESTRE2022: La estrategia ya se actualizó a la versión 001 y se encuentra implementándose. los soportes están en el SharePoint"/>
    <s v="Talento Humano, Recursos Físicos y Tecnológicos"/>
    <x v="0"/>
    <s v="Secretario Administrativo _x000a_(Secretaría Administrativa)"/>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erprete de lengua de señas colombiana). contrato 2938 del 24 de noviembre del del 2021 y 1862 del 05 de noviembre del 2021"/>
    <s v="Talento Humano, Recursos Físicos y Tecnológicos"/>
    <x v="0"/>
    <s v="Profesional Especializado_x000a_(Secretaría Administrativa)"/>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
    <s v="Talento Humano, Recursos Físicos y Tecnológicos"/>
    <x v="0"/>
    <s v="Profesional Especializado_x000a_(Secretaría Administrativa)"/>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6"/>
    <n v="0"/>
    <n v="0"/>
    <m/>
    <n v="1"/>
    <m/>
    <m/>
    <s v="SI"/>
    <n v="0"/>
    <s v="x"/>
    <n v="0"/>
    <n v="0"/>
    <s v="1"/>
    <s v="2"/>
    <s v="4"/>
    <s v="4"/>
    <n v="1"/>
    <n v="0.4"/>
    <n v="1"/>
    <s v=""/>
    <s v=""/>
    <n v="1"/>
    <s v="Se aplicaron las encuestas de caracterización del 16 de septiembre al 01 de octubre del 2021, elaborándose un informe consolidado el 17 de noviembre del 2021."/>
    <s v="Talento Humano, Recursos Físicos y Tecnológicos"/>
    <x v="0"/>
    <s v="Profesional Especializado_x000a_(Secretaría Administrativa)"/>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1"/>
    <n v="0"/>
    <n v="0"/>
    <n v="1"/>
    <n v="1"/>
    <m/>
    <m/>
    <s v="SI"/>
    <s v="x"/>
    <s v="x"/>
    <n v="0"/>
    <n v="0"/>
    <s v="2"/>
    <s v="2"/>
    <s v="4"/>
    <s v="4"/>
    <n v="1"/>
    <n v="1"/>
    <n v="1"/>
    <s v=""/>
    <s v=""/>
    <n v="1"/>
    <s v="Se elaboró un informe con corte a 30 de septiembre y otro a 30 de noviembre de 2021."/>
    <s v="Talento Humano, Recursos Físicos y Tecnológicos"/>
    <x v="0"/>
    <s v="Profesional Especializado_x000a_(Secretaría Administrativa)"/>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9"/>
    <n v="0"/>
    <n v="0"/>
    <m/>
    <n v="1"/>
    <m/>
    <m/>
    <s v="SI"/>
    <n v="0"/>
    <s v="x"/>
    <n v="0"/>
    <n v="0"/>
    <s v="1"/>
    <s v="2"/>
    <s v="4"/>
    <s v="4"/>
    <n v="1"/>
    <n v="0.1"/>
    <n v="1"/>
    <s v=""/>
    <s v=""/>
    <n v="1"/>
    <s v="Se aprobó el proyecto BPIN No. 2021680010139, para realizar la contratación de &quot;COMPRA E INSTALACION DE SEÑALETICA PARA EL CENTRO ADMINISTRATIVO MUNICIPAL Y DEMÁS CENTROS EXTERNOS DE LA ALCALDIA DE BUCARAMANGA QUE LO REQUIERAN&quot;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
    <s v="Talento Humano, Recursos Físicos y Tecnológicos"/>
    <x v="0"/>
    <s v="Profesional Especializado_x000a_(Secretaría Administrativa)"/>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s v="4"/>
    <s v="3"/>
    <s v="4"/>
    <s v=""/>
    <s v=""/>
    <s v=""/>
    <s v="0%"/>
    <s v=""/>
    <n v="0"/>
    <s v="Actualmente no se ha avanzado en este producto ya que es necesario generar una mesa de  trabajo con algunas Secretarías de la entidad definiendo lo alcances y diseño de este canal."/>
    <n v="0"/>
    <x v="2"/>
    <s v="Asesor Despacho_x000a_(Oficina TIC)"/>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s v="4"/>
    <s v="4"/>
    <s v="3"/>
    <s v=""/>
    <s v=""/>
    <s v=""/>
    <s v=""/>
    <s v="0%"/>
    <n v="0"/>
    <s v="Se encuentra programada para el segundo trimestre 2022."/>
    <n v="0"/>
    <x v="2"/>
    <s v="Asesor Despacho_x000a_(Oficina TIC)"/>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1"/>
    <n v="1"/>
    <n v="0"/>
    <n v="1"/>
    <n v="1"/>
    <n v="1"/>
    <n v="1"/>
    <s v="SI"/>
    <s v="x"/>
    <s v="x"/>
    <s v="x"/>
    <s v="x"/>
    <s v="2"/>
    <s v="2"/>
    <s v="2"/>
    <s v="3"/>
    <n v="1"/>
    <n v="1"/>
    <n v="1"/>
    <n v="1"/>
    <s v="0%"/>
    <n v="0.75"/>
    <s v="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_x000a_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_x000a_"/>
    <s v="Talento Humano, Recursos Físicos y Tecnológicos"/>
    <x v="1"/>
    <s v="Profesional Universitario_x000a_(Secretaría de Planeación)"/>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1"/>
    <n v="1"/>
    <n v="0"/>
    <n v="1"/>
    <n v="1"/>
    <n v="1"/>
    <m/>
    <s v="SI"/>
    <s v="x"/>
    <s v="x"/>
    <s v="x"/>
    <n v="0"/>
    <s v="2"/>
    <s v="2"/>
    <s v="2"/>
    <s v="4"/>
    <n v="1"/>
    <n v="1"/>
    <n v="1"/>
    <n v="1"/>
    <s v=""/>
    <n v="1"/>
    <s v="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_x000a_Por otra parte, durante el primer trimestre de 2022, la Secretaría de Planeación realizó el registro de la priorización de los trámites en el módulo &quot;Gestión de Racionalización&quot; para el periodo 2022 en la plataforma SUIT, los cuales se encuentran registrados en el Componente 2 del PAAC 2022 dando cumplimiento en los términos de ley."/>
    <s v="Talento Humano, Recursos Físicos y Tecnológicos"/>
    <x v="1"/>
    <s v="Profesional Universitario_x000a_(Secretaría de Planeación)"/>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3"/>
    <n v="0.1"/>
    <n v="0"/>
    <m/>
    <n v="1"/>
    <m/>
    <m/>
    <s v="SI"/>
    <n v="0"/>
    <s v="x"/>
    <n v="0"/>
    <n v="0"/>
    <s v="1"/>
    <s v="2"/>
    <s v="1"/>
    <s v="4"/>
    <n v="0.8"/>
    <n v="0.5"/>
    <n v="0.8"/>
    <n v="0.9"/>
    <s v=""/>
    <n v="0.9"/>
    <s v="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
    <s v="Talento Humano, Recursos Físicos y Tecnológicos"/>
    <x v="2"/>
    <s v="Asesor Despacho_x000a_(Oficina TIC)"/>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1"/>
    <n v="1"/>
    <n v="0"/>
    <n v="1"/>
    <n v="1"/>
    <n v="1"/>
    <n v="1"/>
    <s v="SI"/>
    <s v="x"/>
    <s v="x"/>
    <s v="x"/>
    <s v="x"/>
    <s v="2"/>
    <s v="2"/>
    <s v="2"/>
    <s v="3"/>
    <n v="1"/>
    <n v="1"/>
    <n v="1"/>
    <n v="1"/>
    <s v="0%"/>
    <n v="0.75"/>
    <s v="La Secretaría de Planeación, realizó el monitoreo a la estrategia de racionalización del componente 2 del PAAC, como evidencia se cuenta con el documento Seguimiento Estrategia de Racionalización y trámites racionalizados, extraídos de la plataforma SUIT._x000a_Durante el primer trimestre 2022 se ha venido fortaleciendo la estrategia de racionalización de trámites y procedimientos, mediante mesas de trabajo, reuniones y correos de solicitud de requerimientos para dar inicio al desarrollo de los aplicativos. _x000a_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
    <s v="Talento Humano, Recursos Físicos y Tecnológicos"/>
    <x v="1"/>
    <s v="Profesional Universitario_x000a_(Secretaría de Planeación)"/>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23"/>
    <n v="0"/>
    <n v="0"/>
    <m/>
    <n v="1"/>
    <m/>
    <m/>
    <s v="SI"/>
    <n v="0"/>
    <s v="x"/>
    <n v="0"/>
    <n v="0"/>
    <s v="1"/>
    <s v="2"/>
    <s v="4"/>
    <s v="4"/>
    <n v="0.33"/>
    <n v="0.1"/>
    <n v="0.33"/>
    <n v="0.33"/>
    <s v=""/>
    <n v="0.33"/>
    <s v="Se establecerá una hoja de ruta para avanzar en el diseño y elaboración de la guía, con el fin hacer entrega durante el segundo trimestre de 2022."/>
    <s v="Talento Humano, Recursos Físicos y Tecnológicos"/>
    <x v="2"/>
    <s v="Asesor Despacho_x000a_(Oficina TIC)"/>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1"/>
    <n v="1"/>
    <n v="0"/>
    <m/>
    <n v="1"/>
    <m/>
    <n v="1"/>
    <s v="SI"/>
    <n v="0"/>
    <s v="x"/>
    <n v="0"/>
    <s v="x"/>
    <s v="1"/>
    <s v="2"/>
    <s v="1"/>
    <s v="3"/>
    <n v="2"/>
    <n v="1"/>
    <n v="1"/>
    <n v="1"/>
    <s v="0%"/>
    <s v="100%"/>
    <s v="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
    <s v="Talento Humano, Recursos Físicos y Tecnológicos"/>
    <x v="6"/>
    <s v="Jefe de Prensa y Comunicaciones_x000a_(Oficina de Prensa y Comunicaciones)"/>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9"/>
    <n v="0"/>
    <n v="0"/>
    <m/>
    <n v="1"/>
    <m/>
    <m/>
    <s v="SI"/>
    <n v="0"/>
    <s v="x"/>
    <n v="0"/>
    <n v="0"/>
    <s v="4"/>
    <s v="2"/>
    <s v="4"/>
    <s v="4"/>
    <n v="0.9"/>
    <s v=""/>
    <n v="0.9"/>
    <n v="0.9"/>
    <s v=""/>
    <n v="0.9"/>
    <s v="Se realizó la priorización de barrios y veredas por parte de las JAL para el desarrollo del ejercicio de Presupuestos Participativos de la vigencia 2021. Se priorizaron 54 proyectos._x000a_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_x000a__x000a_Evidencia: Informes de Conceptos Técnicos proyectos aprobados y matriz de Seguimiento de viabilidad de proyectos vigencia 2021."/>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s v="4"/>
    <s v="3"/>
    <s v="4"/>
    <s v=""/>
    <s v=""/>
    <s v=""/>
    <s v="0%"/>
    <s v=""/>
    <n v="0"/>
    <s v="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
    <s v="Talento Humano, Recursos Financieros, Físicos y Tecnológicos"/>
    <x v="1"/>
    <s v="Subsecretario de Despacho_x000a_(Secretaría de Planeación)"/>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1"/>
    <n v="0.05"/>
    <n v="0"/>
    <m/>
    <n v="0.8"/>
    <n v="0.2"/>
    <m/>
    <s v="SI"/>
    <n v="0"/>
    <s v="x"/>
    <s v="x"/>
    <n v="0"/>
    <s v="1"/>
    <s v="2"/>
    <s v="2"/>
    <s v="4"/>
    <n v="0.875"/>
    <n v="0.75"/>
    <n v="1"/>
    <n v="0.9"/>
    <s v=""/>
    <n v="0.9"/>
    <s v="•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_x000a_Contrato No. 271-2020 - Cumplimiento del 100%._x000a_Contrato No. 275-2020 - Cumplimiento del 100%. _x000a__x000a_•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_x000a_Contrato No. 301-2020.  Ejecución del 98% de avance. _x000a__x000a_•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_x000a_Contrato No. - 82-2021. Ejecución del 90% de avance. _x000a_Contrato No. - 81-2021. Ejecución del 90% de avance. _x000a_Contrato No. - 84-2021. Ejecución del 90% de avance. _x000a__x000a_• Se realizo la adjudicación de la adecuación de equipamiento urbano, viabilizados por el ejercicio de presupuestos participativos, mediante el proceso de contratación SI-LP-15-2021, el cual fue adjudicado en el mes de febrero del 2022. Dentro del proceso se encuentran los contratos:  _x000a_Contrato No. 24-2022 - Lote 1. Inicio de obra en el mes de marzo 2022. _x000a_Contrato No. 25-2022 - Lote 2. Inicio de obra en el mes de marzo 2022. _x000a_Contrato No. 26-2022 - Lote 3. Inicio de obra en el mes de marzo 2022. _x000a_Contrato No. 27-2022 - Lote 4. Inicio de obra en el mes de marzo 2022. _x000a__x000a_•Se está en etapa de estructuración los documentos base para el proceso licitatorio que tiene como objeto el mantenimiento de acueductos veredales.                                                                  "/>
    <s v="Talento Humano, Recursos Financieros, Físicos y Tecnológicos"/>
    <x v="7"/>
    <s v="Secretario de Despacho_x000a_(Secretaría de Infraestructura)"/>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0"/>
    <n v="4"/>
    <n v="0"/>
    <n v="0"/>
    <m/>
    <n v="2"/>
    <m/>
    <m/>
    <s v="SI"/>
    <n v="0"/>
    <s v="x"/>
    <n v="0"/>
    <n v="0"/>
    <s v="4"/>
    <s v="2"/>
    <s v="4"/>
    <s v="4"/>
    <n v="1"/>
    <s v=""/>
    <n v="1"/>
    <s v=""/>
    <s v=""/>
    <s v="100%"/>
    <s v="En cumplimiento de la meta en la vigencia 2021 se certificaron dos proyectos ante el  Banco de Programas y Proyectos de Inversión Municipal._x000a__x000a_El primer proyecto de inversión fue  &quot;DOTACIÓN DE EQUIPOS, MULTIMEDIA, MATERIAL DIDÁCTICO Y MOBILIARIO ESCOLAR PARA LAS INSTITUCIONES EDUCATIVAS OFICIALES DEL MUNICIPIO&quot;  con  BPIN  2021680010117 , en el cual se expidieron dos resoluciones para el giro de  recursos económicos  por un valor de $1.157.740.638,03 : • Resolución  No. 2509 del 28 de octubre de 2021 y • Resolución No. 2510 del 28 de octubre de 2021_x000a__x000a_El segundo Proyecto fue  &quot;MEJORAMIENTO DE LA INFRAESTRUCTURA EDUCATIVA EN LAS INSTITUCIONES EDUCATIVAS OFICIALES DEL MUNICIPIO DE BUCARAMANGA&quot; con BPIN 2021680010103, en el cual e expidieron dos resoluciones para el giro de  recursos económicos  por un valor de  $ 2.349.522.365,94: • Resolución  No. 2763  del 26 de noviembre  de 2021 y • Resolución No. 2764  del  26 de noviembre  de 2021_x000a__x000a_En el primer trimestre de la vigencia 2022, dando cumplimiento al ejercicio de Acuerdos Escolares 2021, que serán ejecutados en la vigencia 2022, a continuación, se presenta el avance en su gestión durante el primer trimestre de la actual vigencia:_x000a__x000a_–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_x000a_– El 16 de marzo se realizó la primera reunión presencial en la IE Politécnico con los rectores de las Instituciones Educativas donde se socializó el contenido de la circular 97._x000a_– El 23 de marzo se realizó reunión vía Teams dirigida a la comunidad educativa en general para dar a conocer el proceso de acuerdos escolares vigencia 2021._x000a_"/>
    <s v="Talento Humano, Recursos Financieros, Físicos y Tecnológicos"/>
    <x v="8"/>
    <s v="Secretario de Despacho_x000a_(Secretaría de Educación)"/>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1"/>
    <n v="0"/>
    <n v="0"/>
    <m/>
    <n v="1"/>
    <m/>
    <n v="1"/>
    <s v="SI"/>
    <n v="0"/>
    <s v="x"/>
    <n v="0"/>
    <s v="x"/>
    <s v="4"/>
    <s v="2"/>
    <s v="4"/>
    <s v="3"/>
    <n v="1"/>
    <s v=""/>
    <n v="1"/>
    <s v=""/>
    <s v="0%"/>
    <n v="0.5"/>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_x000a_El próximo ejercicio de rendición de cuentas, se adelantará ante el Consejo Territorial de Planeación (CTP), en el segundo trimestre 2022."/>
    <s v="Talento Humano, Recursos Financieros, Físicos y Tecnológicos"/>
    <x v="1"/>
    <s v="Subsecretario de Despacho_x000a_(Secretaría de Planeación)"/>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1"/>
    <n v="0.4"/>
    <n v="0"/>
    <m/>
    <n v="1"/>
    <n v="1"/>
    <m/>
    <s v="SI"/>
    <n v="0"/>
    <s v="x"/>
    <s v="x"/>
    <n v="0"/>
    <s v="4"/>
    <s v="2"/>
    <s v="2"/>
    <s v="4"/>
    <n v="1"/>
    <s v=""/>
    <n v="1"/>
    <n v="0.4"/>
    <s v=""/>
    <n v="0.7"/>
    <s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s v="4"/>
    <s v="4"/>
    <s v="4"/>
    <s v=""/>
    <n v="1"/>
    <s v=""/>
    <s v=""/>
    <s v=""/>
    <n v="1"/>
    <s v="Se implementó durante el III y IV trimestre 2021 a través de la plataforma bga400.bucaramanga.gov.co un mecanismo de participación ciudadana, donde los ciudadanos planteaban sus ideas de proyectos relacionados con diversas área de municipio. Https://bga400.bucaramanga.gov.co_x000a_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
    <s v="Talento Humano, Recursos Financieros, Físicos y Tecnológicos"/>
    <x v="2"/>
    <s v="Asesor de despacho _x000a_(Oficina TIC)"/>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1"/>
    <n v="0"/>
    <n v="0"/>
    <m/>
    <n v="1"/>
    <m/>
    <m/>
    <s v="SI"/>
    <n v="0"/>
    <s v="x"/>
    <n v="0"/>
    <n v="0"/>
    <s v="4"/>
    <s v="2"/>
    <s v="4"/>
    <s v="4"/>
    <n v="1"/>
    <s v=""/>
    <n v="1"/>
    <s v=""/>
    <s v=""/>
    <n v="1"/>
    <s v="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
    <s v="Talento Humano, Recursos Físicos y Tecnológicos"/>
    <x v="5"/>
    <s v="Subsecretario Jurídico_x000a_(Secretaría Jurídica)"/>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5"/>
    <n v="0"/>
    <n v="0"/>
    <m/>
    <n v="1"/>
    <m/>
    <m/>
    <s v="SI"/>
    <n v="0"/>
    <s v="x"/>
    <n v="0"/>
    <n v="0"/>
    <s v="1"/>
    <s v="2"/>
    <s v="4"/>
    <s v="4"/>
    <n v="1"/>
    <n v="0.5"/>
    <n v="1"/>
    <s v=""/>
    <s v=""/>
    <n v="1"/>
    <s v="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
    <s v="Talento Humano, Recursos Físicos y Tecnológicos"/>
    <x v="5"/>
    <s v="Subsecretario Jurídico_x000a_(Secretaría Jurídica)"/>
  </r>
  <r>
    <s v="Gestión con valores para resultados"/>
    <s v="Mejora normativa"/>
    <s v="Revisar durante el proceso de formulación de proyectos normativos las temáticas relevantes. "/>
    <s v="Lista de chequeo de revisión de actos administrativos."/>
    <s v="INCREMENTO"/>
    <n v="1"/>
    <n v="1"/>
    <n v="0"/>
    <n v="1"/>
    <n v="0"/>
    <n v="0"/>
    <m/>
    <n v="1"/>
    <m/>
    <m/>
    <s v="SI"/>
    <n v="0"/>
    <s v="x"/>
    <n v="0"/>
    <n v="0"/>
    <s v="4"/>
    <s v="2"/>
    <s v="4"/>
    <s v="4"/>
    <n v="1"/>
    <s v=""/>
    <n v="1"/>
    <s v=""/>
    <s v=""/>
    <n v="1"/>
    <s v="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_x000a_Se anexa lista de chequeo y revisión aleatoria en la vigencia 2021 de la aplicación de la lista de chequeo en la revisión d actos administrativos."/>
    <s v="Talento Humano, Recursos Físicos y Tecnológicos"/>
    <x v="5"/>
    <s v="Subsecretario Jurídico_x000a_(Secretaría Jurídica)"/>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1"/>
    <n v="1"/>
    <n v="0"/>
    <n v="1"/>
    <n v="1"/>
    <n v="1"/>
    <n v="1"/>
    <s v="SI"/>
    <s v="x"/>
    <s v="x"/>
    <s v="x"/>
    <s v="x"/>
    <s v="2"/>
    <s v="2"/>
    <s v="2"/>
    <s v="3"/>
    <n v="1"/>
    <n v="1"/>
    <n v="1"/>
    <n v="1"/>
    <s v="0%"/>
    <n v="0.75"/>
    <s v="La Secretaría de Planeación ha mantenido actualizada la matriz de cumplimiento del Plan de Desarrollo 2020 - 2023 en los meses de Enero, Febrero y Marzo de 2022, la cual se encuentra publicada en página web._x000a_https://www.bucaramanga.gov.co/transparencia/seguimiento-al-plan-de-desarrollo/_x000a_"/>
    <s v="Talento Humano, Recursos Físicos y Tecnológicos"/>
    <x v="1"/>
    <s v="Profesional Especializado_x000a_(Secretaría Planeac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1"/>
    <n v="0"/>
    <n v="1"/>
    <m/>
    <n v="1"/>
    <m/>
    <s v="SI"/>
    <s v="x"/>
    <n v="0"/>
    <s v="x"/>
    <n v="0"/>
    <s v="2"/>
    <s v="4"/>
    <s v="2"/>
    <s v="4"/>
    <s v=""/>
    <n v="1"/>
    <s v=""/>
    <n v="1"/>
    <s v=""/>
    <n v="1"/>
    <s v="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
    <s v="Talento Humano, Recursos Físicos y Tecnológicos"/>
    <x v="9"/>
    <s v="Jefe de Oficina_x000a_(Oficina Control Interno de Gest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1"/>
    <n v="0"/>
    <m/>
    <m/>
    <n v="1"/>
    <m/>
    <s v="SI"/>
    <n v="0"/>
    <n v="0"/>
    <s v="x"/>
    <n v="0"/>
    <s v="4"/>
    <s v="4"/>
    <s v="2"/>
    <s v="4"/>
    <s v=""/>
    <s v=""/>
    <s v=""/>
    <n v="1"/>
    <s v=""/>
    <n v="1"/>
    <s v="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_x000a_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
    <s v="Talento Humano, Recursos Físicos y Tecnológicos"/>
    <x v="1"/>
    <s v="Profesional Especializado_x000a_(Secretaría Planeación)"/>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1"/>
    <n v="1"/>
    <n v="0"/>
    <n v="1"/>
    <n v="1"/>
    <n v="1"/>
    <n v="1"/>
    <s v="SI"/>
    <s v="x"/>
    <s v="x"/>
    <s v="x"/>
    <s v="x"/>
    <s v="2"/>
    <s v="2"/>
    <s v="2"/>
    <s v="3"/>
    <n v="1"/>
    <n v="1"/>
    <n v="1"/>
    <n v="1"/>
    <s v="0%"/>
    <n v="0.7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_x000a_Se cuenta con acta de participación en la Mesa Técnica de Primera Infancia y Adolescencia realizada el 3 de febrero de 2022, así como también, solicitud 20219487214 del 27/09/2021; Respuesta cuestionario de cumplimiento política pública de protección y bienestar animal_x000a_"/>
    <s v="Talento Humano, Recursos Físicos y Tecnológicos"/>
    <x v="1"/>
    <s v="Profesional Especializado_x000a_(Secretaría Planeación)"/>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3"/>
    <n v="0"/>
    <n v="0"/>
    <m/>
    <n v="1"/>
    <m/>
    <m/>
    <s v="SI"/>
    <n v="0"/>
    <s v="x"/>
    <n v="0"/>
    <n v="0"/>
    <s v="1"/>
    <s v="2"/>
    <s v="4"/>
    <s v="4"/>
    <n v="1"/>
    <n v="0.7"/>
    <n v="1"/>
    <s v=""/>
    <s v=""/>
    <n v="1"/>
    <s v="Se lleva un 100% de avance en la elaboración del Informe de la Historia Institucional con fines archivísticos de gran importancia para la elaboración de las TVD de fecha del 10 de noviembre del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3"/>
    <n v="0"/>
    <n v="0"/>
    <m/>
    <n v="1"/>
    <m/>
    <m/>
    <s v="SI"/>
    <n v="0"/>
    <s v="x"/>
    <n v="0"/>
    <n v="0"/>
    <s v="1"/>
    <s v="2"/>
    <s v="4"/>
    <s v="4"/>
    <n v="1"/>
    <n v="0.7"/>
    <n v="1"/>
    <s v=""/>
    <s v=""/>
    <n v="1"/>
    <s v="Se lleva un 100% de avance en la elaboración de la Matriz de estructura orgánica reconstruida para los diferentes periodos de Historia de la entidad, documento  de gran importancia para la elaboración de las TVD de fecha del 17 de noviembre del 2021"/>
    <s v="Talento Humano, Recursos Físicos y Tecnológicos"/>
    <x v="0"/>
    <s v="Técnico Operativo_x000a_(Secretaría Administrativa)"/>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1"/>
    <n v="0"/>
    <m/>
    <m/>
    <n v="1"/>
    <m/>
    <s v="SI"/>
    <n v="0"/>
    <n v="0"/>
    <s v="x"/>
    <n v="0"/>
    <s v="1"/>
    <s v="4"/>
    <s v="2"/>
    <s v="4"/>
    <n v="0"/>
    <m/>
    <m/>
    <n v="1"/>
    <s v=""/>
    <n v="1"/>
    <s v="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
    <s v="Talento Humano, Recursos Físicos y Tecnológicos"/>
    <x v="0"/>
    <s v="Técnico Operativo_x000a_(Secretaría Administrativa)"/>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s v="3"/>
    <s v="4"/>
    <s v="4"/>
    <n v="1"/>
    <n v="1"/>
    <n v="1"/>
    <s v=""/>
    <s v=""/>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s v="3"/>
    <s v="4"/>
    <s v="4"/>
    <n v="1"/>
    <n v="1"/>
    <n v="1"/>
    <s v=""/>
    <s v=""/>
    <n v="1"/>
    <s v="El Diagnóstico Integral de Archivo, fue elaborado y aprobado mediante Acta de  sesión del Comité Institucional de Gestión y Desempeño MIPG realizado el 9 de septiembre del  año 2021.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s v="3"/>
    <s v="4"/>
    <s v="4"/>
    <n v="1"/>
    <n v="1"/>
    <n v="1"/>
    <s v=""/>
    <s v=""/>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s v="Técnico Operativo_x000a_(Secretaría Administrativa)"/>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6"/>
    <n v="0"/>
    <m/>
    <m/>
    <n v="1"/>
    <m/>
    <s v="SI"/>
    <n v="0"/>
    <n v="0"/>
    <s v="x"/>
    <n v="0"/>
    <s v="1"/>
    <s v="4"/>
    <s v="2"/>
    <s v="4"/>
    <n v="0"/>
    <m/>
    <m/>
    <n v="0.9"/>
    <s v=""/>
    <n v="0.89999999999999991"/>
    <s v="Se lleva un 30% de avance en la elaboración de inventarios de series sensibles a eliminación documental con aplicación de criterios técnicos archivísticos y se cumplirá con el cronograma establecido en el presente plan._x000a__x000a_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_x000a_ https://www.bucaramanga.gov.co/transparencia/instrumentos-de-gestion-de-la-informacion/"/>
    <s v="Talento Humano, Recursos Físicos y Tecnológicos"/>
    <x v="0"/>
    <s v="Técnico Operativo_x000a_(Secretaría Administrativa)"/>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3"/>
    <n v="0.2"/>
    <n v="0"/>
    <m/>
    <n v="0.8"/>
    <n v="0.2"/>
    <m/>
    <s v="SI"/>
    <n v="0"/>
    <s v="x"/>
    <s v="x"/>
    <n v="0"/>
    <s v="1"/>
    <s v="2"/>
    <s v="2"/>
    <s v="4"/>
    <n v="0.875"/>
    <n v="0.5"/>
    <n v="1"/>
    <n v="1"/>
    <s v=""/>
    <n v="1"/>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_x000a_El PAAC y MRC se encuentran publicados en la página web del municipio en el link: https://www.bucaramanga.gov.co/transparencia/plan-anticorrupcion-y-de-atencion-al-ciudadano-2/ "/>
    <s v="Talento Humano, Recursos Físicos y Tecnológicos"/>
    <x v="5"/>
    <s v="Secretario de Despacho_x000a_(Secretaría Jurídica)"/>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1"/>
    <n v="1"/>
    <n v="0"/>
    <n v="1"/>
    <n v="1"/>
    <n v="1"/>
    <n v="1"/>
    <s v="SI"/>
    <s v="x"/>
    <s v="x"/>
    <s v="x"/>
    <s v="x"/>
    <s v="2"/>
    <s v="2"/>
    <s v="2"/>
    <s v="3"/>
    <n v="1"/>
    <n v="1"/>
    <n v="1"/>
    <n v="1"/>
    <s v="0%"/>
    <n v="0.75"/>
    <s v="En el primer trimestre de 2022 se enviaron por correo institucional 9 comunicaciones relacionadas con información pública de interés de la ciudadanía."/>
    <s v="Talento Humano, Recursos Físicos y Tecnológicos"/>
    <x v="6"/>
    <s v="Jefe de Prensa_x000a_(Oficina de Prensa y Comunicaciones)"/>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1"/>
    <n v="1"/>
    <n v="0"/>
    <n v="1"/>
    <n v="1"/>
    <n v="1"/>
    <n v="1"/>
    <s v="SI"/>
    <s v="x"/>
    <s v="x"/>
    <s v="x"/>
    <s v="x"/>
    <s v="2"/>
    <s v="2"/>
    <s v="2"/>
    <s v="3"/>
    <n v="1"/>
    <n v="1"/>
    <n v="1"/>
    <n v="1"/>
    <s v="0%"/>
    <n v="0.75"/>
    <s v="Las diferentes solicitudes de publicación de información que las áreas realizan han sido publicadas de acuerdo a los tiempos y en las secciones requeridas."/>
    <s v="Talento Humano, Recursos Físicos y Tecnológicos"/>
    <x v="2"/>
    <s v="Asesor TIC_x000a_(Oficina de las TIC)"/>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3"/>
    <n v="11"/>
    <n v="0"/>
    <m/>
    <n v="4"/>
    <n v="3"/>
    <n v="3"/>
    <s v="SI"/>
    <n v="0"/>
    <s v="x"/>
    <s v="x"/>
    <s v="x"/>
    <s v="4"/>
    <s v="2"/>
    <s v="2"/>
    <s v="3"/>
    <n v="0.75"/>
    <s v=""/>
    <n v="0.75"/>
    <s v="100%"/>
    <s v="0%"/>
    <s v="100%"/>
    <s v="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_x000a_"/>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s v="3"/>
    <s v="3"/>
    <s v="3"/>
    <s v="0%"/>
    <s v="100%"/>
    <n v="1"/>
    <n v="1"/>
    <s v="0%"/>
    <n v="1"/>
    <s v="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1"/>
    <n v="0"/>
    <m/>
    <m/>
    <n v="1"/>
    <m/>
    <s v="SI"/>
    <n v="0"/>
    <n v="0"/>
    <s v="x"/>
    <n v="0"/>
    <s v="4"/>
    <s v="4"/>
    <s v="2"/>
    <s v="4"/>
    <s v=""/>
    <s v=""/>
    <s v=""/>
    <n v="1"/>
    <s v=""/>
    <n v="1"/>
    <s v="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
    <s v="Talento Humano, Recursos Físicos y Tecnológicos"/>
    <x v="5"/>
    <s v="Secretario de Despacho_x000a_(Secretaría Jurídica)_x000a_Transparencia"/>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s v="4"/>
    <s v="4"/>
    <s v="4"/>
    <s v=""/>
    <n v="1"/>
    <s v=""/>
    <m/>
    <s v=""/>
    <n v="1"/>
    <s v="Se cuenta con el cumplimiento del 100%, los instrumentos de gestión pública se encuentran actualizados y se enviaron a la Secretaría de Transparencia de la Presidencia de la República para revisión."/>
    <s v="Talento Humano, Recursos Físicos y Tecnológicos"/>
    <x v="5"/>
    <s v="Secretario de Despacho_x000a_(Secretaría Jurídica)_x000a_Transparencia"/>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1"/>
    <n v="0"/>
    <m/>
    <n v="4"/>
    <n v="3"/>
    <n v="3"/>
    <s v="SI"/>
    <n v="0"/>
    <s v="x"/>
    <s v="x"/>
    <s v="x"/>
    <s v="1"/>
    <s v="3"/>
    <s v="2"/>
    <s v="3"/>
    <n v="1"/>
    <n v="1"/>
    <n v="1"/>
    <n v="1"/>
    <s v="0%"/>
    <s v="100%"/>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_x000a_Así mismo, en el mes de marzo de 2022 se realizó una socialización sobre conflicto de intereses y régimen de inhabilidades e incompatibilidades. Se cuenta con video de la socialización realizada el 31 de marzo de 2022 y soporte del control de asistencia en formato de Excel"/>
    <s v="Talento Humano, Recursos Físicos y Tecnológicos"/>
    <x v="5"/>
    <s v="Secretario de Despacho_x000a_(Secretaría Jurídica)_x000a_Transparencia"/>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s v="4"/>
    <s v="4"/>
    <s v="4"/>
    <s v=""/>
    <n v="1"/>
    <s v=""/>
    <m/>
    <s v=""/>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s v="Secretario de Despacho_x000a_(Secretaría Jurídica)_x000a_Transparencia"/>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1"/>
    <n v="0"/>
    <m/>
    <m/>
    <n v="1"/>
    <n v="1"/>
    <s v="SI"/>
    <n v="0"/>
    <n v="0"/>
    <s v="x"/>
    <s v="x"/>
    <s v="4"/>
    <s v="4"/>
    <s v="2"/>
    <s v="3"/>
    <s v=""/>
    <s v=""/>
    <s v=""/>
    <n v="1"/>
    <s v="0%"/>
    <n v="0.5"/>
    <s v="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
    <s v="Talento Humano, Recursos Físicos y Tecnológicos"/>
    <x v="5"/>
    <s v="Secretario de Despacho_x000a_(Secretaría Jurídica)_x000a_Transparencia"/>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2"/>
    <n v="0"/>
    <m/>
    <m/>
    <m/>
    <n v="1"/>
    <s v="SI"/>
    <n v="0"/>
    <n v="0"/>
    <n v="0"/>
    <s v="x"/>
    <s v="4"/>
    <s v="4"/>
    <s v="1"/>
    <s v="3"/>
    <s v=""/>
    <s v=""/>
    <s v=""/>
    <m/>
    <s v="0%"/>
    <n v="0.2"/>
    <s v="Durante el primer trimestre de 2022 el equipo de transparencia ha llevado a cabo dos mesas de trabajo los días 29 de enero y 15 de febrero de 2022 para revisar la estructuración de la comisión territorial, según se evidencia en actas de reunión presentadas."/>
    <s v="Talento Humano, Recursos Físicos y Tecnológicos"/>
    <x v="5"/>
    <s v="Secretario de Despacho_x000a_(Secretaría Jurídica)_x000a_Transparencia"/>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5"/>
    <n v="0"/>
    <m/>
    <m/>
    <n v="1"/>
    <m/>
    <s v="SI"/>
    <n v="0"/>
    <n v="0"/>
    <s v="x"/>
    <n v="0"/>
    <s v="4"/>
    <s v="4"/>
    <s v="2"/>
    <s v="4"/>
    <s v=""/>
    <s v=""/>
    <s v=""/>
    <n v="0.5"/>
    <s v=""/>
    <n v="0.5"/>
    <s v="Se llevó a cabo una reunión el día 30 de marzo de 2022 con la Secretaría Administrativa para la verificación del cumplimiento de la ley 2013 de 2019._x000a_Desde el programa de transparencia se realizará la revisión en la página y se hará seguimiento para el cumplimiento de la ley 2013 de 2019."/>
    <s v="Talento Humano, Recursos Físicos y Tecnológicos"/>
    <x v="5"/>
    <s v="Secretario de Despacho_x000a_(Secretaría Jurídica)_x000a_Transparencia"/>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25"/>
    <n v="0"/>
    <m/>
    <m/>
    <n v="0.5"/>
    <n v="0.5"/>
    <s v="SI"/>
    <n v="0"/>
    <n v="0"/>
    <s v="x"/>
    <s v="x"/>
    <s v="4"/>
    <s v="4"/>
    <s v="2"/>
    <s v="3"/>
    <s v=""/>
    <s v=""/>
    <s v=""/>
    <n v="0.5"/>
    <s v="0%"/>
    <n v="0.25"/>
    <s v="Se realizó una reunión el día 16 de marzo de 2022 con la Secretaría de Transparencia de la Presidencia de la República donde se analizaron los lineamientos para la implementación del canal antifraude de RITA, según se evidencia en pantallazos de reunión virtual. _x000a_Así mismo, se realizó mesa de trabajo el 28 de marzo con el proceso de gestión de las TIC para su implementación en la Alcaldía de Bucaramanga, evidenciado en acta de reunión."/>
    <s v="Talento Humano, Recursos Físicos y Tecnológicos"/>
    <x v="5"/>
    <s v="Secretario de Despacho_x000a_(Secretaría Jurídica)_x000a_Transparencia"/>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s v="3"/>
    <s v="3"/>
    <s v="3"/>
    <s v="0%"/>
    <s v="100%"/>
    <n v="1"/>
    <n v="1"/>
    <s v="0%"/>
    <n v="1"/>
    <s v="Se ha asistido a las ferias institucionales organizadas en la vigencia 2021, desarrolladas en las diferentes comunas de la ciudad de Bucaramanga, según se evidencia en registro fotográfico, programación oficial de las ferias y divulgación en redes sociales."/>
    <s v="Talento Humano, Recursos Físicos y Tecnológicos"/>
    <x v="5"/>
    <s v="Secretario de Despacho_x000a_(Secretaría Jurídica)_x000a_Transparencia"/>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10"/>
    <n v="0"/>
    <n v="0"/>
    <m/>
    <n v="5"/>
    <n v="4"/>
    <n v="1"/>
    <s v="SI"/>
    <n v="0"/>
    <s v="x"/>
    <s v="x"/>
    <s v="x"/>
    <s v="4"/>
    <s v="2"/>
    <s v="3"/>
    <s v="3"/>
    <n v="1"/>
    <s v=""/>
    <n v="1"/>
    <n v="1"/>
    <s v="0%"/>
    <n v="1"/>
    <s v="Se llevó a cabo reunión el día 10 de diciembre de 2021 para el análisis de los 10 temas con mayor frecuencia en las PQRSD que presentaron los ciudadanos durante el tercer trimestre de 2021 a la administración municipal. Se anexa acta de reunión del 10 de diciembre de 2021."/>
    <s v="Talento Humano, Recursos Físicos y Tecnológicos"/>
    <x v="5"/>
    <s v="Secretario de Despacho_x000a_(Secretaría Jurídica)_x000a_Transparencia"/>
  </r>
  <r>
    <s v="Información y Comunicación "/>
    <s v="Transparencia, acceso a la información pública y lucha contra la corrupción"/>
    <s v="Actualizar el código de integridad."/>
    <s v="Código de integridad actualizado."/>
    <s v="INCREMENTO"/>
    <n v="1"/>
    <n v="1"/>
    <n v="0"/>
    <n v="0.2"/>
    <n v="0"/>
    <n v="0"/>
    <m/>
    <n v="1"/>
    <m/>
    <m/>
    <s v="SI"/>
    <n v="0"/>
    <s v="x"/>
    <n v="0"/>
    <n v="0"/>
    <s v="4"/>
    <s v="2"/>
    <s v="4"/>
    <s v="4"/>
    <n v="0.2"/>
    <s v=""/>
    <n v="0.2"/>
    <n v="0.2"/>
    <s v=""/>
    <n v="0.2"/>
    <s v="Se llevó a cabo reunión virtual el día 13 de diciembre de 2021 con la Secretaría Administrativa para revisar  la  actualización del Código de Integridad, la cual ha venido liderando dicha Secretaría. Para la vigencia 2022 se continuará analizando su actualización. _x000a_Se anexa acta de reunión del 13 de diciembre de 2021 y soporte de envío del correo electrónico a la secretaría administrativa solicitando el documento de proyecto de decreto para la actualización del código de integridad para revisión en la secretaría jurídica."/>
    <s v="Talento Humano, Recursos Físicos y Tecnológicos"/>
    <x v="5"/>
    <s v="Secretario de Despacho_x000a_(Secretaría Jurídica)_x000a_Transparencia"/>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m/>
    <n v="1"/>
    <s v="SI"/>
    <n v="0"/>
    <n v="0"/>
    <n v="0"/>
    <s v="x"/>
    <s v="4"/>
    <s v="4"/>
    <s v="4"/>
    <s v="3"/>
    <s v=""/>
    <s v=""/>
    <s v=""/>
    <s v=""/>
    <s v="0%"/>
    <n v="0"/>
    <s v="El cumplimiento de esta acción se verá reflejado en el segundo trimestre de 2022. "/>
    <s v="Talento Humano, Recursos Físicos y Tecnológicos"/>
    <x v="1"/>
    <s v="Profesional Especializado_x000a_(Secretaría Planeación)"/>
  </r>
  <r>
    <s v="Información y Comunicación "/>
    <s v="Transparencia, acceso a la información pública y lucha contra la corrupción"/>
    <s v="Elaborar el Manual de rendición de cuentas."/>
    <s v="Manual Rendición de Cuentas"/>
    <s v="INCREMENTO"/>
    <n v="1"/>
    <n v="1"/>
    <n v="0.5"/>
    <n v="0.5"/>
    <n v="0"/>
    <n v="0"/>
    <m/>
    <n v="1"/>
    <m/>
    <m/>
    <s v="SI"/>
    <n v="0"/>
    <s v="x"/>
    <n v="0"/>
    <n v="0"/>
    <s v="1"/>
    <s v="2"/>
    <s v="4"/>
    <s v="4"/>
    <n v="1"/>
    <n v="0.5"/>
    <n v="1"/>
    <s v=""/>
    <s v=""/>
    <n v="1"/>
    <s v="Se elaboró y aprobó por Calidad el Manual de Rendición de Cuentas, a su vez, se elaboró el Procedimiento para Rendición de Cuentas."/>
    <s v="Talento Humano, Recursos Físicos y Tecnológicos"/>
    <x v="1"/>
    <s v="Profesional Especializado_x000a_(Secretaría Planeación)"/>
  </r>
  <r>
    <s v="Información y Comunicación "/>
    <s v="Transparencia, acceso a la información pública y lucha contra la corrupción"/>
    <s v="Convocar y desarrollar la audiencia pública de rendición de cuentas."/>
    <s v="Audiencia Pública de Rendición de Cuentas"/>
    <s v="INCREMENTO"/>
    <n v="1"/>
    <n v="1"/>
    <n v="0"/>
    <n v="1"/>
    <n v="0"/>
    <n v="0"/>
    <m/>
    <n v="1"/>
    <m/>
    <m/>
    <s v="SI"/>
    <n v="0"/>
    <s v="x"/>
    <n v="0"/>
    <n v="0"/>
    <s v="4"/>
    <s v="2"/>
    <s v="4"/>
    <s v="4"/>
    <n v="1"/>
    <s v=""/>
    <n v="1"/>
    <s v=""/>
    <s v=""/>
    <n v="1"/>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 v="Talento Humano, Recursos Físicos y Tecnológicos"/>
    <x v="1"/>
    <s v="Profesional Especializado_x000a_(Secretaría Planeación)"/>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15"/>
    <n v="0.35"/>
    <n v="0"/>
    <m/>
    <n v="0.2"/>
    <n v="0.3"/>
    <n v="0.5"/>
    <s v="SI"/>
    <n v="0"/>
    <s v="x"/>
    <s v="x"/>
    <s v="x"/>
    <s v="1"/>
    <s v="2"/>
    <s v="2"/>
    <s v="3"/>
    <n v="0.89999999999999991"/>
    <n v="0.15"/>
    <n v="1"/>
    <s v="100%"/>
    <s v="0%"/>
    <n v="0.64999999999999991"/>
    <s v="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
    <s v="Talento Humano, Recursos Físicos y Tecnológicos"/>
    <x v="2"/>
    <s v="Asesor TIC_x000a_(Oficina TIC)"/>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2"/>
    <n v="2"/>
    <n v="0"/>
    <n v="2"/>
    <n v="2"/>
    <n v="2"/>
    <n v="2"/>
    <s v="SI"/>
    <s v="x"/>
    <s v="x"/>
    <s v="x"/>
    <s v="x"/>
    <s v="2"/>
    <s v="2"/>
    <s v="2"/>
    <s v="3"/>
    <n v="1"/>
    <n v="1"/>
    <n v="1"/>
    <n v="1"/>
    <s v="0%"/>
    <n v="0.7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_x000a__x000a_A corte de 31 dic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de información de los meses de septiembre, octubre y noviembre del año 2021, así mismo se adjunta las bases de datos en formato Excel de cada mes correspondiente._x000a__x000a_Observatorio de Paz: Correo electrónico de envió de información de los meses de octubre y noviembre del año 2021, así mismo se adjunta las bases de datos en formato Excel de cada mes correspondiente._x000a_____________________________________________________________________x000a__x000a_A corte 31 de marzo de 2022,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link de ingreso del portal mantenido, junto con documento de análisis delincuencial y uso del observatorio en los meses de enero, febrero y marzo. _x000a__x000a_Observatorio de Paz: Correo electrónico de envió link del observatorio de Paz mantenido, junto con los archivos de Excel con la información correspondiente a los meses de enero, febrero y marzo. _x000a_"/>
    <n v="0"/>
    <x v="10"/>
    <s v="Secretario de Despacho                          (Secretaría del Interior)"/>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1"/>
    <n v="1"/>
    <n v="0"/>
    <n v="1"/>
    <n v="1"/>
    <n v="1"/>
    <n v="2"/>
    <s v="SI"/>
    <s v="x"/>
    <s v="x"/>
    <s v="x"/>
    <s v="x"/>
    <s v="2"/>
    <s v="2"/>
    <s v="2"/>
    <s v="3"/>
    <n v="1"/>
    <n v="1"/>
    <n v="1"/>
    <n v="1"/>
    <s v="0%"/>
    <n v="0.6"/>
    <s v="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
    <s v="Talento Humano, Recursos Físicos y Tecnológicos"/>
    <x v="2"/>
    <s v="Asesor TIC_x000a_(Oficina TIC)"/>
  </r>
  <r>
    <s v="Gestión del Conocimiento y la innovación"/>
    <s v="Gestión del conocimiento y la innovación"/>
    <s v="Fomentar la transferencia del conocimiento hacia adentro de la entidad."/>
    <s v="Campaña de divulgación de la gestión del conocimiento."/>
    <s v="INCREMENTO"/>
    <n v="1"/>
    <n v="1"/>
    <n v="0"/>
    <n v="1"/>
    <n v="0"/>
    <n v="0"/>
    <m/>
    <n v="1"/>
    <m/>
    <m/>
    <s v="SI"/>
    <n v="0"/>
    <s v="x"/>
    <n v="0"/>
    <n v="0"/>
    <s v="4"/>
    <s v="2"/>
    <s v="4"/>
    <s v="4"/>
    <n v="1"/>
    <s v=""/>
    <n v="1"/>
    <s v=""/>
    <s v=""/>
    <n v="1"/>
    <s v="Se realizó una campaña para la divulgación de la gestión del conocimiento a través de piezas comunicativas por medio de folleto y se enviaron a través del correo institucional a los servidores públicos y/o contratistas. El correo fue enviados el día 30 de diciembre de 2021"/>
    <s v="Talento Humano, Recursos Físicos y Tecnológicos"/>
    <x v="0"/>
    <s v="Subsecretario Administrativo - TH_x000a_(Secretaría Administrativa)"/>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1"/>
    <n v="0"/>
    <n v="0"/>
    <m/>
    <n v="1"/>
    <m/>
    <n v="1"/>
    <s v="SI"/>
    <n v="0"/>
    <s v="x"/>
    <n v="0"/>
    <s v="x"/>
    <s v="1"/>
    <s v="2"/>
    <s v="4"/>
    <s v="3"/>
    <n v="1.5"/>
    <n v="0.5"/>
    <n v="1"/>
    <s v=""/>
    <s v="0%"/>
    <n v="1"/>
    <s v="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
    <s v="Talento Humano, Recursos Físicos y Tecnológicos"/>
    <x v="0"/>
    <s v="Subsecretario Administrativo - TH_x000a_(Secretaría Administrativa)"/>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1"/>
    <n v="3"/>
    <n v="0"/>
    <m/>
    <n v="1"/>
    <m/>
    <n v="1"/>
    <s v="SI"/>
    <n v="0"/>
    <s v="x"/>
    <n v="0"/>
    <s v="x"/>
    <s v="4"/>
    <s v="2"/>
    <s v="1"/>
    <s v="3"/>
    <n v="1"/>
    <s v=""/>
    <n v="1"/>
    <s v="100%"/>
    <s v="0%"/>
    <s v="100%"/>
    <s v="Se realizó mesa de trabajo los días 1,15, 30 de marzo de 2022,  con las diferentes dependencias de la administración municipal para consultar las necesidades y expectativas de los grupos de valor adjuntando las respectivas actas de reunión"/>
    <s v="Talento Humano, Recursos Físicos y Tecnológicos"/>
    <x v="0"/>
    <s v="Subsecretario Administrativo - TH_x000a_(Secretaría Administrativa)"/>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5"/>
    <n v="0.3"/>
    <n v="0"/>
    <m/>
    <n v="1"/>
    <m/>
    <m/>
    <s v="SI"/>
    <n v="0"/>
    <s v="x"/>
    <n v="0"/>
    <n v="0"/>
    <s v="4"/>
    <s v="2"/>
    <s v="1"/>
    <s v="4"/>
    <n v="0.5"/>
    <s v=""/>
    <n v="0.5"/>
    <n v="0.8"/>
    <s v=""/>
    <n v="0.8"/>
    <s v="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
    <s v="Talento Humano, Recursos Físicos y Tecnológicos"/>
    <x v="0"/>
    <s v="Subsecretario Administrativo - TH_x000a_(Secretaría Administrativa)"/>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1"/>
    <n v="0"/>
    <n v="0"/>
    <m/>
    <n v="1"/>
    <m/>
    <m/>
    <s v="SI"/>
    <n v="0"/>
    <s v="x"/>
    <n v="0"/>
    <n v="0"/>
    <s v="4"/>
    <s v="2"/>
    <s v="4"/>
    <s v="4"/>
    <n v="1"/>
    <s v=""/>
    <n v="1"/>
    <s v=""/>
    <s v=""/>
    <n v="1"/>
    <s v="Se socializó el inventario de herramientas de uso y apropiación del conocimiento con los que cuenta la entidad se anexa acta de reunión del día 9 de noviembre del 2021, se anexa las diapositivas y se adjunta la tabla de asistencia"/>
    <s v="Talento Humano, Recursos Físicos y Tecnológicos"/>
    <x v="0"/>
    <s v="Subsecretario Administrativo - TH_x000a_(Secretaría Administrativa)"/>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s v="4"/>
    <s v="4"/>
    <s v="3"/>
    <s v=""/>
    <s v=""/>
    <s v=""/>
    <s v=""/>
    <s v="0%"/>
    <n v="0"/>
    <s v="La actividad se cumplirá en el segundo trimestre de 2022,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8 de conocimiento tácito diligenciado por todas las dependencias. de fecha del 06 de abril del 2022"/>
    <s v="Talento Humano, Recursos Físicos y Tecnológicos"/>
    <x v="0"/>
    <s v="Subsecretario Administrativo - TH_x000a_(Secretaría Administrativa)"/>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7 de conocimiento Explícito  diligenciado por todas las dependencia de fecha abril 06 del 2022"/>
    <s v="Talento Humano, Recursos Físicos y Tecnológicos"/>
    <x v="0"/>
    <s v="Subsecretario Administrativo - TH_x000a_(Secretaría Administrativa)"/>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s v="3"/>
    <s v="4"/>
    <s v="4"/>
    <n v="1"/>
    <n v="1"/>
    <n v="1"/>
    <s v=""/>
    <s v=""/>
    <n v="1"/>
    <s v="La Secretaría de Planeación ha monitoreado la Política de Administración de Riesgos, a través de los mapas de riesgos de gestión por procesos y mapas de riesgos de corrupción por procesos. "/>
    <s v="Talento Humano, Recursos Físicos y Tecnológicos"/>
    <x v="1"/>
    <s v="Secretario de Planeación_x000a_(Secretaría de Planeación)"/>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1"/>
    <n v="0"/>
    <n v="0"/>
    <m/>
    <n v="0.8"/>
    <n v="0.2"/>
    <m/>
    <s v="SI"/>
    <n v="0"/>
    <s v="x"/>
    <s v="x"/>
    <n v="0"/>
    <s v="4"/>
    <s v="2"/>
    <s v="3"/>
    <s v="4"/>
    <n v="1"/>
    <s v=""/>
    <n v="1"/>
    <n v="1"/>
    <s v=""/>
    <n v="1"/>
    <s v="La Secretaría de Planeación ha realizado la aplicación de acciones de mejora en PAAC y mapa de riesgos de corrupción con respecto a  la identificación de riesgos."/>
    <s v="Talento Humano, Recursos Físicos y Tecnológicos"/>
    <x v="1"/>
    <s v="Secretario de Planeación_x000a_(Secretaría de Planeación)"/>
  </r>
  <r>
    <s v="Control Interno "/>
    <s v="Control interno "/>
    <s v="Capacitar a líderes de procesos y sus equipos de trabajo sobre la metodología de gestión del riesgo"/>
    <s v="Capacitación sobre la metodología de gestión del riesgo realizada."/>
    <s v="INCREMENTO"/>
    <n v="1"/>
    <n v="1"/>
    <n v="0"/>
    <n v="0"/>
    <n v="1"/>
    <n v="0"/>
    <m/>
    <m/>
    <n v="1"/>
    <m/>
    <s v="SI"/>
    <n v="0"/>
    <n v="0"/>
    <s v="x"/>
    <n v="0"/>
    <s v="4"/>
    <s v="4"/>
    <s v="2"/>
    <s v="4"/>
    <s v=""/>
    <s v=""/>
    <s v=""/>
    <n v="1"/>
    <s v=""/>
    <n v="1"/>
    <s v="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
    <s v="Talento Humano, Recursos Físicos y Tecnológicos"/>
    <x v="1"/>
    <s v="Secretario de Planeación_x000a_(Secretaría de Planeación)"/>
  </r>
  <r>
    <s v="Control Interno "/>
    <s v="Control interno "/>
    <s v="Evidenciar la divulgación e implementación de la política de administración de riesgos."/>
    <s v="Política de administración de riesgos implementada."/>
    <s v="MANTENIMIENTO"/>
    <n v="4"/>
    <n v="1"/>
    <n v="1"/>
    <n v="1"/>
    <n v="1"/>
    <n v="0"/>
    <n v="1"/>
    <n v="1"/>
    <n v="1"/>
    <n v="1"/>
    <s v="SI"/>
    <s v="x"/>
    <s v="x"/>
    <s v="x"/>
    <s v="x"/>
    <s v="2"/>
    <s v="2"/>
    <s v="2"/>
    <s v="3"/>
    <n v="1"/>
    <n v="1"/>
    <n v="1"/>
    <n v="1"/>
    <s v="0%"/>
    <n v="0.75"/>
    <s v="La implementación de la Política de administración de riesgos se ha realizado en los Mapas de Riesgos de gestión por procesos y mapas de riesgos de corrupción por procesos. "/>
    <s v="Talento Humano, Recursos Físicos y Tecnológicos"/>
    <x v="1"/>
    <s v="Secretario de Planeación_x000a_(Secretaría de Planeación)"/>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1"/>
    <n v="0"/>
    <n v="0"/>
    <m/>
    <m/>
    <n v="1"/>
    <m/>
    <s v="SI"/>
    <n v="0"/>
    <n v="0"/>
    <s v="x"/>
    <n v="0"/>
    <s v="4"/>
    <s v="1"/>
    <s v="3"/>
    <s v="4"/>
    <n v="1"/>
    <s v=""/>
    <n v="1"/>
    <n v="1"/>
    <s v=""/>
    <n v="1"/>
    <s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_x000a__x000a_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_x000a_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
    <s v="Talento Humano, Recursos Físicos y Tecnológicos"/>
    <x v="9"/>
    <s v="Jefe de Oficina_x000a_(Oficina Control Interno de Gestión)"/>
  </r>
  <r>
    <s v="Control Interno "/>
    <s v="Control interno "/>
    <s v="Evaluación de la Audiencia de Rendición de Cuentas"/>
    <s v="Informe de Evaluación de la Audiencia Anual de Rendición de Cuentas"/>
    <s v="INCREMENTO"/>
    <n v="1"/>
    <n v="1"/>
    <n v="0"/>
    <n v="1"/>
    <n v="1"/>
    <n v="0"/>
    <m/>
    <n v="1"/>
    <m/>
    <m/>
    <s v="SI"/>
    <n v="0"/>
    <s v="x"/>
    <n v="0"/>
    <n v="0"/>
    <s v="4"/>
    <s v="2"/>
    <s v="1"/>
    <s v="4"/>
    <n v="1"/>
    <s v=""/>
    <n v="1"/>
    <n v="1"/>
    <s v=""/>
    <s v="100%"/>
    <s v="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
    <s v="Talento Humano, Recursos Físicos y Tecnológicos"/>
    <x v="9"/>
    <s v="Jefe de Oficina_x000a_(Oficina Control Interno de Gestión)"/>
  </r>
  <r>
    <s v="Control Interno "/>
    <s v="Control interno "/>
    <s v="Evaluación Semestral de Coordinación del Sistema de Control Interno."/>
    <s v="Informe Semestral de Coordinación del Sistema de Control Interno."/>
    <s v="INCREMENTO"/>
    <n v="2"/>
    <n v="2"/>
    <n v="1"/>
    <n v="0"/>
    <n v="1"/>
    <n v="0"/>
    <n v="1"/>
    <m/>
    <n v="1"/>
    <m/>
    <s v="SI"/>
    <s v="x"/>
    <n v="0"/>
    <s v="x"/>
    <n v="0"/>
    <s v="2"/>
    <s v="4"/>
    <s v="2"/>
    <s v="4"/>
    <s v=""/>
    <n v="1"/>
    <s v=""/>
    <n v="1"/>
    <s v=""/>
    <n v="1"/>
    <s v="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
    <s v="Talento Humano, Recursos Físicos y Tecnológicos"/>
    <x v="9"/>
    <s v="Jefe de Oficina_x000a_(Oficina Control Interno de Gestión)"/>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4"/>
    <n v="0"/>
    <n v="1"/>
    <m/>
    <n v="1"/>
    <m/>
    <s v="SI"/>
    <s v="x"/>
    <n v="0"/>
    <s v="x"/>
    <n v="0"/>
    <s v="2"/>
    <s v="4"/>
    <s v="2"/>
    <s v="4"/>
    <s v=""/>
    <s v="100%"/>
    <s v=""/>
    <s v="100%"/>
    <s v=""/>
    <s v="100%"/>
    <s v="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
    <s v="Talento Humano, Recursos Físicos y Tecnológicos"/>
    <x v="9"/>
    <s v="Jefe de Oficina_x000a_(Oficina Control Interno de Gestión)"/>
  </r>
  <r>
    <s v="Control Interno "/>
    <s v="Control interno "/>
    <s v="Seguimiento periódico (Cuatrimestral) al PAAC y Mapas de riesgos de Corrupción."/>
    <s v="Informe de seguimiento al PAAC y Mapas de riesgos de Corrupción."/>
    <s v="INCREMENTO"/>
    <n v="3"/>
    <n v="3"/>
    <n v="1"/>
    <n v="0"/>
    <n v="1"/>
    <n v="0"/>
    <n v="1"/>
    <m/>
    <n v="1"/>
    <n v="1"/>
    <s v="SI"/>
    <s v="x"/>
    <n v="0"/>
    <s v="x"/>
    <s v="x"/>
    <s v="2"/>
    <s v="4"/>
    <s v="2"/>
    <s v="3"/>
    <s v=""/>
    <n v="1"/>
    <s v=""/>
    <n v="1"/>
    <s v="0%"/>
    <n v="0.66666666666666663"/>
    <s v="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
    <s v="Talento Humano, Recursos Físicos y Tecnológicos"/>
    <x v="9"/>
    <s v="Jefe de Oficina_x000a_(Oficina Control Interno de Gestión)"/>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1"/>
    <n v="1"/>
    <n v="0"/>
    <m/>
    <n v="1"/>
    <m/>
    <n v="1"/>
    <s v="SI"/>
    <n v="0"/>
    <s v="x"/>
    <n v="0"/>
    <s v="x"/>
    <s v="4"/>
    <s v="2"/>
    <s v="1"/>
    <s v="3"/>
    <n v="1"/>
    <s v=""/>
    <n v="1"/>
    <n v="1"/>
    <s v="0%"/>
    <n v="1"/>
    <s v="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
    <s v="Talento Humano, Recursos Físicos y Tecnológicos"/>
    <x v="9"/>
    <s v="Jefe de Oficina_x000a_(Oficina Control Interno de Gestión)"/>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1"/>
    <n v="0"/>
    <n v="1"/>
    <m/>
    <n v="1"/>
    <m/>
    <s v="SI"/>
    <s v="x"/>
    <n v="0"/>
    <s v="x"/>
    <n v="0"/>
    <s v="2"/>
    <s v="4"/>
    <s v="2"/>
    <s v="4"/>
    <s v=""/>
    <n v="1"/>
    <s v=""/>
    <n v="1"/>
    <s v=""/>
    <n v="1"/>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_x000a_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
    <s v="Talento Humano, Recursos Físicos y Tecnológicos"/>
    <x v="9"/>
    <s v="Jefe de Oficina_x000a_(Oficina Control Interno de Gestión)"/>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s v="4"/>
    <s v="3"/>
    <s v="4"/>
    <n v="1"/>
    <n v="1"/>
    <n v="1"/>
    <n v="1"/>
    <s v=""/>
    <n v="1"/>
    <s v="Se realizó un análisis de ubicación de puestos de trabajo para personas con discapacidad para desempeñar sus labores del día 18 de agosto del 2021"/>
    <s v="Talento Humano, Recursos Físicos y Tecnológicos"/>
    <x v="0"/>
  </r>
  <r>
    <s v="Talento Humano"/>
    <s v="Gestión estratégica del talento humano"/>
    <s v="Establecer espacios para resaltar y estimular a los servidores públicos."/>
    <s v="Espacios que permitan resaltar y estimular a los servidores públicos como reconocimiento a sus labores."/>
    <s v="INCREMENTO"/>
    <n v="1"/>
    <n v="1"/>
    <n v="0"/>
    <n v="1"/>
    <n v="0"/>
    <n v="0"/>
    <m/>
    <n v="1"/>
    <m/>
    <n v="0"/>
    <s v="SI"/>
    <n v="0"/>
    <s v="x"/>
    <n v="0"/>
    <n v="0"/>
    <s v="4"/>
    <s v="2"/>
    <s v="4"/>
    <s v="4"/>
    <n v="1"/>
    <s v=""/>
    <n v="1"/>
    <s v=""/>
    <s v=""/>
    <n v="1"/>
    <s v="Se programó para el 15 y 29 de octubre la Jornada de Conmemoración y exaltación de los servidores públicos de la Alcaldía de Bucaramanga. La actividad se cumplió durante el cuarto trimestre del año 2021, en cumplimiento al cronograma establecido en el presente plan._x000a__x000a_Se realizó jornada de reconocimiento a servidores públicos, entrega de estímulos a mejores servidores públicos por evaluación de desempeño"/>
    <s v="Talento Humano, Recursos Físicos y Tecnológicos"/>
    <x v="0"/>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1"/>
    <n v="0"/>
    <n v="0"/>
    <m/>
    <n v="1"/>
    <m/>
    <n v="1"/>
    <s v="SI"/>
    <n v="0"/>
    <s v="x"/>
    <n v="0"/>
    <s v="x"/>
    <s v="4"/>
    <s v="2"/>
    <s v="4"/>
    <s v="3"/>
    <n v="1"/>
    <s v=""/>
    <n v="1"/>
    <s v=""/>
    <s v="0%"/>
    <n v="0.5"/>
    <s v="Se realizó informe de razones de retiro de servidores públicos, correspondiente al periodo comprendido entre el 1 de enero a 31 de diciembre de 2021, según se evidencia en pantallazo enviado."/>
    <s v="Talento Humano, Recursos Físicos y Tecnológicos"/>
    <x v="0"/>
  </r>
  <r>
    <s v="Talento Humano"/>
    <s v="Gestión estratégica del talento humano"/>
    <s v="Consolidar  estadísticas de la información del talento humano."/>
    <s v="Estadísticas de la información de Gestión Estratégica de Talento Humano consolidadas."/>
    <s v="INCREMENTO"/>
    <n v="2"/>
    <n v="2"/>
    <n v="0"/>
    <n v="1"/>
    <n v="0"/>
    <n v="0"/>
    <m/>
    <n v="1"/>
    <m/>
    <n v="1"/>
    <s v="SI"/>
    <n v="0"/>
    <s v="x"/>
    <n v="0"/>
    <s v="x"/>
    <s v="4"/>
    <s v="2"/>
    <s v="4"/>
    <s v="3"/>
    <n v="1"/>
    <s v=""/>
    <n v="1"/>
    <s v=""/>
    <s v="0%"/>
    <n v="0.5"/>
    <s v="Se realizó encuesta &quot;Maestro de empleados&quot; que contiene información de los servidores públicos de planta, se presenta informe con los resultados de la encuesta maestra de empleados"/>
    <s v="Talento Humano, Recursos Físicos y Tecnológicos"/>
    <x v="0"/>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1"/>
    <n v="0"/>
    <n v="0"/>
    <m/>
    <n v="1"/>
    <m/>
    <m/>
    <s v="SI"/>
    <n v="0"/>
    <s v="x"/>
    <n v="0"/>
    <n v="0"/>
    <s v="4"/>
    <s v="2"/>
    <s v="4"/>
    <s v="4"/>
    <n v="1"/>
    <s v=""/>
    <n v="1"/>
    <s v=""/>
    <s v=""/>
    <n v="1"/>
    <s v="Se realizó estudio de medición del clima laboral, y se socializó a 58 servidores públicos y contratistas el día 05 de noviembre, se anexa pantallazo de las diapositivas socializadas y tabla de Excel de asistencia.  "/>
    <s v="Talento Humano, Recursos Físicos y Tecnológicos"/>
    <x v="0"/>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1"/>
    <n v="0"/>
    <n v="0"/>
    <m/>
    <n v="1"/>
    <m/>
    <m/>
    <s v="SI"/>
    <n v="0"/>
    <s v="x"/>
    <n v="0"/>
    <n v="0"/>
    <s v="4"/>
    <s v="2"/>
    <s v="4"/>
    <s v="4"/>
    <n v="1"/>
    <s v=""/>
    <n v="1"/>
    <s v=""/>
    <s v=""/>
    <n v="1"/>
    <s v="Se realizó el reconocimiento a tres personas que prestan el servicio en el  CAME de acuerdo con la evaluación de satisfacción realizada por los usuarios. Se adjunta informe de la acción de fecha del segundo semestre del 2021"/>
    <s v="Talento Humano, Recursos Físicos y Tecnológicos"/>
    <x v="0"/>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s v="4"/>
    <s v="4"/>
    <s v="3"/>
    <s v=""/>
    <n v="1"/>
    <s v=""/>
    <s v=""/>
    <s v="0%"/>
    <n v="0.5"/>
    <s v="Se realizó el análisis de los resultados de las evaluaciones de desempeño correspondientes al primer semestre del año 2021 a corte 30 de septiembre de 2021"/>
    <s v="Talento Humano, Recursos Físicos y Tecnológicos"/>
    <x v="0"/>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1"/>
    <n v="1"/>
    <n v="0"/>
    <m/>
    <n v="1"/>
    <n v="1"/>
    <m/>
    <s v="SI"/>
    <n v="0"/>
    <s v="x"/>
    <s v="x"/>
    <n v="0"/>
    <s v="4"/>
    <s v="2"/>
    <s v="2"/>
    <s v="4"/>
    <n v="1"/>
    <s v=""/>
    <n v="1"/>
    <n v="1"/>
    <s v=""/>
    <n v="1"/>
    <s v="Se realizó capacitación en temas de rendición de cuentas, participación ciudadana a los servidores públicos y contratistas de la administración, el cual se puede evidenciar mediante la convocatoria por correo electrónico del día 18 de noviembre de 2021_x000a__x000a_Se realizó capacitación el día 1 y 6 de marzo de 2022, sobre participación ciudadana, rendición de cuentas y control social, se adjunta planillas de asistencias. "/>
    <s v="Talento Humano, Recursos Físicos y Tecnológicos"/>
    <x v="0"/>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1"/>
    <n v="1"/>
    <n v="0"/>
    <m/>
    <n v="1"/>
    <m/>
    <n v="1"/>
    <s v="SI"/>
    <n v="0"/>
    <s v="x"/>
    <n v="0"/>
    <s v="x"/>
    <s v="1"/>
    <s v="2"/>
    <s v="1"/>
    <s v="3"/>
    <n v="2"/>
    <n v="1"/>
    <n v="1"/>
    <n v="1"/>
    <s v="0%"/>
    <s v="100%"/>
    <s v="Se estableció en el formato F-GAT-8100-238,37-036,la inclusión del formato F-GAT-8100-238,37-195  como uno de los requisitos de entrega de puesto de trabajo el cual todos los servidores los cuales se retiraron diligenciaron a cabalidad el formato"/>
    <s v="Talento Humano, Recursos Físicos y Tecnológicos"/>
    <x v="0"/>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s v="3"/>
    <s v="4"/>
    <s v="3"/>
    <n v="1"/>
    <n v="1"/>
    <n v="1"/>
    <s v=""/>
    <m/>
    <n v="1"/>
    <s v="Se han realizado Jornadas de capacitación y sensibilización del código de integridad y se puede evidenciar en el informe consolidado de las socializaciones al Código de integridad de la vigencia 2021_x000a_*Viernes de Valores: Agosto 27 de 2021._x000a_*Muro de integridad: septiembre 17 de 2021._x000a_*Recordación digital, reto diligencia con cada uno de los valores del código de integridad: lunes 06 de septiembre de 2021"/>
    <s v="Talento Humano, Recursos Físicos y Tecnológicos"/>
    <x v="0"/>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1"/>
    <n v="0"/>
    <n v="0"/>
    <m/>
    <n v="1"/>
    <m/>
    <n v="1"/>
    <s v="SI"/>
    <n v="0"/>
    <s v="x"/>
    <n v="0"/>
    <s v="x"/>
    <s v="1"/>
    <s v="2"/>
    <s v="4"/>
    <s v="3"/>
    <n v="1.5"/>
    <n v="0.5"/>
    <n v="1"/>
    <s v=""/>
    <m/>
    <n v="1"/>
    <s v="A través del correo cod.integridad@bucaramanga.gov.co se ha enviado mensajes a los servidores públicos y contratistas de la alcaldía, informando que a través de este medio pueden realizar las denuncias sobre faltas al código de integridad. Se anexa &quot;Pantallazo&quot; correo de promoción y divulgación del correo del código de integridad de fecha 06 de diciembre del 2021_x000a_También se ha utilizado para realizar los Retos digitales  de los valores del código de integridad. "/>
    <s v="Talento Humano, Recursos Físicos y Tecnológicos"/>
    <x v="0"/>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1"/>
    <n v="0"/>
    <m/>
    <m/>
    <n v="1"/>
    <m/>
    <s v="SI"/>
    <n v="0"/>
    <n v="0"/>
    <s v="x"/>
    <n v="0"/>
    <s v="4"/>
    <s v="4"/>
    <s v="2"/>
    <s v="4"/>
    <s v=""/>
    <s v=""/>
    <s v=""/>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1"/>
    <n v="0"/>
    <m/>
    <m/>
    <n v="1"/>
    <m/>
    <s v="SI"/>
    <n v="0"/>
    <n v="0"/>
    <s v="x"/>
    <n v="0"/>
    <s v="4"/>
    <s v="4"/>
    <s v="2"/>
    <s v="4"/>
    <s v=""/>
    <s v=""/>
    <s v=""/>
    <n v="1"/>
    <s v=""/>
    <n v="1"/>
    <s v="La Secretaría de Planeación actualizó el Plan Indicativo para la vigencia, el cual se encuentra publicado en la página web de la Alcaldía en el siguiente enlace: https://www.bucaramanga.gov.co/transparencia/planes-de-accion/_x000a_"/>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21"/>
    <n v="21"/>
    <n v="0"/>
    <n v="21"/>
    <n v="21"/>
    <n v="21"/>
    <n v="21"/>
    <s v="SI"/>
    <s v="x"/>
    <s v="x"/>
    <s v="x"/>
    <s v="x"/>
    <s v="2"/>
    <s v="2"/>
    <s v="2"/>
    <s v="3"/>
    <n v="1"/>
    <n v="1"/>
    <n v="1"/>
    <n v="1"/>
    <s v="0%"/>
    <n v="0.75"/>
    <s v="La Secretaría de Planeación cuenta con los 21 planes de acción por dependencia con corte a 31 de marzo de 2022, los cuales se encuentran publicados en la página web de la entidad. Enlace: https://www.bucaramanga.gov.co/transparencia/planes-de-accion/"/>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s v="4"/>
    <s v="3"/>
    <s v="4"/>
    <n v="1"/>
    <n v="1"/>
    <n v="1"/>
    <n v="1"/>
    <s v=""/>
    <n v="1"/>
    <s v="La Secretaría de Planeación cuenta con el Plan Operativo Anual de Inversiones, el cual se encuentra  publicado e la página web institucional."/>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3"/>
    <n v="3"/>
    <n v="0"/>
    <n v="3"/>
    <n v="2"/>
    <n v="2"/>
    <n v="2"/>
    <s v="SI"/>
    <s v="x"/>
    <s v="x"/>
    <s v="x"/>
    <s v="x"/>
    <s v="2"/>
    <s v="2"/>
    <s v="2"/>
    <s v="3"/>
    <n v="1"/>
    <n v="1"/>
    <n v="1"/>
    <s v="100%"/>
    <s v="0%"/>
    <n v="1"/>
    <s v="La Secretaría de Planeación ha realizado el seguimiento al Plan de Desarrollo 2020 - 2023 en los meses de Enero, Febrero y Marzo de 2022, el cual se encuentra publicado en el siguiente enlace: https://datastudio.google.com/u/0/reporting/0cd5b24f-8127-4cbb-84eb-83a7ebaac49c?s=hojYat79zQ4"/>
    <s v="Talento Humano, Recursos Físicos y Tecnológicos"/>
    <x v="1"/>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8"/>
    <n v="0.2"/>
    <n v="0"/>
    <m/>
    <n v="1"/>
    <m/>
    <m/>
    <s v="SI"/>
    <n v="0"/>
    <s v="x"/>
    <n v="0"/>
    <n v="0"/>
    <s v="4"/>
    <s v="2"/>
    <s v="1"/>
    <s v="4"/>
    <n v="0.8"/>
    <s v=""/>
    <n v="0.8"/>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2"/>
    <n v="2"/>
    <n v="0"/>
    <n v="2"/>
    <n v="2"/>
    <n v="2"/>
    <n v="2"/>
    <s v="SI"/>
    <s v="x"/>
    <s v="x"/>
    <s v="x"/>
    <s v="x"/>
    <s v="2"/>
    <s v="2"/>
    <s v="2"/>
    <s v="3"/>
    <n v="1"/>
    <n v="1"/>
    <n v="1"/>
    <n v="1"/>
    <s v="0%"/>
    <n v="0.75"/>
    <s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_x000a_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
    <s v="INCREMENTO"/>
    <n v="2"/>
    <n v="2"/>
    <n v="1"/>
    <n v="0"/>
    <n v="1"/>
    <n v="0"/>
    <n v="1"/>
    <m/>
    <n v="1"/>
    <m/>
    <s v="SI"/>
    <s v="x"/>
    <n v="0"/>
    <s v="x"/>
    <n v="0"/>
    <s v="2"/>
    <s v="4"/>
    <s v="2"/>
    <s v="4"/>
    <s v=""/>
    <n v="1"/>
    <s v=""/>
    <n v="1"/>
    <s v=""/>
    <n v="1"/>
    <s v="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5"/>
    <n v="1"/>
    <n v="0"/>
    <m/>
    <n v="1"/>
    <n v="1"/>
    <m/>
    <s v="SI"/>
    <n v="0"/>
    <s v="x"/>
    <s v="x"/>
    <n v="0"/>
    <s v="1"/>
    <s v="2"/>
    <s v="2"/>
    <s v="4"/>
    <n v="0.75"/>
    <n v="0.25"/>
    <n v="1"/>
    <n v="1"/>
    <s v=""/>
    <n v="1"/>
    <s v="Se realizó monitoreo al Mapa de Riesgos de Corrupción del proceso de Planeación y Direccionamiento estratégico con corte a 30 de septiembre 2021 y a 31 de diciembre de 2021.Se cuenta con actas de monitoreo "/>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s v="4"/>
    <s v="4"/>
    <s v="4"/>
    <s v=""/>
    <n v="1"/>
    <s v=""/>
    <s v=""/>
    <s v=""/>
    <n v="1"/>
    <s v="La Política de Administración de Riesgos se actualizó en el mes de julio de 2021 de acuerdo a los lineamientos del DAFP."/>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s v="4"/>
    <s v="4"/>
    <s v="4"/>
    <s v=""/>
    <n v="1"/>
    <s v=""/>
    <s v=""/>
    <s v=""/>
    <n v="1"/>
    <s v="Los Mapa de Riesgos de Gestión fueron aprobados por el Comité de Coordinación Institucional de Control Interno y por el Comité Institución de Gestión y desempeño - MIPG."/>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s v="3"/>
    <s v="4"/>
    <s v="4"/>
    <n v="1"/>
    <n v="1"/>
    <n v="1"/>
    <s v=""/>
    <s v=""/>
    <n v="1"/>
    <s v="La Secretaría de Planeación realizó el monitoreo a los 24 Mapas de Riesgos de Gestión por proceso de acuerdo a los lineamientos del DAFP y la Política de Administración de Riesgo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1"/>
    <n v="0"/>
    <m/>
    <m/>
    <n v="1"/>
    <m/>
    <s v="SI"/>
    <n v="0"/>
    <n v="0"/>
    <s v="x"/>
    <n v="0"/>
    <s v="4"/>
    <s v="4"/>
    <s v="2"/>
    <s v="4"/>
    <s v=""/>
    <s v=""/>
    <s v=""/>
    <n v="1"/>
    <s v=""/>
    <n v="1"/>
    <s v="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24"/>
    <n v="0"/>
    <m/>
    <m/>
    <n v="24"/>
    <m/>
    <s v="SI"/>
    <n v="0"/>
    <n v="0"/>
    <s v="x"/>
    <n v="0"/>
    <s v="4"/>
    <s v="4"/>
    <s v="2"/>
    <s v="4"/>
    <s v=""/>
    <s v=""/>
    <s v=""/>
    <n v="1"/>
    <s v=""/>
    <n v="1"/>
    <s v="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
    <s v="Talento Humano, Recursos Físicos y Tecnológicos"/>
    <x v="1"/>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1"/>
    <n v="1"/>
    <n v="0"/>
    <n v="1"/>
    <n v="1"/>
    <n v="1"/>
    <n v="1"/>
    <s v="SI"/>
    <s v="x"/>
    <s v="x"/>
    <s v="x"/>
    <s v="x"/>
    <s v="2"/>
    <s v="2"/>
    <s v="2"/>
    <s v="3"/>
    <n v="1"/>
    <n v="1"/>
    <n v="1"/>
    <n v="1"/>
    <s v="0%"/>
    <n v="0.75"/>
    <s v="Los planes estratégicos sectoriales e interinstucionales se encuentran publicados en la página web de la alcaldía en el link : https://www.bucaramanga.gov.co/planes-institucionales-mipg/ como soportes se encuentran las solicitudes de publicación recibidas por el web máster."/>
    <s v="Talento Humano, Recursos Físicos y Tecnológicos"/>
    <x v="2"/>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3"/>
    <n v="3"/>
    <n v="0"/>
    <n v="3"/>
    <n v="3"/>
    <n v="2"/>
    <n v="2"/>
    <s v="SI"/>
    <s v="x"/>
    <s v="x"/>
    <s v="x"/>
    <s v="x"/>
    <s v="2"/>
    <s v="2"/>
    <s v="2"/>
    <s v="3"/>
    <n v="1"/>
    <n v="1"/>
    <n v="1"/>
    <s v="100%"/>
    <s v="0%"/>
    <n v="0.9"/>
    <s v="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
    <s v="Talento Humano, Recursos Físicos y Tecnológicos"/>
    <x v="3"/>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1"/>
    <n v="1"/>
    <n v="0"/>
    <n v="1"/>
    <n v="1"/>
    <n v="1"/>
    <n v="1"/>
    <s v="SI"/>
    <s v="x"/>
    <s v="x"/>
    <s v="x"/>
    <s v="x"/>
    <s v="2"/>
    <s v="2"/>
    <s v="2"/>
    <s v="3"/>
    <n v="1"/>
    <n v="1"/>
    <n v="1"/>
    <n v="1"/>
    <s v="0%"/>
    <n v="0.75"/>
    <s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quot;COACTIVO&quot; con corte a 31/MARZO/2022."/>
    <s v="Talento Humano, Recursos Físicos y Tecnológicos"/>
    <x v="3"/>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s v="4"/>
    <s v="3"/>
    <s v="4"/>
    <s v=""/>
    <s v=""/>
    <s v=""/>
    <s v="0%"/>
    <s v=""/>
    <n v="0"/>
    <s v="Teniendo en cuenta los recursos disponibles en la oficina TIC, el desarrollo no se ha iniciado de manera formal, se ha establecido una ruta de acción con miras a agilizar el proceso y avanzar de manera rápida y oportuna durante el segundo trimestre del 2022. "/>
    <s v="Talento Humano, Recursos Físicos y Tecnológicos"/>
    <x v="2"/>
  </r>
  <r>
    <s v="Direccionamiento Estratégico y Planeación "/>
    <s v="Gestión presupuestal y eficiencia en el gasto público"/>
    <s v="Elaborar la información contable de manera oportuna"/>
    <s v="Información Contable Oportuna."/>
    <s v="INCREMENTO"/>
    <n v="2"/>
    <n v="4"/>
    <n v="1"/>
    <n v="1"/>
    <n v="1"/>
    <n v="0"/>
    <n v="1"/>
    <n v="1"/>
    <n v="1"/>
    <n v="1"/>
    <s v="SI"/>
    <n v="0"/>
    <n v="0"/>
    <s v="x"/>
    <s v="x"/>
    <s v="2"/>
    <s v="2"/>
    <s v="2"/>
    <s v="3"/>
    <n v="1"/>
    <n v="1"/>
    <n v="1"/>
    <n v="1"/>
    <s v="0%"/>
    <n v="0.75"/>
    <s v="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
    <s v="Talento Humano, Recursos Físicos y Tecnológicos"/>
    <x v="3"/>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s v="4"/>
    <s v="3"/>
    <s v="4"/>
    <n v="1"/>
    <n v="1"/>
    <n v="1"/>
    <n v="1"/>
    <s v=""/>
    <n v="1"/>
    <s v="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
    <s v="Talento Humano, Recursos Físicos y Tecnológicos"/>
    <x v="0"/>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4"/>
    <n v="0"/>
    <n v="0"/>
    <m/>
    <n v="0.6"/>
    <n v="0.4"/>
    <m/>
    <s v="SI"/>
    <n v="0"/>
    <s v="x"/>
    <s v="x"/>
    <n v="0"/>
    <s v="1"/>
    <s v="2"/>
    <s v="3"/>
    <s v="4"/>
    <n v="1.2666666666666666"/>
    <n v="0.6"/>
    <n v="1"/>
    <n v="1"/>
    <s v=""/>
    <n v="1"/>
    <s v="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
    <s v="Talento Humano, Recursos Físicos y Tecnológicos"/>
    <x v="0"/>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1"/>
    <n v="5"/>
    <n v="5"/>
    <n v="0"/>
    <n v="0"/>
    <n v="0"/>
    <m/>
    <n v="5"/>
    <m/>
    <m/>
    <s v="SI"/>
    <n v="0"/>
    <s v="x"/>
    <n v="0"/>
    <n v="0"/>
    <s v="1"/>
    <s v="3"/>
    <s v="4"/>
    <s v="4"/>
    <n v="1"/>
    <n v="1"/>
    <n v="1"/>
    <s v=""/>
    <s v=""/>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7"/>
    <n v="0"/>
    <n v="0"/>
    <m/>
    <n v="1"/>
    <m/>
    <m/>
    <s v="SI"/>
    <n v="0"/>
    <s v="x"/>
    <n v="0"/>
    <n v="0"/>
    <s v="4"/>
    <s v="2"/>
    <s v="4"/>
    <s v="4"/>
    <n v="0.7"/>
    <s v=""/>
    <n v="0.7"/>
    <n v="0.7"/>
    <s v=""/>
    <n v="0.7"/>
    <s v="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_x000a_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_x000a_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_x000a_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s v="Talento Humano, Recursos Físicos y Tecnológicos"/>
    <x v="4"/>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8"/>
    <n v="0"/>
    <n v="0"/>
    <m/>
    <n v="0.8"/>
    <n v="0.2"/>
    <m/>
    <s v="SI"/>
    <n v="0"/>
    <s v="x"/>
    <s v="x"/>
    <n v="0"/>
    <s v="1"/>
    <s v="2"/>
    <s v="3"/>
    <s v="4"/>
    <n v="1.2"/>
    <n v="0.2"/>
    <n v="1"/>
    <n v="1"/>
    <s v=""/>
    <n v="1"/>
    <s v="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
    <s v="Talento Humano, Recursos Físicos y Tecnológicos"/>
    <x v="2"/>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2"/>
    <n v="0.4"/>
    <n v="0"/>
    <m/>
    <n v="1"/>
    <m/>
    <m/>
    <s v="SI"/>
    <n v="0"/>
    <s v="x"/>
    <n v="0"/>
    <n v="0"/>
    <s v="1"/>
    <s v="2"/>
    <s v="1"/>
    <s v="4"/>
    <n v="0.4"/>
    <n v="0.2"/>
    <n v="0.4"/>
    <n v="0.8"/>
    <s v=""/>
    <n v="0.8"/>
    <s v="Se continuó con la elaboración del documento de arquitectura de referencia en conjunto con  metodología de desarrollo de software de la entidad. Durante el segundo trimestre del 2022 se espera tener una  versión para revisión. "/>
    <s v="Talento Humano, Recursos Físicos y Tecnológicos"/>
    <x v="2"/>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3"/>
    <n v="0"/>
    <n v="0"/>
    <m/>
    <m/>
    <n v="1"/>
    <m/>
    <s v="SI"/>
    <n v="0"/>
    <n v="0"/>
    <s v="x"/>
    <n v="0"/>
    <s v="1"/>
    <s v="1"/>
    <s v="3"/>
    <s v="4"/>
    <n v="1"/>
    <n v="0.7"/>
    <n v="1"/>
    <n v="1"/>
    <s v=""/>
    <n v="1"/>
    <s v="Meta cumplida en la vigencia 2021. Se finalizó el piloto establecido para el proceso de X-ROAD y se formalizó ante el MINTIC logrando la certificación de Nivel 3 por parte de la AND. "/>
    <s v="Talento Humano, Recursos Físicos y Tecnológicos"/>
    <x v="2"/>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15"/>
    <n v="0"/>
    <n v="0"/>
    <m/>
    <n v="1"/>
    <m/>
    <m/>
    <s v="SI"/>
    <n v="0"/>
    <s v="x"/>
    <n v="0"/>
    <n v="0"/>
    <s v="1"/>
    <s v="2"/>
    <s v="4"/>
    <s v="4"/>
    <n v="0.85"/>
    <n v="0.7"/>
    <n v="0.85"/>
    <n v="0.85"/>
    <s v=""/>
    <n v="0.85"/>
    <s v="El sitio web de la entidad  para el tramite de PQRs  se ha ido ajustando de acuerdo a a la validación de la normatividad A y AA de la entidad. "/>
    <s v="Talento Humano, Recursos Físicos y Tecnológicos"/>
    <x v="2"/>
  </r>
  <r>
    <s v="Gestión con valores para resultados"/>
    <s v="Gobierno digital"/>
    <s v="Implementar primera fase proyecto de ciudades inteligentes en tema de conectividad."/>
    <s v="Primera fase proyecto de ciudades inteligentes en tema de conectividad implementada."/>
    <s v="INCREMENTO"/>
    <n v="3"/>
    <n v="1"/>
    <n v="0"/>
    <n v="0.61"/>
    <n v="0.39"/>
    <n v="0"/>
    <m/>
    <n v="0.1"/>
    <n v="0.2"/>
    <n v="0.7"/>
    <s v="SI"/>
    <n v="0"/>
    <s v="x"/>
    <s v="x"/>
    <s v="x"/>
    <s v="4"/>
    <s v="2"/>
    <s v="2"/>
    <s v="3"/>
    <n v="1"/>
    <s v=""/>
    <n v="1"/>
    <s v="100%"/>
    <m/>
    <n v="1"/>
    <s v="En el mes de febrero se logró la implementación del 100% al proyecto de ciudades inteligentes el cual contempla la puesta en marcha de puntos de conectividad y zonas Wifi. "/>
    <s v="Talento Humano, Recursos Físicos y Tecnológicos"/>
    <x v="2"/>
  </r>
  <r>
    <s v="Gestión con valores para resultados"/>
    <s v="Gobierno digital"/>
    <s v="Implementar piloto de prueba para la transición del protocolo IPV6 en la entidad."/>
    <s v="Piloto de prueba para la transición del protocolo IPv4 a IPv6 implementada."/>
    <s v="INCREMENTO"/>
    <n v="1"/>
    <n v="1"/>
    <n v="0.2"/>
    <n v="0.3"/>
    <n v="0.15"/>
    <n v="0"/>
    <m/>
    <m/>
    <m/>
    <n v="1"/>
    <s v="SI"/>
    <n v="0"/>
    <n v="0"/>
    <n v="0"/>
    <s v="x"/>
    <s v="1"/>
    <s v="1"/>
    <s v="1"/>
    <s v="3"/>
    <n v="0.3"/>
    <m/>
    <m/>
    <m/>
    <s v="0%"/>
    <n v="0.65"/>
    <s v="Con base en el documento del plan de implementación del proyecto de transición del IPv4 a IPv6, se ha venido avanzado en actividades del mismo tendiente a dar cumplimiento con este ítem a diciembre de 2022  de acuerdo a los requerimientos del MINTIC."/>
    <s v="Talento Humano, Recursos Físicos y Tecnológicos"/>
    <x v="2"/>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s v="4"/>
    <s v="3"/>
    <s v="3"/>
    <s v=""/>
    <s v=""/>
    <s v=""/>
    <s v="0%"/>
    <s v="0%"/>
    <n v="0"/>
    <s v="El proyecto de SGDEA se inició realizando el estudio de mercados y actualizando los requerimientos técnicos del mismo, ya se realizó la solicitud de cotizaciones para generar el documento definitivo y hacer apertura del proceso durante el segundo trimestre de 2022. "/>
    <s v="Talento Humano, Recursos Físicos y Tecnológicos"/>
    <x v="2"/>
  </r>
  <r>
    <s v="Gestión con valores para resultados"/>
    <s v="Gobierno digital"/>
    <s v="Actualizar el catálogo de todos los sistemas de información."/>
    <s v="Catálogo de sistemas de información actualizado"/>
    <s v="INCREMENTO"/>
    <n v="1"/>
    <n v="1"/>
    <n v="1"/>
    <n v="0"/>
    <n v="0"/>
    <n v="0"/>
    <m/>
    <n v="1"/>
    <m/>
    <m/>
    <s v="SI"/>
    <n v="0"/>
    <s v="x"/>
    <n v="0"/>
    <n v="0"/>
    <s v="1"/>
    <s v="3"/>
    <s v="4"/>
    <s v="4"/>
    <n v="1"/>
    <n v="1"/>
    <n v="1"/>
    <s v=""/>
    <s v=""/>
    <n v="1"/>
    <s v="El catálogo de sistema de información se encuentra actualizado a marzo de 2022 "/>
    <s v="Talento Humano, Recursos Físicos y Tecnológicos"/>
    <x v="2"/>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4"/>
    <n v="0.25"/>
    <n v="0"/>
    <m/>
    <n v="1"/>
    <m/>
    <m/>
    <s v="SI"/>
    <n v="0"/>
    <s v="x"/>
    <n v="0"/>
    <n v="0"/>
    <s v="1"/>
    <s v="2"/>
    <s v="1"/>
    <s v="4"/>
    <n v="0.60000000000000009"/>
    <n v="0.2"/>
    <n v="0.6"/>
    <n v="0.85"/>
    <s v=""/>
    <n v="0.85000000000000009"/>
    <s v="Se continuó con la actualización del inventario de seguridad y privacidad de la información, tomando en cuenta las recomendaciones realizadas en monitoreos y seguimientos de la Secretaría de Planeación y la Oficina de Control Interno."/>
    <s v="Talento Humano, Recursos Físicos y Tecnológicos"/>
    <x v="2"/>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0"/>
    <n v="0.5"/>
    <n v="0"/>
    <n v="0"/>
    <n v="1"/>
    <m/>
    <m/>
    <m/>
    <s v="SI"/>
    <s v="x"/>
    <n v="0"/>
    <n v="0"/>
    <n v="0"/>
    <s v="3"/>
    <s v="1"/>
    <s v="4"/>
    <s v="4"/>
    <n v="0.5"/>
    <s v="0%"/>
    <n v="0.5"/>
    <n v="0.5"/>
    <s v=""/>
    <n v="0.5"/>
    <s v="La Subsecretaría de Medio Ambiente tiene pendiente con el agendamiento de la mesa de trabajo con TIC y Bienes y servicios para finiquitar los  Lineamientos para la Gestión de residuos de aparatos eléctricos y electrónicos RAEE de acuerdo con la normatividad legal vigente."/>
    <s v="Talento Humano, Recursos Físicos y Tecnológicos"/>
    <x v="4"/>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1"/>
    <n v="0.1"/>
    <n v="0"/>
    <n v="0.8"/>
    <n v="0.2"/>
    <m/>
    <m/>
    <s v="SI"/>
    <s v="x"/>
    <s v="x"/>
    <n v="0"/>
    <n v="0"/>
    <s v="2"/>
    <s v="2"/>
    <s v="1"/>
    <s v="4"/>
    <n v="0.5"/>
    <n v="1"/>
    <n v="0.9"/>
    <n v="1"/>
    <s v=""/>
    <n v="1"/>
    <s v="Cada uno de los sistemas de información cuenta con los manuales técnicos y funcionales."/>
    <s v="Talento Humano, Recursos Físicos y Tecnológicos"/>
    <x v="2"/>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2"/>
    <n v="0"/>
    <n v="0"/>
    <n v="0.8"/>
    <n v="0.2"/>
    <m/>
    <m/>
    <s v="SI"/>
    <s v="x"/>
    <s v="x"/>
    <n v="0"/>
    <n v="0"/>
    <s v="2"/>
    <s v="2"/>
    <s v="4"/>
    <s v="4"/>
    <n v="1"/>
    <n v="1"/>
    <n v="1"/>
    <m/>
    <s v=""/>
    <n v="1"/>
    <s v="Meta cumplida en la vigencia 2021. La página web de la alcaldía ya se encuentra actualizada y cumple con los estándares de accesibilidad de acuerdo a la norma NTC5854"/>
    <s v="Talento Humano, Recursos Físicos y Tecnológicos"/>
    <x v="2"/>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2"/>
    <n v="0"/>
    <n v="0"/>
    <n v="0.8"/>
    <n v="0.2"/>
    <m/>
    <m/>
    <s v="SI"/>
    <s v="x"/>
    <s v="x"/>
    <n v="0"/>
    <n v="0"/>
    <s v="2"/>
    <s v="2"/>
    <s v="4"/>
    <s v="4"/>
    <n v="1"/>
    <n v="1"/>
    <n v="1"/>
    <s v=""/>
    <s v=""/>
    <n v="1"/>
    <s v="Meta cumplida en la vigencia 2021. 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s v="3"/>
    <s v="4"/>
    <s v="4"/>
    <s v="0%"/>
    <s v="100%"/>
    <n v="1"/>
    <s v=""/>
    <s v=""/>
    <n v="1"/>
    <s v="Meta cumplida en la vigencia 2021. 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1"/>
    <n v="1"/>
    <n v="0"/>
    <n v="1"/>
    <n v="1"/>
    <n v="1"/>
    <n v="1"/>
    <s v="SI"/>
    <s v="x"/>
    <s v="x"/>
    <s v="x"/>
    <s v="x"/>
    <s v="2"/>
    <s v="2"/>
    <s v="2"/>
    <s v="3"/>
    <n v="1"/>
    <n v="1"/>
    <n v="1"/>
    <n v="1"/>
    <s v="0%"/>
    <n v="0.75"/>
    <s v="El procedimiento P-TIC-1400-170-009 Red Soporte Técnico, para atender los requerimientos de servicios de TI fue revisado y actualizado, el mismo se aplica y gestiona por medio de la plataforma sts.bucaramanga.gov.co"/>
    <s v="Talento Humano, Recursos Físicos y Tecnológicos"/>
    <x v="2"/>
  </r>
  <r>
    <s v="Gestión con valores para resultados"/>
    <s v="Gobierno digital"/>
    <s v="Actualizar el catálogo de servicios de TI para la gestión de tecnologías de la información (TI) de la entidad."/>
    <s v="Catálogo de servicios de TI actualizado."/>
    <s v="INCREMENTO"/>
    <n v="1"/>
    <n v="1"/>
    <n v="0.8"/>
    <n v="0.15"/>
    <n v="0.05"/>
    <n v="0"/>
    <m/>
    <n v="1"/>
    <m/>
    <m/>
    <s v="SI"/>
    <n v="0"/>
    <s v="x"/>
    <n v="0"/>
    <n v="0"/>
    <s v="1"/>
    <s v="2"/>
    <s v="1"/>
    <s v="4"/>
    <n v="0.95000000000000007"/>
    <n v="0.8"/>
    <n v="1"/>
    <n v="1"/>
    <s v=""/>
    <n v="1"/>
    <s v="Se ha continuado con la actualización del catálogo de servicios de TI, el cual se encuentra actualizado a marzo de 2022."/>
    <s v="Talento Humano, Recursos Físicos y Tecnológicos"/>
    <x v="2"/>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1"/>
    <n v="0"/>
    <n v="0"/>
    <n v="1"/>
    <m/>
    <m/>
    <m/>
    <s v="SI"/>
    <s v="x"/>
    <n v="0"/>
    <n v="0"/>
    <n v="0"/>
    <s v="2"/>
    <s v="1"/>
    <s v="4"/>
    <s v="4"/>
    <n v="0.1"/>
    <n v="0.85"/>
    <n v="0.95"/>
    <n v="0.95"/>
    <s v=""/>
    <n v="0.95"/>
    <s v="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
    <s v="Talento Humano, Recursos Físicos y Tecnológicos"/>
    <x v="2"/>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15"/>
    <n v="0.1"/>
    <n v="0"/>
    <n v="0.25"/>
    <n v="0.25"/>
    <n v="0.25"/>
    <n v="0.25"/>
    <s v="SI"/>
    <s v="x"/>
    <s v="x"/>
    <s v="x"/>
    <s v="x"/>
    <s v="2"/>
    <s v="2"/>
    <s v="2"/>
    <s v="3"/>
    <n v="0.6"/>
    <n v="0.6"/>
    <n v="0.6"/>
    <n v="0.4"/>
    <s v="0%"/>
    <n v="0.4"/>
    <s v="Se continuó avanzando en las autoevaluaciones y el diseño de la estrategia de implementación del SGSI, se ha establecido una ruta de trabajo la cual se implementará en el II trimestre 2022."/>
    <s v="Talento Humano, Recursos Físicos y Tecnológicos"/>
    <x v="2"/>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1"/>
    <n v="1"/>
    <n v="0"/>
    <n v="1"/>
    <m/>
    <m/>
    <m/>
    <s v="SI"/>
    <s v="x"/>
    <n v="0"/>
    <n v="0"/>
    <n v="0"/>
    <s v="2"/>
    <s v="1"/>
    <s v="1"/>
    <s v="4"/>
    <n v="1"/>
    <n v="1"/>
    <n v="1"/>
    <n v="1"/>
    <s v=""/>
    <s v="100%"/>
    <s v="Actualmente se encuentra actualizada la información de la entidad en el portal de datos abiertos www.datos.gov.co, de acuerdo a las bases de datos entregadas por cada una de las áreas responsables del envío de información."/>
    <s v="Talento Humano, Recursos Físicos y Tecnológicos"/>
    <x v="2"/>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1"/>
    <n v="0.1"/>
    <n v="0"/>
    <n v="0.33"/>
    <n v="0.33"/>
    <n v="0.34"/>
    <m/>
    <s v="SI"/>
    <s v="x"/>
    <s v="x"/>
    <s v="x"/>
    <n v="0"/>
    <s v="2"/>
    <s v="2"/>
    <s v="2"/>
    <s v="4"/>
    <n v="0.30303030303030304"/>
    <n v="0.75757575757575757"/>
    <n v="0.30299999999999999"/>
    <n v="0.29411764705882354"/>
    <s v=""/>
    <n v="0.44999999999999996"/>
    <s v="Se continuó avanzando en la hoja de ruta para la implementación del Plan Operacional de Seguridad y Privacidad de la Información y durante el segundo trimestre de 2022 se espera avanzar en la implementación del mismo."/>
    <s v="Talento Humano, Recursos Físicos y Tecnológicos"/>
    <x v="2"/>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1"/>
    <n v="0"/>
    <n v="0"/>
    <n v="1"/>
    <m/>
    <n v="1"/>
    <m/>
    <s v="SI"/>
    <s v="x"/>
    <n v="0"/>
    <s v="x"/>
    <n v="0"/>
    <s v="2"/>
    <s v="1"/>
    <s v="3"/>
    <s v="4"/>
    <n v="0.5"/>
    <n v="1"/>
    <n v="1"/>
    <n v="1"/>
    <s v=""/>
    <n v="1"/>
    <s v="Se realizó un análisis de vulnerabilidades al interior de la entidad y de acuerdo al informe se generaron algunas recomendaciones las cuales fueron revisadas y validadas durante el primer trimestre del 2022."/>
    <s v="Talento Humano, Recursos Físicos y Tecnológicos"/>
    <x v="2"/>
  </r>
  <r>
    <s v="Gestión con valores para resultados"/>
    <s v="Defensa Jurídica"/>
    <s v="Continuar trabajando para mantener los resultados alcanzados y propender por un mejoramiento continuo."/>
    <s v="Tasa de éxito procesal."/>
    <s v="INCREMENTO"/>
    <n v="1"/>
    <n v="1"/>
    <n v="0"/>
    <n v="0"/>
    <n v="1"/>
    <n v="0"/>
    <m/>
    <m/>
    <n v="1"/>
    <m/>
    <s v="SI"/>
    <n v="0"/>
    <n v="0"/>
    <s v="x"/>
    <n v="0"/>
    <s v="4"/>
    <s v="4"/>
    <s v="2"/>
    <s v="4"/>
    <s v=""/>
    <s v=""/>
    <s v=""/>
    <n v="1"/>
    <s v=""/>
    <n v="1"/>
    <s v="Se realizó el cálculo de la tasa de éxito procesal con corte 31 de diciembre de 2021, lo cual se puede consultar en la nube, ya que es medida mediante e indicadores adoptados en el SIGC, actividad realizada el 2 de febrero de 2022."/>
    <s v="Talento Humano, Recursos Físicos y Tecnológicos"/>
    <x v="5"/>
  </r>
  <r>
    <s v="Gestión con valores para resultados"/>
    <s v="Defensa Jurídica"/>
    <s v="Continuar trabajando para mantener los resultados alcanzados y propender por un mejoramiento continuo."/>
    <s v="Plan de acción del comité de conciliación vigencia 2022."/>
    <s v="INCREMENTO"/>
    <n v="1"/>
    <n v="1"/>
    <n v="0"/>
    <n v="1"/>
    <n v="0"/>
    <n v="0"/>
    <m/>
    <n v="1"/>
    <m/>
    <m/>
    <s v="SI"/>
    <n v="0"/>
    <s v="x"/>
    <n v="0"/>
    <n v="0"/>
    <s v="4"/>
    <s v="2"/>
    <s v="4"/>
    <s v="4"/>
    <n v="1"/>
    <s v=""/>
    <n v="1"/>
    <s v=""/>
    <s v=""/>
    <n v="1"/>
    <s v="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
    <s v="Talento Humano, Recursos Físicos y Tecnológicos"/>
    <x v="5"/>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1"/>
    <n v="0"/>
    <m/>
    <m/>
    <n v="1"/>
    <m/>
    <s v="SI"/>
    <n v="0"/>
    <n v="0"/>
    <s v="x"/>
    <n v="0"/>
    <s v="4"/>
    <s v="4"/>
    <s v="2"/>
    <s v="4"/>
    <s v=""/>
    <s v=""/>
    <s v=""/>
    <n v="1"/>
    <s v=""/>
    <n v="1"/>
    <s v="Durante el I trimestre 2022 se realizó diagnóstico de talento humano y/o herramientas para los diferentes canales de atención, de fecha 28 de marzo de 2022."/>
    <s v="Talento Humano, Recursos Físicos y Tecnológicos"/>
    <x v="0"/>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1"/>
    <n v="1"/>
    <n v="1"/>
    <n v="0"/>
    <n v="1"/>
    <n v="1"/>
    <n v="1"/>
    <n v="1"/>
    <s v="SI"/>
    <s v="x"/>
    <s v="x"/>
    <s v="x"/>
    <s v="x"/>
    <s v="2"/>
    <s v="2"/>
    <s v="2"/>
    <s v="3"/>
    <n v="1"/>
    <n v="1"/>
    <n v="1"/>
    <n v="1"/>
    <s v="0%"/>
    <n v="0.75"/>
    <s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_x000a__x000a_I TRIMESTRE2022: La estrategia ya se actualizó a la versión 001 y se encuentra implementándose. los soportes están en el SharePoint"/>
    <s v="Talento Humano, Recursos Físicos y Tecnológicos"/>
    <x v="0"/>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erprete de lengua de señas colombiana). contrato 2938 del 24 de noviembre del del 2021 y 1862 del 05 de noviembre del 2021"/>
    <s v="Talento Humano, Recursos Físicos y Tecnológicos"/>
    <x v="0"/>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
    <s v="Talento Humano, Recursos Físicos y Tecnológicos"/>
    <x v="0"/>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6"/>
    <n v="0"/>
    <n v="0"/>
    <m/>
    <n v="1"/>
    <m/>
    <m/>
    <s v="SI"/>
    <n v="0"/>
    <s v="x"/>
    <n v="0"/>
    <n v="0"/>
    <s v="1"/>
    <s v="2"/>
    <s v="4"/>
    <s v="4"/>
    <n v="1"/>
    <n v="0.4"/>
    <n v="1"/>
    <s v=""/>
    <s v=""/>
    <n v="1"/>
    <s v="Se aplicaron las encuestas de caracterización del 16 de septiembre al 01 de octubre del 2021, elaborándose un informe consolidado el 17 de noviembre del 2021."/>
    <s v="Talento Humano, Recursos Físicos y Tecnológicos"/>
    <x v="0"/>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1"/>
    <n v="0"/>
    <n v="0"/>
    <n v="1"/>
    <n v="1"/>
    <m/>
    <m/>
    <s v="SI"/>
    <s v="x"/>
    <s v="x"/>
    <n v="0"/>
    <n v="0"/>
    <s v="2"/>
    <s v="2"/>
    <s v="4"/>
    <s v="4"/>
    <n v="1"/>
    <n v="1"/>
    <n v="1"/>
    <s v=""/>
    <s v=""/>
    <n v="1"/>
    <s v="Se elaboró un informe con corte a 30 de septiembre y otro a 30 de noviembre de 2021."/>
    <s v="Talento Humano, Recursos Físicos y Tecnológicos"/>
    <x v="0"/>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9"/>
    <n v="0"/>
    <n v="0"/>
    <m/>
    <n v="1"/>
    <m/>
    <m/>
    <s v="SI"/>
    <n v="0"/>
    <s v="x"/>
    <n v="0"/>
    <n v="0"/>
    <s v="1"/>
    <s v="2"/>
    <s v="4"/>
    <s v="4"/>
    <n v="1"/>
    <n v="0.1"/>
    <n v="1"/>
    <s v=""/>
    <s v=""/>
    <n v="1"/>
    <s v="Se aprobó el proyecto BPIN No. 2021680010139, para realizar la contratación de &quot;COMPRA E INSTALACION DE SEÑALETICA PARA EL CENTRO ADMINISTRATIVO MUNICIPAL Y DEMÁS CENTROS EXTERNOS DE LA ALCALDIA DE BUCARAMANGA QUE LO REQUIERAN&quot;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
    <s v="Talento Humano, Recursos Físicos y Tecnológicos"/>
    <x v="0"/>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s v="4"/>
    <s v="3"/>
    <s v="4"/>
    <s v=""/>
    <s v=""/>
    <s v=""/>
    <s v="0%"/>
    <s v=""/>
    <n v="0"/>
    <s v="Actualmente no se ha avanzado en este producto ya que es necesario generar una mesa de  trabajo con algunas Secretarías de la entidad definiendo lo alcances y diseño de este canal."/>
    <n v="0"/>
    <x v="2"/>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s v="4"/>
    <s v="4"/>
    <s v="3"/>
    <s v=""/>
    <s v=""/>
    <s v=""/>
    <s v=""/>
    <s v="0%"/>
    <n v="0"/>
    <s v="Se encuentra programada para el segundo trimestre 2022."/>
    <n v="0"/>
    <x v="2"/>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1"/>
    <n v="1"/>
    <n v="0"/>
    <n v="1"/>
    <n v="1"/>
    <n v="1"/>
    <n v="1"/>
    <s v="SI"/>
    <s v="x"/>
    <s v="x"/>
    <s v="x"/>
    <s v="x"/>
    <s v="2"/>
    <s v="2"/>
    <s v="2"/>
    <s v="3"/>
    <n v="1"/>
    <n v="1"/>
    <n v="1"/>
    <n v="1"/>
    <s v="0%"/>
    <n v="0.75"/>
    <s v="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_x000a_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_x000a_"/>
    <s v="Talento Humano, Recursos Físicos y Tecnológicos"/>
    <x v="1"/>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1"/>
    <n v="1"/>
    <n v="0"/>
    <n v="1"/>
    <n v="1"/>
    <n v="1"/>
    <m/>
    <s v="SI"/>
    <s v="x"/>
    <s v="x"/>
    <s v="x"/>
    <n v="0"/>
    <s v="2"/>
    <s v="2"/>
    <s v="2"/>
    <s v="4"/>
    <n v="1"/>
    <n v="1"/>
    <n v="1"/>
    <n v="1"/>
    <s v=""/>
    <n v="1"/>
    <s v="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_x000a_Por otra parte, durante el primer trimestre de 2022, la Secretaría de Planeación realizó el registro de la priorización de los trámites en el módulo &quot;Gestión de Racionalización&quot; para el periodo 2022 en la plataforma SUIT, los cuales se encuentran registrados en el Componente 2 del PAAC 2022 dando cumplimiento en los términos de ley."/>
    <s v="Talento Humano, Recursos Físicos y Tecnológicos"/>
    <x v="1"/>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3"/>
    <n v="0.1"/>
    <n v="0"/>
    <m/>
    <n v="1"/>
    <m/>
    <m/>
    <s v="SI"/>
    <n v="0"/>
    <s v="x"/>
    <n v="0"/>
    <n v="0"/>
    <s v="1"/>
    <s v="2"/>
    <s v="1"/>
    <s v="4"/>
    <n v="0.8"/>
    <n v="0.5"/>
    <n v="0.8"/>
    <n v="0.9"/>
    <s v=""/>
    <n v="0.9"/>
    <s v="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
    <s v="Talento Humano, Recursos Físicos y Tecnológicos"/>
    <x v="2"/>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1"/>
    <n v="1"/>
    <n v="0"/>
    <n v="1"/>
    <n v="1"/>
    <n v="1"/>
    <n v="1"/>
    <s v="SI"/>
    <s v="x"/>
    <s v="x"/>
    <s v="x"/>
    <s v="x"/>
    <s v="2"/>
    <s v="2"/>
    <s v="2"/>
    <s v="3"/>
    <n v="1"/>
    <n v="1"/>
    <n v="1"/>
    <n v="1"/>
    <s v="0%"/>
    <n v="0.75"/>
    <s v="La Secretaría de Planeación, realizó el monitoreo a la estrategia de racionalización del componente 2 del PAAC, como evidencia se cuenta con el documento Seguimiento Estrategia de Racionalización y trámites racionalizados, extraídos de la plataforma SUIT._x000a_Durante el primer trimestre 2022 se ha venido fortaleciendo la estrategia de racionalización de trámites y procedimientos, mediante mesas de trabajo, reuniones y correos de solicitud de requerimientos para dar inicio al desarrollo de los aplicativos. _x000a_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
    <s v="Talento Humano, Recursos Físicos y Tecnológicos"/>
    <x v="1"/>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23"/>
    <n v="0"/>
    <n v="0"/>
    <m/>
    <n v="1"/>
    <m/>
    <m/>
    <s v="SI"/>
    <n v="0"/>
    <s v="x"/>
    <n v="0"/>
    <n v="0"/>
    <s v="1"/>
    <s v="2"/>
    <s v="4"/>
    <s v="4"/>
    <n v="0.33"/>
    <n v="0.1"/>
    <n v="0.33"/>
    <n v="0.33"/>
    <s v=""/>
    <n v="0.33"/>
    <s v="Se establecerá una hoja de ruta para avanzar en el diseño y elaboración de la guía, con el fin hacer entrega durante el segundo trimestre de 2022."/>
    <s v="Talento Humano, Recursos Físicos y Tecnológicos"/>
    <x v="2"/>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1"/>
    <n v="1"/>
    <n v="0"/>
    <m/>
    <n v="1"/>
    <m/>
    <n v="1"/>
    <s v="SI"/>
    <n v="0"/>
    <s v="x"/>
    <n v="0"/>
    <s v="x"/>
    <s v="1"/>
    <s v="2"/>
    <s v="1"/>
    <s v="3"/>
    <n v="2"/>
    <n v="1"/>
    <n v="1"/>
    <n v="1"/>
    <s v="0%"/>
    <s v="100%"/>
    <s v="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
    <s v="Talento Humano, Recursos Físicos y Tecnológicos"/>
    <x v="6"/>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9"/>
    <n v="0"/>
    <n v="0"/>
    <m/>
    <n v="1"/>
    <m/>
    <m/>
    <s v="SI"/>
    <n v="0"/>
    <s v="x"/>
    <n v="0"/>
    <n v="0"/>
    <s v="4"/>
    <s v="2"/>
    <s v="4"/>
    <s v="4"/>
    <n v="0.9"/>
    <s v=""/>
    <n v="0.9"/>
    <n v="0.9"/>
    <s v=""/>
    <n v="0.9"/>
    <s v="Se realizó la priorización de barrios y veredas por parte de las JAL para el desarrollo del ejercicio de Presupuestos Participativos de la vigencia 2021. Se priorizaron 54 proyectos._x000a_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_x000a__x000a_Evidencia: Informes de Conceptos Técnicos proyectos aprobados y matriz de Seguimiento de viabilidad de proyectos vigencia 2021."/>
    <s v="Talento Humano, Recursos Financieros, Físicos y Tecnológicos"/>
    <x v="1"/>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s v="4"/>
    <s v="3"/>
    <s v="4"/>
    <s v=""/>
    <s v=""/>
    <s v=""/>
    <s v="0%"/>
    <s v=""/>
    <n v="0"/>
    <s v="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
    <s v="Talento Humano, Recursos Financieros, Físicos y Tecnológicos"/>
    <x v="1"/>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1"/>
    <n v="0.05"/>
    <n v="0"/>
    <m/>
    <n v="0.8"/>
    <n v="0.2"/>
    <m/>
    <s v="SI"/>
    <n v="0"/>
    <s v="x"/>
    <s v="x"/>
    <n v="0"/>
    <s v="1"/>
    <s v="2"/>
    <s v="2"/>
    <s v="4"/>
    <n v="0.875"/>
    <n v="0.75"/>
    <n v="1"/>
    <n v="0.9"/>
    <s v=""/>
    <n v="0.9"/>
    <s v="•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_x000a_Contrato No. 271-2020 - Cumplimiento del 100%._x000a_Contrato No. 275-2020 - Cumplimiento del 100%. _x000a__x000a_•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_x000a_Contrato No. 301-2020.  Ejecución del 98% de avance. _x000a__x000a_•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_x000a_Contrato No. - 82-2021. Ejecución del 90% de avance. _x000a_Contrato No. - 81-2021. Ejecución del 90% de avance. _x000a_Contrato No. - 84-2021. Ejecución del 90% de avance. _x000a__x000a_• Se realizo la adjudicación de la adecuación de equipamiento urbano, viabilizados por el ejercicio de presupuestos participativos, mediante el proceso de contratación SI-LP-15-2021, el cual fue adjudicado en el mes de febrero del 2022. Dentro del proceso se encuentran los contratos:  _x000a_Contrato No. 24-2022 - Lote 1. Inicio de obra en el mes de marzo 2022. _x000a_Contrato No. 25-2022 - Lote 2. Inicio de obra en el mes de marzo 2022. _x000a_Contrato No. 26-2022 - Lote 3. Inicio de obra en el mes de marzo 2022. _x000a_Contrato No. 27-2022 - Lote 4. Inicio de obra en el mes de marzo 2022. _x000a__x000a_•Se está en etapa de estructuración los documentos base para el proceso licitatorio que tiene como objeto el mantenimiento de acueductos veredales.                                                                  "/>
    <s v="Talento Humano, Recursos Financieros, Físicos y Tecnológicos"/>
    <x v="7"/>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0"/>
    <n v="4"/>
    <n v="0"/>
    <n v="0"/>
    <m/>
    <n v="2"/>
    <m/>
    <m/>
    <s v="SI"/>
    <n v="0"/>
    <s v="x"/>
    <n v="0"/>
    <n v="0"/>
    <s v="4"/>
    <s v="2"/>
    <s v="4"/>
    <s v="4"/>
    <n v="1"/>
    <s v=""/>
    <n v="1"/>
    <s v=""/>
    <s v=""/>
    <s v="100%"/>
    <s v="En cumplimiento de la meta en la vigencia 2021 se certificaron dos proyectos ante el  Banco de Programas y Proyectos de Inversión Municipal._x000a__x000a_El primer proyecto de inversión fue  &quot;DOTACIÓN DE EQUIPOS, MULTIMEDIA, MATERIAL DIDÁCTICO Y MOBILIARIO ESCOLAR PARA LAS INSTITUCIONES EDUCATIVAS OFICIALES DEL MUNICIPIO&quot;  con  BPIN  2021680010117 , en el cual se expidieron dos resoluciones para el giro de  recursos económicos  por un valor de $1.157.740.638,03 : • Resolución  No. 2509 del 28 de octubre de 2021 y • Resolución No. 2510 del 28 de octubre de 2021_x000a__x000a_El segundo Proyecto fue  &quot;MEJORAMIENTO DE LA INFRAESTRUCTURA EDUCATIVA EN LAS INSTITUCIONES EDUCATIVAS OFICIALES DEL MUNICIPIO DE BUCARAMANGA&quot; con BPIN 2021680010103, en el cual e expidieron dos resoluciones para el giro de  recursos económicos  por un valor de  $ 2.349.522.365,94: • Resolución  No. 2763  del 26 de noviembre  de 2021 y • Resolución No. 2764  del  26 de noviembre  de 2021_x000a__x000a_En el primer trimestre de la vigencia 2022, dando cumplimiento al ejercicio de Acuerdos Escolares 2021, que serán ejecutados en la vigencia 2022, a continuación, se presenta el avance en su gestión durante el primer trimestre de la actual vigencia:_x000a__x000a_–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_x000a_– El 16 de marzo se realizó la primera reunión presencial en la IE Politécnico con los rectores de las Instituciones Educativas donde se socializó el contenido de la circular 97._x000a_– El 23 de marzo se realizó reunión vía Teams dirigida a la comunidad educativa en general para dar a conocer el proceso de acuerdos escolares vigencia 2021._x000a_"/>
    <s v="Talento Humano, Recursos Financieros, Físicos y Tecnológicos"/>
    <x v="8"/>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1"/>
    <n v="0"/>
    <n v="0"/>
    <m/>
    <n v="1"/>
    <m/>
    <n v="1"/>
    <s v="SI"/>
    <n v="0"/>
    <s v="x"/>
    <n v="0"/>
    <s v="x"/>
    <s v="4"/>
    <s v="2"/>
    <s v="4"/>
    <s v="3"/>
    <n v="1"/>
    <s v=""/>
    <n v="1"/>
    <s v=""/>
    <s v="0%"/>
    <n v="0.5"/>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_x000a_El próximo ejercicio de rendición de cuentas, se adelantará ante el Consejo Territorial de Planeación (CTP), en el segundo trimestre 2022."/>
    <s v="Talento Humano, Recursos Financieros, Físicos y Tecnológicos"/>
    <x v="1"/>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1"/>
    <n v="0.4"/>
    <n v="0"/>
    <m/>
    <n v="1"/>
    <n v="1"/>
    <m/>
    <s v="SI"/>
    <n v="0"/>
    <s v="x"/>
    <s v="x"/>
    <n v="0"/>
    <s v="4"/>
    <s v="2"/>
    <s v="2"/>
    <s v="4"/>
    <n v="1"/>
    <s v=""/>
    <n v="1"/>
    <n v="0.4"/>
    <s v=""/>
    <n v="0.7"/>
    <s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s v="Talento Humano, Recursos Financieros, Físicos y Tecnológicos"/>
    <x v="1"/>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s v="4"/>
    <s v="4"/>
    <s v="4"/>
    <s v=""/>
    <n v="1"/>
    <s v=""/>
    <s v=""/>
    <s v=""/>
    <n v="1"/>
    <s v="Se implementó durante el III y IV trimestre 2021 a través de la plataforma bga400.bucaramanga.gov.co un mecanismo de participación ciudadana, donde los ciudadanos planteaban sus ideas de proyectos relacionados con diversas área de municipio. Https://bga400.bucaramanga.gov.co_x000a_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
    <s v="Talento Humano, Recursos Financieros, Físicos y Tecnológicos"/>
    <x v="2"/>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1"/>
    <n v="0"/>
    <n v="0"/>
    <m/>
    <n v="1"/>
    <m/>
    <m/>
    <s v="SI"/>
    <n v="0"/>
    <s v="x"/>
    <n v="0"/>
    <n v="0"/>
    <s v="4"/>
    <s v="2"/>
    <s v="4"/>
    <s v="4"/>
    <n v="1"/>
    <s v=""/>
    <n v="1"/>
    <s v=""/>
    <s v=""/>
    <n v="1"/>
    <s v="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
    <s v="Talento Humano, Recursos Físicos y Tecnológicos"/>
    <x v="5"/>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5"/>
    <n v="0"/>
    <n v="0"/>
    <m/>
    <n v="1"/>
    <m/>
    <m/>
    <s v="SI"/>
    <n v="0"/>
    <s v="x"/>
    <n v="0"/>
    <n v="0"/>
    <s v="1"/>
    <s v="2"/>
    <s v="4"/>
    <s v="4"/>
    <n v="1"/>
    <n v="0.5"/>
    <n v="1"/>
    <s v=""/>
    <s v=""/>
    <n v="1"/>
    <s v="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
    <s v="Talento Humano, Recursos Físicos y Tecnológicos"/>
    <x v="5"/>
  </r>
  <r>
    <s v="Gestión con valores para resultados"/>
    <s v="Mejora normativa"/>
    <s v="Revisar durante el proceso de formulación de proyectos normativos las temáticas relevantes. "/>
    <s v="Lista de chequeo de revisión de actos administrativos."/>
    <s v="INCREMENTO"/>
    <n v="1"/>
    <n v="1"/>
    <n v="0"/>
    <n v="1"/>
    <n v="0"/>
    <n v="0"/>
    <m/>
    <n v="1"/>
    <m/>
    <m/>
    <s v="SI"/>
    <n v="0"/>
    <s v="x"/>
    <n v="0"/>
    <n v="0"/>
    <s v="4"/>
    <s v="2"/>
    <s v="4"/>
    <s v="4"/>
    <n v="1"/>
    <s v=""/>
    <n v="1"/>
    <s v=""/>
    <s v=""/>
    <n v="1"/>
    <s v="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_x000a_Se anexa lista de chequeo y revisión aleatoria en la vigencia 2021 de la aplicación de la lista de chequeo en la revisión d actos administrativos."/>
    <s v="Talento Humano, Recursos Físicos y Tecnológicos"/>
    <x v="5"/>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1"/>
    <n v="1"/>
    <n v="0"/>
    <n v="1"/>
    <n v="1"/>
    <n v="1"/>
    <n v="1"/>
    <s v="SI"/>
    <s v="x"/>
    <s v="x"/>
    <s v="x"/>
    <s v="x"/>
    <s v="2"/>
    <s v="2"/>
    <s v="2"/>
    <s v="3"/>
    <n v="1"/>
    <n v="1"/>
    <n v="1"/>
    <n v="1"/>
    <s v="0%"/>
    <n v="0.75"/>
    <s v="La Secretaría de Planeación ha mantenido actualizada la matriz de cumplimiento del Plan de Desarrollo 2020 - 2023 en los meses de Enero, Febrero y Marzo de 2022, la cual se encuentra publicada en página web._x000a_https://www.bucaramanga.gov.co/transparencia/seguimiento-al-plan-de-desarrollo/_x000a_"/>
    <s v="Talento Humano, Recursos Físicos y Tecnológicos"/>
    <x v="1"/>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1"/>
    <n v="0"/>
    <n v="1"/>
    <m/>
    <n v="1"/>
    <m/>
    <s v="SI"/>
    <s v="x"/>
    <n v="0"/>
    <s v="x"/>
    <n v="0"/>
    <s v="2"/>
    <s v="4"/>
    <s v="2"/>
    <s v="4"/>
    <s v=""/>
    <n v="1"/>
    <s v=""/>
    <n v="1"/>
    <s v=""/>
    <n v="1"/>
    <s v="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
    <s v="Talento Humano, Recursos Físicos y Tecnológicos"/>
    <x v="9"/>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1"/>
    <n v="0"/>
    <m/>
    <m/>
    <n v="1"/>
    <m/>
    <s v="SI"/>
    <n v="0"/>
    <n v="0"/>
    <s v="x"/>
    <n v="0"/>
    <s v="4"/>
    <s v="4"/>
    <s v="2"/>
    <s v="4"/>
    <s v=""/>
    <s v=""/>
    <s v=""/>
    <n v="1"/>
    <s v=""/>
    <n v="1"/>
    <s v="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_x000a_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
    <s v="Talento Humano, Recursos Físicos y Tecnológicos"/>
    <x v="1"/>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1"/>
    <n v="1"/>
    <n v="0"/>
    <n v="1"/>
    <n v="1"/>
    <n v="1"/>
    <n v="1"/>
    <s v="SI"/>
    <s v="x"/>
    <s v="x"/>
    <s v="x"/>
    <s v="x"/>
    <s v="2"/>
    <s v="2"/>
    <s v="2"/>
    <s v="3"/>
    <n v="1"/>
    <n v="1"/>
    <n v="1"/>
    <n v="1"/>
    <s v="0%"/>
    <n v="0.7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_x000a_Se cuenta con acta de participación en la Mesa Técnica de Primera Infancia y Adolescencia realizada el 3 de febrero de 2022, así como también, solicitud 20219487214 del 27/09/2021; Respuesta cuestionario de cumplimiento política pública de protección y bienestar animal_x000a_"/>
    <s v="Talento Humano, Recursos Físicos y Tecnológicos"/>
    <x v="1"/>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
    <s v="Talento Humano, Recursos Físicos y Tecnológicos"/>
    <x v="0"/>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3"/>
    <n v="0"/>
    <n v="0"/>
    <m/>
    <n v="1"/>
    <m/>
    <m/>
    <s v="SI"/>
    <n v="0"/>
    <s v="x"/>
    <n v="0"/>
    <n v="0"/>
    <s v="1"/>
    <s v="2"/>
    <s v="4"/>
    <s v="4"/>
    <n v="1"/>
    <n v="0.7"/>
    <n v="1"/>
    <s v=""/>
    <s v=""/>
    <n v="1"/>
    <s v="Se lleva un 100% de avance en la elaboración del Informe de la Historia Institucional con fines archivísticos de gran importancia para la elaboración de las TVD de fecha del 10 de noviembre del 2021"/>
    <s v="Talento Humano, Recursos Físicos y Tecnológicos"/>
    <x v="0"/>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3"/>
    <n v="0"/>
    <n v="0"/>
    <m/>
    <n v="1"/>
    <m/>
    <m/>
    <s v="SI"/>
    <n v="0"/>
    <s v="x"/>
    <n v="0"/>
    <n v="0"/>
    <s v="1"/>
    <s v="2"/>
    <s v="4"/>
    <s v="4"/>
    <n v="1"/>
    <n v="0.7"/>
    <n v="1"/>
    <s v=""/>
    <s v=""/>
    <n v="1"/>
    <s v="Se lleva un 100% de avance en la elaboración de la Matriz de estructura orgánica reconstruida para los diferentes periodos de Historia de la entidad, documento  de gran importancia para la elaboración de las TVD de fecha del 17 de noviembre del 2021"/>
    <s v="Talento Humano, Recursos Físicos y Tecnológicos"/>
    <x v="0"/>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1"/>
    <n v="0"/>
    <m/>
    <m/>
    <n v="1"/>
    <m/>
    <s v="SI"/>
    <n v="0"/>
    <n v="0"/>
    <s v="x"/>
    <n v="0"/>
    <s v="1"/>
    <s v="4"/>
    <s v="2"/>
    <s v="4"/>
    <n v="0"/>
    <m/>
    <m/>
    <n v="1"/>
    <s v=""/>
    <n v="1"/>
    <s v="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
    <s v="Talento Humano, Recursos Físicos y Tecnológicos"/>
    <x v="0"/>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s v="3"/>
    <s v="4"/>
    <s v="4"/>
    <n v="1"/>
    <n v="1"/>
    <n v="1"/>
    <s v=""/>
    <s v=""/>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
    <s v="Talento Humano, Recursos Físicos y Tecnológicos"/>
    <x v="0"/>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s v="3"/>
    <s v="4"/>
    <s v="4"/>
    <n v="1"/>
    <n v="1"/>
    <n v="1"/>
    <s v=""/>
    <s v=""/>
    <n v="1"/>
    <s v="El Diagnóstico Integral de Archivo, fue elaborado y aprobado mediante Acta de  sesión del Comité Institucional de Gestión y Desempeño MIPG realizado el 9 de septiembre del  año 2021. Dando cumplimiento a este producto en un 100% en el tercer trimestre del año 2021."/>
    <s v="Talento Humano, Recursos Físicos y Tecnológicos"/>
    <x v="0"/>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s v="3"/>
    <s v="4"/>
    <s v="4"/>
    <n v="1"/>
    <n v="1"/>
    <n v="1"/>
    <s v=""/>
    <s v=""/>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6"/>
    <n v="0"/>
    <m/>
    <m/>
    <n v="1"/>
    <m/>
    <s v="SI"/>
    <n v="0"/>
    <n v="0"/>
    <s v="x"/>
    <n v="0"/>
    <s v="1"/>
    <s v="4"/>
    <s v="2"/>
    <s v="4"/>
    <n v="0"/>
    <m/>
    <m/>
    <n v="0.9"/>
    <s v=""/>
    <n v="0.89999999999999991"/>
    <s v="Se lleva un 30% de avance en la elaboración de inventarios de series sensibles a eliminación documental con aplicación de criterios técnicos archivísticos y se cumplirá con el cronograma establecido en el presente plan._x000a__x000a_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_x000a_ https://www.bucaramanga.gov.co/transparencia/instrumentos-de-gestion-de-la-informacion/"/>
    <s v="Talento Humano, Recursos Físicos y Tecnológicos"/>
    <x v="0"/>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3"/>
    <n v="0.2"/>
    <n v="0"/>
    <m/>
    <n v="0.8"/>
    <n v="0.2"/>
    <m/>
    <s v="SI"/>
    <n v="0"/>
    <s v="x"/>
    <s v="x"/>
    <n v="0"/>
    <s v="1"/>
    <s v="2"/>
    <s v="2"/>
    <s v="4"/>
    <n v="0.875"/>
    <n v="0.5"/>
    <n v="1"/>
    <n v="1"/>
    <s v=""/>
    <n v="1"/>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_x000a_El PAAC y MRC se encuentran publicados en la página web del municipio en el link: https://www.bucaramanga.gov.co/transparencia/plan-anticorrupcion-y-de-atencion-al-ciudadano-2/ "/>
    <s v="Talento Humano, Recursos Físicos y Tecnológicos"/>
    <x v="5"/>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1"/>
    <n v="1"/>
    <n v="0"/>
    <n v="1"/>
    <n v="1"/>
    <n v="1"/>
    <n v="1"/>
    <s v="SI"/>
    <s v="x"/>
    <s v="x"/>
    <s v="x"/>
    <s v="x"/>
    <s v="2"/>
    <s v="2"/>
    <s v="2"/>
    <s v="3"/>
    <n v="1"/>
    <n v="1"/>
    <n v="1"/>
    <n v="1"/>
    <s v="0%"/>
    <n v="0.75"/>
    <s v="En el primer trimestre de 2022 se enviaron por correo institucional 9 comunicaciones relacionadas con información pública de interés de la ciudadanía."/>
    <s v="Talento Humano, Recursos Físicos y Tecnológicos"/>
    <x v="6"/>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1"/>
    <n v="1"/>
    <n v="0"/>
    <n v="1"/>
    <n v="1"/>
    <n v="1"/>
    <n v="1"/>
    <s v="SI"/>
    <s v="x"/>
    <s v="x"/>
    <s v="x"/>
    <s v="x"/>
    <s v="2"/>
    <s v="2"/>
    <s v="2"/>
    <s v="3"/>
    <n v="1"/>
    <n v="1"/>
    <n v="1"/>
    <n v="1"/>
    <s v="0%"/>
    <n v="0.75"/>
    <s v="Las diferentes solicitudes de publicación de información que las áreas realizan han sido publicadas de acuerdo a los tiempos y en las secciones requeridas."/>
    <s v="Talento Humano, Recursos Físicos y Tecnológicos"/>
    <x v="2"/>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3"/>
    <n v="11"/>
    <n v="0"/>
    <m/>
    <n v="4"/>
    <n v="3"/>
    <n v="3"/>
    <s v="SI"/>
    <n v="0"/>
    <s v="x"/>
    <s v="x"/>
    <s v="x"/>
    <s v="4"/>
    <s v="2"/>
    <s v="2"/>
    <s v="3"/>
    <n v="0.75"/>
    <s v=""/>
    <n v="0.75"/>
    <s v="100%"/>
    <s v="0%"/>
    <s v="100%"/>
    <s v="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_x000a_"/>
    <s v="Talento Humano, Recursos Físicos y Tecnológicos"/>
    <x v="5"/>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s v="3"/>
    <s v="3"/>
    <s v="3"/>
    <s v="0%"/>
    <s v="100%"/>
    <n v="1"/>
    <n v="1"/>
    <s v="0%"/>
    <n v="1"/>
    <s v="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
    <s v="Talento Humano, Recursos Físicos y Tecnológicos"/>
    <x v="5"/>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1"/>
    <n v="0"/>
    <m/>
    <m/>
    <n v="1"/>
    <m/>
    <s v="SI"/>
    <n v="0"/>
    <n v="0"/>
    <s v="x"/>
    <n v="0"/>
    <s v="4"/>
    <s v="4"/>
    <s v="2"/>
    <s v="4"/>
    <s v=""/>
    <s v=""/>
    <s v=""/>
    <n v="1"/>
    <s v=""/>
    <n v="1"/>
    <s v="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
    <s v="Talento Humano, Recursos Físicos y Tecnológicos"/>
    <x v="5"/>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s v="4"/>
    <s v="4"/>
    <s v="4"/>
    <s v=""/>
    <n v="1"/>
    <s v=""/>
    <m/>
    <s v=""/>
    <n v="1"/>
    <s v="Se cuenta con el cumplimiento del 100%, los instrumentos de gestión pública se encuentran actualizados y se enviaron a la Secretaría de Transparencia de la Presidencia de la República para revisión."/>
    <s v="Talento Humano, Recursos Físicos y Tecnológicos"/>
    <x v="5"/>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1"/>
    <n v="0"/>
    <m/>
    <n v="4"/>
    <n v="3"/>
    <n v="3"/>
    <s v="SI"/>
    <n v="0"/>
    <s v="x"/>
    <s v="x"/>
    <s v="x"/>
    <s v="1"/>
    <s v="3"/>
    <s v="2"/>
    <s v="3"/>
    <n v="1"/>
    <n v="1"/>
    <n v="1"/>
    <n v="1"/>
    <s v="0%"/>
    <s v="100%"/>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_x000a_Así mismo, en el mes de marzo de 2022 se realizó una socialización sobre conflicto de intereses y régimen de inhabilidades e incompatibilidades. Se cuenta con video de la socialización realizada el 31 de marzo de 2022 y soporte del control de asistencia en formato de Excel"/>
    <s v="Talento Humano, Recursos Físicos y Tecnológicos"/>
    <x v="5"/>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s v="4"/>
    <s v="4"/>
    <s v="4"/>
    <s v=""/>
    <n v="1"/>
    <s v=""/>
    <m/>
    <s v=""/>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1"/>
    <n v="0"/>
    <m/>
    <m/>
    <n v="1"/>
    <n v="1"/>
    <s v="SI"/>
    <n v="0"/>
    <n v="0"/>
    <s v="x"/>
    <s v="x"/>
    <s v="4"/>
    <s v="4"/>
    <s v="2"/>
    <s v="3"/>
    <s v=""/>
    <s v=""/>
    <s v=""/>
    <n v="1"/>
    <s v="0%"/>
    <n v="0.5"/>
    <s v="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
    <s v="Talento Humano, Recursos Físicos y Tecnológicos"/>
    <x v="5"/>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2"/>
    <n v="0"/>
    <m/>
    <m/>
    <m/>
    <n v="1"/>
    <s v="SI"/>
    <n v="0"/>
    <n v="0"/>
    <n v="0"/>
    <s v="x"/>
    <s v="4"/>
    <s v="4"/>
    <s v="1"/>
    <s v="3"/>
    <s v=""/>
    <s v=""/>
    <s v=""/>
    <m/>
    <s v="0%"/>
    <n v="0.2"/>
    <s v="Durante el primer trimestre de 2022 el equipo de transparencia ha llevado a cabo dos mesas de trabajo los días 29 de enero y 15 de febrero de 2022 para revisar la estructuración de la comisión territorial, según se evidencia en actas de reunión presentadas."/>
    <s v="Talento Humano, Recursos Físicos y Tecnológicos"/>
    <x v="5"/>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5"/>
    <n v="0"/>
    <m/>
    <m/>
    <n v="1"/>
    <m/>
    <s v="SI"/>
    <n v="0"/>
    <n v="0"/>
    <s v="x"/>
    <n v="0"/>
    <s v="4"/>
    <s v="4"/>
    <s v="2"/>
    <s v="4"/>
    <s v=""/>
    <s v=""/>
    <s v=""/>
    <n v="0.5"/>
    <s v=""/>
    <n v="0.5"/>
    <s v="Se llevó a cabo una reunión el día 30 de marzo de 2022 con la Secretaría Administrativa para la verificación del cumplimiento de la ley 2013 de 2019._x000a_Desde el programa de transparencia se realizará la revisión en la página y se hará seguimiento para el cumplimiento de la ley 2013 de 2019."/>
    <s v="Talento Humano, Recursos Físicos y Tecnológicos"/>
    <x v="5"/>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25"/>
    <n v="0"/>
    <m/>
    <m/>
    <n v="0.5"/>
    <n v="0.5"/>
    <s v="SI"/>
    <n v="0"/>
    <n v="0"/>
    <s v="x"/>
    <s v="x"/>
    <s v="4"/>
    <s v="4"/>
    <s v="2"/>
    <s v="3"/>
    <s v=""/>
    <s v=""/>
    <s v=""/>
    <n v="0.5"/>
    <s v="0%"/>
    <n v="0.25"/>
    <s v="Se realizó una reunión el día 16 de marzo de 2022 con la Secretaría de Transparencia de la Presidencia de la República donde se analizaron los lineamientos para la implementación del canal antifraude de RITA, según se evidencia en pantallazos de reunión virtual. _x000a_Así mismo, se realizó mesa de trabajo el 28 de marzo con el proceso de gestión de las TIC para su implementación en la Alcaldía de Bucaramanga, evidenciado en acta de reunión."/>
    <s v="Talento Humano, Recursos Físicos y Tecnológicos"/>
    <x v="5"/>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s v="3"/>
    <s v="3"/>
    <s v="3"/>
    <s v="0%"/>
    <s v="100%"/>
    <n v="1"/>
    <n v="1"/>
    <s v="0%"/>
    <n v="1"/>
    <s v="Se ha asistido a las ferias institucionales organizadas en la vigencia 2021, desarrolladas en las diferentes comunas de la ciudad de Bucaramanga, según se evidencia en registro fotográfico, programación oficial de las ferias y divulgación en redes sociales."/>
    <s v="Talento Humano, Recursos Físicos y Tecnológicos"/>
    <x v="5"/>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10"/>
    <n v="0"/>
    <n v="0"/>
    <m/>
    <n v="5"/>
    <n v="4"/>
    <n v="1"/>
    <s v="SI"/>
    <n v="0"/>
    <s v="x"/>
    <s v="x"/>
    <s v="x"/>
    <s v="4"/>
    <s v="2"/>
    <s v="3"/>
    <s v="3"/>
    <n v="1"/>
    <s v=""/>
    <n v="1"/>
    <n v="1"/>
    <s v="0%"/>
    <n v="1"/>
    <s v="Se llevó a cabo reunión el día 10 de diciembre de 2021 para el análisis de los 10 temas con mayor frecuencia en las PQRSD que presentaron los ciudadanos durante el tercer trimestre de 2021 a la administración municipal. Se anexa acta de reunión del 10 de diciembre de 2021."/>
    <s v="Talento Humano, Recursos Físicos y Tecnológicos"/>
    <x v="5"/>
  </r>
  <r>
    <s v="Información y Comunicación "/>
    <s v="Transparencia, acceso a la información pública y lucha contra la corrupción"/>
    <s v="Actualizar el código de integridad."/>
    <s v="Código de integridad actualizado."/>
    <s v="INCREMENTO"/>
    <n v="1"/>
    <n v="1"/>
    <n v="0"/>
    <n v="0.2"/>
    <n v="0"/>
    <n v="0"/>
    <m/>
    <n v="1"/>
    <m/>
    <m/>
    <s v="SI"/>
    <n v="0"/>
    <s v="x"/>
    <n v="0"/>
    <n v="0"/>
    <s v="4"/>
    <s v="2"/>
    <s v="4"/>
    <s v="4"/>
    <n v="0.2"/>
    <s v=""/>
    <n v="0.2"/>
    <n v="0.2"/>
    <s v=""/>
    <n v="0.2"/>
    <s v="Se llevó a cabo reunión virtual el día 13 de diciembre de 2021 con la Secretaría Administrativa para revisar  la  actualización del Código de Integridad, la cual ha venido liderando dicha Secretaría. Para la vigencia 2022 se continuará analizando su actualización. _x000a_Se anexa acta de reunión del 13 de diciembre de 2021 y soporte de envío del correo electrónico a la secretaría administrativa solicitando el documento de proyecto de decreto para la actualización del código de integridad para revisión en la secretaría jurídica."/>
    <s v="Talento Humano, Recursos Físicos y Tecnológicos"/>
    <x v="5"/>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m/>
    <n v="1"/>
    <s v="SI"/>
    <n v="0"/>
    <n v="0"/>
    <n v="0"/>
    <s v="x"/>
    <s v="4"/>
    <s v="4"/>
    <s v="4"/>
    <s v="3"/>
    <s v=""/>
    <s v=""/>
    <s v=""/>
    <s v=""/>
    <s v="0%"/>
    <n v="0"/>
    <s v="El cumplimiento de esta acción se verá reflejado en el segundo trimestre de 2022. "/>
    <s v="Talento Humano, Recursos Físicos y Tecnológicos"/>
    <x v="1"/>
  </r>
  <r>
    <s v="Información y Comunicación "/>
    <s v="Transparencia, acceso a la información pública y lucha contra la corrupción"/>
    <s v="Elaborar el Manual de rendición de cuentas."/>
    <s v="Manual Rendición de Cuentas"/>
    <s v="INCREMENTO"/>
    <n v="1"/>
    <n v="1"/>
    <n v="0.5"/>
    <n v="0.5"/>
    <n v="0"/>
    <n v="0"/>
    <m/>
    <n v="1"/>
    <m/>
    <m/>
    <s v="SI"/>
    <n v="0"/>
    <s v="x"/>
    <n v="0"/>
    <n v="0"/>
    <s v="1"/>
    <s v="2"/>
    <s v="4"/>
    <s v="4"/>
    <n v="1"/>
    <n v="0.5"/>
    <n v="1"/>
    <s v=""/>
    <s v=""/>
    <n v="1"/>
    <s v="Se elaboró y aprobó por Calidad el Manual de Rendición de Cuentas, a su vez, se elaboró el Procedimiento para Rendición de Cuentas."/>
    <s v="Talento Humano, Recursos Físicos y Tecnológicos"/>
    <x v="1"/>
  </r>
  <r>
    <s v="Información y Comunicación "/>
    <s v="Transparencia, acceso a la información pública y lucha contra la corrupción"/>
    <s v="Convocar y desarrollar la audiencia pública de rendición de cuentas."/>
    <s v="Audiencia Pública de Rendición de Cuentas"/>
    <s v="INCREMENTO"/>
    <n v="1"/>
    <n v="1"/>
    <n v="0"/>
    <n v="1"/>
    <n v="0"/>
    <n v="0"/>
    <m/>
    <n v="1"/>
    <m/>
    <m/>
    <s v="SI"/>
    <n v="0"/>
    <s v="x"/>
    <n v="0"/>
    <n v="0"/>
    <s v="4"/>
    <s v="2"/>
    <s v="4"/>
    <s v="4"/>
    <n v="1"/>
    <s v=""/>
    <n v="1"/>
    <s v=""/>
    <s v=""/>
    <n v="1"/>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 v="Talento Humano, Recursos Físicos y Tecnológicos"/>
    <x v="1"/>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15"/>
    <n v="0.35"/>
    <n v="0"/>
    <m/>
    <n v="0.2"/>
    <n v="0.3"/>
    <n v="0.5"/>
    <s v="SI"/>
    <n v="0"/>
    <s v="x"/>
    <s v="x"/>
    <s v="x"/>
    <s v="1"/>
    <s v="2"/>
    <s v="2"/>
    <s v="3"/>
    <n v="0.89999999999999991"/>
    <n v="0.15"/>
    <n v="1"/>
    <s v="100%"/>
    <s v="0%"/>
    <n v="0.64999999999999991"/>
    <s v="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
    <s v="Talento Humano, Recursos Físicos y Tecnológicos"/>
    <x v="2"/>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2"/>
    <n v="2"/>
    <n v="0"/>
    <n v="2"/>
    <n v="2"/>
    <n v="2"/>
    <n v="2"/>
    <s v="SI"/>
    <s v="x"/>
    <s v="x"/>
    <s v="x"/>
    <s v="x"/>
    <s v="2"/>
    <s v="2"/>
    <s v="2"/>
    <s v="3"/>
    <n v="1"/>
    <n v="1"/>
    <n v="1"/>
    <n v="1"/>
    <s v="0%"/>
    <n v="0.7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_x000a__x000a_A corte de 31 dic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de información de los meses de septiembre, octubre y noviembre del año 2021, así mismo se adjunta las bases de datos en formato Excel de cada mes correspondiente._x000a__x000a_Observatorio de Paz: Correo electrónico de envió de información de los meses de octubre y noviembre del año 2021, así mismo se adjunta las bases de datos en formato Excel de cada mes correspondiente._x000a_____________________________________________________________________x000a__x000a_A corte 31 de marzo de 2022,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link de ingreso del portal mantenido, junto con documento de análisis delincuencial y uso del observatorio en los meses de enero, febrero y marzo. _x000a__x000a_Observatorio de Paz: Correo electrónico de envió link del observatorio de Paz mantenido, junto con los archivos de Excel con la información correspondiente a los meses de enero, febrero y marzo. _x000a_"/>
    <n v="0"/>
    <x v="10"/>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1"/>
    <n v="1"/>
    <n v="0"/>
    <n v="1"/>
    <n v="1"/>
    <n v="1"/>
    <n v="2"/>
    <s v="SI"/>
    <s v="x"/>
    <s v="x"/>
    <s v="x"/>
    <s v="x"/>
    <s v="2"/>
    <s v="2"/>
    <s v="2"/>
    <s v="3"/>
    <n v="1"/>
    <n v="1"/>
    <n v="1"/>
    <n v="1"/>
    <s v="0%"/>
    <n v="0.6"/>
    <s v="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
    <s v="Talento Humano, Recursos Físicos y Tecnológicos"/>
    <x v="2"/>
  </r>
  <r>
    <s v="Gestión del Conocimiento y la innovación"/>
    <s v="Gestión del conocimiento y la innovación"/>
    <s v="Fomentar la transferencia del conocimiento hacia adentro de la entidad."/>
    <s v="Campaña de divulgación de la gestión del conocimiento."/>
    <s v="INCREMENTO"/>
    <n v="1"/>
    <n v="1"/>
    <n v="0"/>
    <n v="1"/>
    <n v="0"/>
    <n v="0"/>
    <m/>
    <n v="1"/>
    <m/>
    <m/>
    <s v="SI"/>
    <n v="0"/>
    <s v="x"/>
    <n v="0"/>
    <n v="0"/>
    <s v="4"/>
    <s v="2"/>
    <s v="4"/>
    <s v="4"/>
    <n v="1"/>
    <s v=""/>
    <n v="1"/>
    <s v=""/>
    <s v=""/>
    <n v="1"/>
    <s v="Se realizó una campaña para la divulgación de la gestión del conocimiento a través de piezas comunicativas por medio de folleto y se enviaron a través del correo institucional a los servidores públicos y/o contratistas. El correo fue enviados el día 30 de diciembre de 2021"/>
    <s v="Talento Humano, Recursos Físicos y Tecnológicos"/>
    <x v="0"/>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1"/>
    <n v="0"/>
    <n v="0"/>
    <m/>
    <n v="1"/>
    <m/>
    <n v="1"/>
    <s v="SI"/>
    <n v="0"/>
    <s v="x"/>
    <n v="0"/>
    <s v="x"/>
    <s v="1"/>
    <s v="2"/>
    <s v="4"/>
    <s v="3"/>
    <n v="1.5"/>
    <n v="0.5"/>
    <n v="1"/>
    <s v=""/>
    <s v="0%"/>
    <n v="1"/>
    <s v="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
    <s v="Talento Humano, Recursos Físicos y Tecnológicos"/>
    <x v="0"/>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1"/>
    <n v="3"/>
    <n v="0"/>
    <m/>
    <n v="1"/>
    <m/>
    <n v="1"/>
    <s v="SI"/>
    <n v="0"/>
    <s v="x"/>
    <n v="0"/>
    <s v="x"/>
    <s v="4"/>
    <s v="2"/>
    <s v="1"/>
    <s v="3"/>
    <n v="1"/>
    <s v=""/>
    <n v="1"/>
    <s v="100%"/>
    <s v="0%"/>
    <s v="100%"/>
    <s v="Se realizó mesa de trabajo los días 1,15, 30 de marzo de 2022,  con las diferentes dependencias de la administración municipal para consultar las necesidades y expectativas de los grupos de valor adjuntando las respectivas actas de reunión"/>
    <s v="Talento Humano, Recursos Físicos y Tecnológicos"/>
    <x v="0"/>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5"/>
    <n v="0.3"/>
    <n v="0"/>
    <m/>
    <n v="1"/>
    <m/>
    <m/>
    <s v="SI"/>
    <n v="0"/>
    <s v="x"/>
    <n v="0"/>
    <n v="0"/>
    <s v="4"/>
    <s v="2"/>
    <s v="1"/>
    <s v="4"/>
    <n v="0.5"/>
    <s v=""/>
    <n v="0.5"/>
    <n v="0.8"/>
    <s v=""/>
    <n v="0.8"/>
    <s v="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
    <s v="Talento Humano, Recursos Físicos y Tecnológicos"/>
    <x v="0"/>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1"/>
    <n v="0"/>
    <n v="0"/>
    <m/>
    <n v="1"/>
    <m/>
    <m/>
    <s v="SI"/>
    <n v="0"/>
    <s v="x"/>
    <n v="0"/>
    <n v="0"/>
    <s v="4"/>
    <s v="2"/>
    <s v="4"/>
    <s v="4"/>
    <n v="1"/>
    <s v=""/>
    <n v="1"/>
    <s v=""/>
    <s v=""/>
    <n v="1"/>
    <s v="Se socializó el inventario de herramientas de uso y apropiación del conocimiento con los que cuenta la entidad se anexa acta de reunión del día 9 de noviembre del 2021, se anexa las diapositivas y se adjunta la tabla de asistencia"/>
    <s v="Talento Humano, Recursos Físicos y Tecnológicos"/>
    <x v="0"/>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s v="4"/>
    <s v="4"/>
    <s v="3"/>
    <s v=""/>
    <s v=""/>
    <s v=""/>
    <s v=""/>
    <s v="0%"/>
    <n v="0"/>
    <s v="La actividad se cumplirá en el segundo trimestre de 2022, de acuerdo con el cronograma establecido en el presente plan."/>
    <s v="Talento Humano, Recursos Físicos y Tecnológicos"/>
    <x v="0"/>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8 de conocimiento tácito diligenciado por todas las dependencias. de fecha del 06 de abril del 2022"/>
    <s v="Talento Humano, Recursos Físicos y Tecnológicos"/>
    <x v="0"/>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7 de conocimiento Explícito  diligenciado por todas las dependencia de fecha abril 06 del 2022"/>
    <s v="Talento Humano, Recursos Físicos y Tecnológicos"/>
    <x v="0"/>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s v="3"/>
    <s v="4"/>
    <s v="4"/>
    <n v="1"/>
    <n v="1"/>
    <n v="1"/>
    <s v=""/>
    <s v=""/>
    <n v="1"/>
    <s v="La Secretaría de Planeación ha monitoreado la Política de Administración de Riesgos, a través de los mapas de riesgos de gestión por procesos y mapas de riesgos de corrupción por procesos. "/>
    <s v="Talento Humano, Recursos Físicos y Tecnológicos"/>
    <x v="1"/>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1"/>
    <n v="0"/>
    <n v="0"/>
    <m/>
    <n v="0.8"/>
    <n v="0.2"/>
    <m/>
    <s v="SI"/>
    <n v="0"/>
    <s v="x"/>
    <s v="x"/>
    <n v="0"/>
    <s v="4"/>
    <s v="2"/>
    <s v="3"/>
    <s v="4"/>
    <n v="1"/>
    <s v=""/>
    <n v="1"/>
    <n v="1"/>
    <s v=""/>
    <n v="1"/>
    <s v="La Secretaría de Planeación ha realizado la aplicación de acciones de mejora en PAAC y mapa de riesgos de corrupción con respecto a  la identificación de riesgos."/>
    <s v="Talento Humano, Recursos Físicos y Tecnológicos"/>
    <x v="1"/>
  </r>
  <r>
    <s v="Control Interno "/>
    <s v="Control interno "/>
    <s v="Capacitar a líderes de procesos y sus equipos de trabajo sobre la metodología de gestión del riesgo"/>
    <s v="Capacitación sobre la metodología de gestión del riesgo realizada."/>
    <s v="INCREMENTO"/>
    <n v="1"/>
    <n v="1"/>
    <n v="0"/>
    <n v="0"/>
    <n v="1"/>
    <n v="0"/>
    <m/>
    <m/>
    <n v="1"/>
    <m/>
    <s v="SI"/>
    <n v="0"/>
    <n v="0"/>
    <s v="x"/>
    <n v="0"/>
    <s v="4"/>
    <s v="4"/>
    <s v="2"/>
    <s v="4"/>
    <s v=""/>
    <s v=""/>
    <s v=""/>
    <n v="1"/>
    <s v=""/>
    <n v="1"/>
    <s v="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
    <s v="Talento Humano, Recursos Físicos y Tecnológicos"/>
    <x v="1"/>
  </r>
  <r>
    <s v="Control Interno "/>
    <s v="Control interno "/>
    <s v="Evidenciar la divulgación e implementación de la política de administración de riesgos."/>
    <s v="Política de administración de riesgos implementada."/>
    <s v="MANTENIMIENTO"/>
    <n v="4"/>
    <n v="1"/>
    <n v="1"/>
    <n v="1"/>
    <n v="1"/>
    <n v="0"/>
    <n v="1"/>
    <n v="1"/>
    <n v="1"/>
    <n v="1"/>
    <s v="SI"/>
    <s v="x"/>
    <s v="x"/>
    <s v="x"/>
    <s v="x"/>
    <s v="2"/>
    <s v="2"/>
    <s v="2"/>
    <s v="3"/>
    <n v="1"/>
    <n v="1"/>
    <n v="1"/>
    <n v="1"/>
    <s v="0%"/>
    <n v="0.75"/>
    <s v="La implementación de la Política de administración de riesgos se ha realizado en los Mapas de Riesgos de gestión por procesos y mapas de riesgos de corrupción por procesos. "/>
    <s v="Talento Humano, Recursos Físicos y Tecnológicos"/>
    <x v="1"/>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1"/>
    <n v="0"/>
    <n v="0"/>
    <m/>
    <m/>
    <n v="1"/>
    <m/>
    <s v="SI"/>
    <n v="0"/>
    <n v="0"/>
    <s v="x"/>
    <n v="0"/>
    <s v="4"/>
    <s v="1"/>
    <s v="3"/>
    <s v="4"/>
    <n v="1"/>
    <s v=""/>
    <n v="1"/>
    <n v="1"/>
    <s v=""/>
    <n v="1"/>
    <s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_x000a__x000a_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_x000a_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
    <s v="Talento Humano, Recursos Físicos y Tecnológicos"/>
    <x v="9"/>
  </r>
  <r>
    <s v="Control Interno "/>
    <s v="Control interno "/>
    <s v="Evaluación de la Audiencia de Rendición de Cuentas"/>
    <s v="Informe de Evaluación de la Audiencia Anual de Rendición de Cuentas"/>
    <s v="INCREMENTO"/>
    <n v="1"/>
    <n v="1"/>
    <n v="0"/>
    <n v="1"/>
    <n v="1"/>
    <n v="0"/>
    <m/>
    <n v="1"/>
    <m/>
    <m/>
    <s v="SI"/>
    <n v="0"/>
    <s v="x"/>
    <n v="0"/>
    <n v="0"/>
    <s v="4"/>
    <s v="2"/>
    <s v="1"/>
    <s v="4"/>
    <n v="1"/>
    <s v=""/>
    <n v="1"/>
    <n v="1"/>
    <s v=""/>
    <s v="100%"/>
    <s v="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
    <s v="Talento Humano, Recursos Físicos y Tecnológicos"/>
    <x v="9"/>
  </r>
  <r>
    <s v="Control Interno "/>
    <s v="Control interno "/>
    <s v="Evaluación Semestral de Coordinación del Sistema de Control Interno."/>
    <s v="Informe Semestral de Coordinación del Sistema de Control Interno."/>
    <s v="INCREMENTO"/>
    <n v="2"/>
    <n v="2"/>
    <n v="1"/>
    <n v="0"/>
    <n v="1"/>
    <n v="0"/>
    <n v="1"/>
    <m/>
    <n v="1"/>
    <m/>
    <s v="SI"/>
    <s v="x"/>
    <n v="0"/>
    <s v="x"/>
    <n v="0"/>
    <s v="2"/>
    <s v="4"/>
    <s v="2"/>
    <s v="4"/>
    <s v=""/>
    <n v="1"/>
    <s v=""/>
    <n v="1"/>
    <s v=""/>
    <n v="1"/>
    <s v="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
    <s v="Talento Humano, Recursos Físicos y Tecnológicos"/>
    <x v="9"/>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4"/>
    <n v="0"/>
    <n v="1"/>
    <m/>
    <n v="1"/>
    <m/>
    <s v="SI"/>
    <s v="x"/>
    <n v="0"/>
    <s v="x"/>
    <n v="0"/>
    <s v="2"/>
    <s v="4"/>
    <s v="2"/>
    <s v="4"/>
    <s v=""/>
    <s v="100%"/>
    <s v=""/>
    <s v="100%"/>
    <s v=""/>
    <s v="100%"/>
    <s v="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
    <s v="Talento Humano, Recursos Físicos y Tecnológicos"/>
    <x v="9"/>
  </r>
  <r>
    <s v="Control Interno "/>
    <s v="Control interno "/>
    <s v="Seguimiento periódico (Cuatrimestral) al PAAC y Mapas de riesgos de Corrupción."/>
    <s v="Informe de seguimiento al PAAC y Mapas de riesgos de Corrupción."/>
    <s v="INCREMENTO"/>
    <n v="3"/>
    <n v="3"/>
    <n v="1"/>
    <n v="0"/>
    <n v="1"/>
    <n v="0"/>
    <n v="1"/>
    <m/>
    <n v="1"/>
    <n v="1"/>
    <s v="SI"/>
    <s v="x"/>
    <n v="0"/>
    <s v="x"/>
    <s v="x"/>
    <s v="2"/>
    <s v="4"/>
    <s v="2"/>
    <s v="3"/>
    <s v=""/>
    <n v="1"/>
    <s v=""/>
    <n v="1"/>
    <s v="0%"/>
    <n v="0.66666666666666663"/>
    <s v="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
    <s v="Talento Humano, Recursos Físicos y Tecnológicos"/>
    <x v="9"/>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1"/>
    <n v="1"/>
    <n v="0"/>
    <m/>
    <n v="1"/>
    <m/>
    <n v="1"/>
    <s v="SI"/>
    <n v="0"/>
    <s v="x"/>
    <n v="0"/>
    <s v="x"/>
    <s v="4"/>
    <s v="2"/>
    <s v="1"/>
    <s v="3"/>
    <n v="1"/>
    <s v=""/>
    <n v="1"/>
    <n v="1"/>
    <s v="0%"/>
    <n v="1"/>
    <s v="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
    <s v="Talento Humano, Recursos Físicos y Tecnológicos"/>
    <x v="9"/>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1"/>
    <n v="0"/>
    <n v="1"/>
    <m/>
    <n v="1"/>
    <m/>
    <s v="SI"/>
    <s v="x"/>
    <n v="0"/>
    <s v="x"/>
    <n v="0"/>
    <s v="2"/>
    <s v="4"/>
    <s v="2"/>
    <s v="4"/>
    <s v=""/>
    <n v="1"/>
    <s v=""/>
    <n v="1"/>
    <s v=""/>
    <n v="1"/>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_x000a_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
    <s v="Talento Humano, Recursos Físicos y Tecnológicos"/>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0" applyNumberFormats="0" applyBorderFormats="0" applyFontFormats="0" applyPatternFormats="0" applyAlignmentFormats="0" applyWidthHeightFormats="1" dataCaption="Valores" updatedVersion="7" minRefreshableVersion="3" showDrill="0" showDataTips="0" useAutoFormatting="1" itemPrintTitles="1" createdVersion="7" indent="0" showHeaders="0" outline="1" outlineData="1" multipleFieldFilters="0" chartFormat="10" fieldListSortAscending="1" customListSort="0">
  <location ref="A3:M4" firstHeaderRow="0" firstDataRow="1" firstDataCol="1"/>
  <pivotFields count="34">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axis="axisCol" showAll="0">
      <items count="12">
        <item x="2"/>
        <item x="9"/>
        <item x="6"/>
        <item x="0"/>
        <item x="8"/>
        <item x="3"/>
        <item x="7"/>
        <item x="10"/>
        <item x="1"/>
        <item x="4"/>
        <item x="5"/>
        <item t="default"/>
      </items>
    </pivotField>
    <pivotField showAll="0"/>
  </pivotFields>
  <rowItems count="1">
    <i/>
  </rowItems>
  <colFields count="1">
    <field x="32"/>
  </colFields>
  <colItems count="12">
    <i>
      <x/>
    </i>
    <i>
      <x v="1"/>
    </i>
    <i>
      <x v="2"/>
    </i>
    <i>
      <x v="3"/>
    </i>
    <i>
      <x v="4"/>
    </i>
    <i>
      <x v="5"/>
    </i>
    <i>
      <x v="6"/>
    </i>
    <i>
      <x v="7"/>
    </i>
    <i>
      <x v="8"/>
    </i>
    <i>
      <x v="9"/>
    </i>
    <i>
      <x v="10"/>
    </i>
    <i t="grand">
      <x/>
    </i>
  </colItems>
  <dataFields count="1">
    <dataField name="Promedio de  III TRIM 20217" fld="25" subtotal="average" baseField="0" baseItem="0"/>
  </dataFields>
  <formats count="1">
    <format dxfId="10">
      <pivotArea outline="0" collapsedLevelsAreSubtotals="1" fieldPosition="0"/>
    </format>
  </formats>
  <chartFormats count="13">
    <chartFormat chart="9" format="47" series="1">
      <pivotArea type="data" outline="0" fieldPosition="0">
        <references count="2">
          <reference field="4294967294" count="1" selected="0">
            <x v="0"/>
          </reference>
          <reference field="32" count="1" selected="0">
            <x v="0"/>
          </reference>
        </references>
      </pivotArea>
    </chartFormat>
    <chartFormat chart="9" format="48" series="1">
      <pivotArea type="data" outline="0" fieldPosition="0">
        <references count="2">
          <reference field="4294967294" count="1" selected="0">
            <x v="0"/>
          </reference>
          <reference field="32" count="1" selected="0">
            <x v="1"/>
          </reference>
        </references>
      </pivotArea>
    </chartFormat>
    <chartFormat chart="9" format="49" series="1">
      <pivotArea type="data" outline="0" fieldPosition="0">
        <references count="2">
          <reference field="4294967294" count="1" selected="0">
            <x v="0"/>
          </reference>
          <reference field="32" count="1" selected="0">
            <x v="2"/>
          </reference>
        </references>
      </pivotArea>
    </chartFormat>
    <chartFormat chart="9" format="50">
      <pivotArea type="data" outline="0" fieldPosition="0">
        <references count="2">
          <reference field="4294967294" count="1" selected="0">
            <x v="0"/>
          </reference>
          <reference field="32" count="1" selected="0">
            <x v="2"/>
          </reference>
        </references>
      </pivotArea>
    </chartFormat>
    <chartFormat chart="9" format="51" series="1">
      <pivotArea type="data" outline="0" fieldPosition="0">
        <references count="2">
          <reference field="4294967294" count="1" selected="0">
            <x v="0"/>
          </reference>
          <reference field="32" count="1" selected="0">
            <x v="3"/>
          </reference>
        </references>
      </pivotArea>
    </chartFormat>
    <chartFormat chart="9" format="52" series="1">
      <pivotArea type="data" outline="0" fieldPosition="0">
        <references count="2">
          <reference field="4294967294" count="1" selected="0">
            <x v="0"/>
          </reference>
          <reference field="32" count="1" selected="0">
            <x v="4"/>
          </reference>
        </references>
      </pivotArea>
    </chartFormat>
    <chartFormat chart="9" format="53" series="1">
      <pivotArea type="data" outline="0" fieldPosition="0">
        <references count="2">
          <reference field="4294967294" count="1" selected="0">
            <x v="0"/>
          </reference>
          <reference field="32" count="1" selected="0">
            <x v="5"/>
          </reference>
        </references>
      </pivotArea>
    </chartFormat>
    <chartFormat chart="9" format="54">
      <pivotArea type="data" outline="0" fieldPosition="0">
        <references count="2">
          <reference field="4294967294" count="1" selected="0">
            <x v="0"/>
          </reference>
          <reference field="32" count="1" selected="0">
            <x v="5"/>
          </reference>
        </references>
      </pivotArea>
    </chartFormat>
    <chartFormat chart="9" format="55" series="1">
      <pivotArea type="data" outline="0" fieldPosition="0">
        <references count="2">
          <reference field="4294967294" count="1" selected="0">
            <x v="0"/>
          </reference>
          <reference field="32" count="1" selected="0">
            <x v="6"/>
          </reference>
        </references>
      </pivotArea>
    </chartFormat>
    <chartFormat chart="9" format="56" series="1">
      <pivotArea type="data" outline="0" fieldPosition="0">
        <references count="2">
          <reference field="4294967294" count="1" selected="0">
            <x v="0"/>
          </reference>
          <reference field="32" count="1" selected="0">
            <x v="7"/>
          </reference>
        </references>
      </pivotArea>
    </chartFormat>
    <chartFormat chart="9" format="57" series="1">
      <pivotArea type="data" outline="0" fieldPosition="0">
        <references count="2">
          <reference field="4294967294" count="1" selected="0">
            <x v="0"/>
          </reference>
          <reference field="32" count="1" selected="0">
            <x v="8"/>
          </reference>
        </references>
      </pivotArea>
    </chartFormat>
    <chartFormat chart="9" format="58" series="1">
      <pivotArea type="data" outline="0" fieldPosition="0">
        <references count="2">
          <reference field="4294967294" count="1" selected="0">
            <x v="0"/>
          </reference>
          <reference field="32" count="1" selected="0">
            <x v="9"/>
          </reference>
        </references>
      </pivotArea>
    </chartFormat>
    <chartFormat chart="9" format="59" series="1">
      <pivotArea type="data" outline="0" fieldPosition="0">
        <references count="2">
          <reference field="4294967294" count="1" selected="0">
            <x v="0"/>
          </reference>
          <reference field="32"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1"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C15" firstHeaderRow="0" firstDataRow="1" firstDataCol="1"/>
  <pivotFields count="33">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dataField="1" showAll="0"/>
    <pivotField showAll="0"/>
    <pivotField showAll="0"/>
    <pivotField axis="axisRow" showAll="0">
      <items count="12">
        <item x="2"/>
        <item x="9"/>
        <item x="6"/>
        <item x="0"/>
        <item x="8"/>
        <item x="3"/>
        <item x="7"/>
        <item x="10"/>
        <item x="1"/>
        <item x="4"/>
        <item x="5"/>
        <item t="default"/>
      </items>
    </pivotField>
  </pivotFields>
  <rowFields count="1">
    <field x="32"/>
  </rowFields>
  <rowItems count="12">
    <i>
      <x/>
    </i>
    <i>
      <x v="1"/>
    </i>
    <i>
      <x v="2"/>
    </i>
    <i>
      <x v="3"/>
    </i>
    <i>
      <x v="4"/>
    </i>
    <i>
      <x v="5"/>
    </i>
    <i>
      <x v="6"/>
    </i>
    <i>
      <x v="7"/>
    </i>
    <i>
      <x v="8"/>
    </i>
    <i>
      <x v="9"/>
    </i>
    <i>
      <x v="10"/>
    </i>
    <i t="grand">
      <x/>
    </i>
  </rowItems>
  <colFields count="1">
    <field x="-2"/>
  </colFields>
  <colItems count="2">
    <i>
      <x/>
    </i>
    <i i="1">
      <x v="1"/>
    </i>
  </colItems>
  <dataFields count="2">
    <dataField name="Promedio de I TRIM 20229" fld="27" subtotal="average" baseField="32" baseItem="0" numFmtId="9"/>
    <dataField name="Promedio de ACUMULADO 2021 -2022" fld="29" subtotal="average" baseField="32" baseItem="0"/>
  </dataFields>
  <formats count="1">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C442" totalsRowShown="0" headerRowDxfId="2">
  <autoFilter ref="B2:C442" xr:uid="{00000000-0009-0000-0100-000001000000}"/>
  <tableColumns count="2">
    <tableColumn id="1" xr3:uid="{00000000-0010-0000-0000-000001000000}" name="Columna1" dataDxfId="1"/>
    <tableColumn id="2" xr3:uid="{00000000-0010-0000-0000-000002000000}" name="Columna2"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V138"/>
  <sheetViews>
    <sheetView showGridLines="0" tabSelected="1" zoomScale="70" zoomScaleNormal="70" workbookViewId="0"/>
  </sheetViews>
  <sheetFormatPr baseColWidth="10" defaultColWidth="11.42578125" defaultRowHeight="15" x14ac:dyDescent="0.25"/>
  <cols>
    <col min="1" max="1" width="4.28515625" customWidth="1"/>
    <col min="2" max="2" width="42.85546875" customWidth="1"/>
    <col min="3" max="3" width="40.140625" customWidth="1"/>
    <col min="4" max="4" width="30.42578125" customWidth="1"/>
    <col min="5" max="5" width="27.5703125" style="133" customWidth="1"/>
    <col min="6" max="6" width="70.7109375" style="24" customWidth="1"/>
    <col min="7" max="7" width="64.42578125" customWidth="1"/>
    <col min="8" max="8" width="12.5703125" customWidth="1"/>
    <col min="9" max="9" width="23.140625" customWidth="1"/>
    <col min="10" max="10" width="12.7109375" customWidth="1"/>
    <col min="11" max="12" width="13.5703125" customWidth="1"/>
    <col min="13" max="13" width="11.85546875" customWidth="1"/>
    <col min="14" max="14" width="22.85546875" style="2" hidden="1" customWidth="1"/>
    <col min="15" max="15" width="22.85546875" style="2" customWidth="1"/>
    <col min="16" max="17" width="22.85546875" style="2" hidden="1" customWidth="1"/>
    <col min="18" max="19" width="21.42578125" style="2" hidden="1" customWidth="1"/>
    <col min="20" max="21" width="22.85546875" style="2" hidden="1" customWidth="1"/>
    <col min="22" max="22" width="24.140625" style="30" customWidth="1"/>
    <col min="23" max="23" width="88" style="34" customWidth="1"/>
    <col min="24" max="24" width="40.85546875" style="421" customWidth="1"/>
    <col min="25" max="25" width="30" style="29" customWidth="1"/>
    <col min="26" max="29" width="8.5703125" customWidth="1"/>
    <col min="30" max="30" width="11.42578125" hidden="1" customWidth="1"/>
    <col min="31" max="48" width="11.42578125" customWidth="1"/>
  </cols>
  <sheetData>
    <row r="2" spans="2:47" ht="15.75" thickBot="1" x14ac:dyDescent="0.3">
      <c r="AS2" s="23" t="s">
        <v>0</v>
      </c>
    </row>
    <row r="3" spans="2:47" s="25" customFormat="1" ht="18" customHeight="1" x14ac:dyDescent="0.35">
      <c r="B3" s="494" t="s">
        <v>1</v>
      </c>
      <c r="C3" s="495"/>
      <c r="D3" s="495"/>
      <c r="E3" s="495"/>
      <c r="F3" s="495"/>
      <c r="G3" s="495"/>
      <c r="H3" s="495"/>
      <c r="I3" s="495"/>
      <c r="J3" s="495"/>
      <c r="K3" s="495"/>
      <c r="L3" s="495"/>
      <c r="M3" s="495"/>
      <c r="N3" s="495"/>
      <c r="O3" s="495"/>
      <c r="P3" s="495"/>
      <c r="Q3" s="495"/>
      <c r="R3" s="495"/>
      <c r="S3" s="495"/>
      <c r="T3" s="495"/>
      <c r="U3" s="495"/>
      <c r="V3" s="495"/>
      <c r="W3" s="495"/>
      <c r="X3" s="495"/>
      <c r="Y3" s="488" t="s">
        <v>882</v>
      </c>
      <c r="Z3" s="488"/>
      <c r="AA3" s="488"/>
      <c r="AB3" s="488"/>
      <c r="AC3" s="489"/>
      <c r="AS3" s="26"/>
    </row>
    <row r="4" spans="2:47" s="25" customFormat="1" ht="19.149999999999999" customHeight="1" x14ac:dyDescent="0.35">
      <c r="B4" s="496"/>
      <c r="C4" s="497"/>
      <c r="D4" s="497"/>
      <c r="E4" s="497"/>
      <c r="F4" s="497"/>
      <c r="G4" s="497"/>
      <c r="H4" s="497"/>
      <c r="I4" s="497"/>
      <c r="J4" s="497"/>
      <c r="K4" s="497"/>
      <c r="L4" s="497"/>
      <c r="M4" s="497"/>
      <c r="N4" s="497"/>
      <c r="O4" s="497"/>
      <c r="P4" s="497"/>
      <c r="Q4" s="497"/>
      <c r="R4" s="497"/>
      <c r="S4" s="497"/>
      <c r="T4" s="497"/>
      <c r="U4" s="497"/>
      <c r="V4" s="497"/>
      <c r="W4" s="497"/>
      <c r="X4" s="497"/>
      <c r="Y4" s="490" t="s">
        <v>884</v>
      </c>
      <c r="Z4" s="490"/>
      <c r="AA4" s="490"/>
      <c r="AB4" s="490"/>
      <c r="AC4" s="491"/>
    </row>
    <row r="5" spans="2:47" s="25" customFormat="1" ht="18" customHeight="1" x14ac:dyDescent="0.35">
      <c r="B5" s="496"/>
      <c r="C5" s="497"/>
      <c r="D5" s="497"/>
      <c r="E5" s="497"/>
      <c r="F5" s="497"/>
      <c r="G5" s="497"/>
      <c r="H5" s="497"/>
      <c r="I5" s="497"/>
      <c r="J5" s="497"/>
      <c r="K5" s="497"/>
      <c r="L5" s="497"/>
      <c r="M5" s="497"/>
      <c r="N5" s="497"/>
      <c r="O5" s="497"/>
      <c r="P5" s="497"/>
      <c r="Q5" s="497"/>
      <c r="R5" s="497"/>
      <c r="S5" s="497"/>
      <c r="T5" s="497"/>
      <c r="U5" s="497"/>
      <c r="V5" s="497"/>
      <c r="W5" s="497"/>
      <c r="X5" s="497"/>
      <c r="Y5" s="490" t="s">
        <v>883</v>
      </c>
      <c r="Z5" s="490"/>
      <c r="AA5" s="490"/>
      <c r="AB5" s="490"/>
      <c r="AC5" s="491"/>
      <c r="AU5" s="25" t="s">
        <v>2</v>
      </c>
    </row>
    <row r="6" spans="2:47" s="25" customFormat="1" ht="24.75" customHeight="1" thickBot="1" x14ac:dyDescent="0.4">
      <c r="B6" s="498"/>
      <c r="C6" s="499"/>
      <c r="D6" s="499"/>
      <c r="E6" s="499"/>
      <c r="F6" s="499"/>
      <c r="G6" s="499"/>
      <c r="H6" s="499"/>
      <c r="I6" s="499"/>
      <c r="J6" s="499"/>
      <c r="K6" s="499"/>
      <c r="L6" s="499"/>
      <c r="M6" s="499"/>
      <c r="N6" s="499"/>
      <c r="O6" s="499"/>
      <c r="P6" s="499"/>
      <c r="Q6" s="499"/>
      <c r="R6" s="499"/>
      <c r="S6" s="499"/>
      <c r="T6" s="499"/>
      <c r="U6" s="499"/>
      <c r="V6" s="499"/>
      <c r="W6" s="499"/>
      <c r="X6" s="499"/>
      <c r="Y6" s="492" t="s">
        <v>3</v>
      </c>
      <c r="Z6" s="492"/>
      <c r="AA6" s="492"/>
      <c r="AB6" s="492"/>
      <c r="AC6" s="493"/>
      <c r="AU6" s="25" t="s">
        <v>4</v>
      </c>
    </row>
    <row r="7" spans="2:47" s="25" customFormat="1" ht="24" thickBot="1" x14ac:dyDescent="0.4">
      <c r="B7" s="500" t="s">
        <v>5</v>
      </c>
      <c r="C7" s="501"/>
      <c r="D7" s="502"/>
      <c r="E7" s="126"/>
      <c r="F7" s="463"/>
      <c r="G7" s="464"/>
      <c r="H7" s="464"/>
      <c r="I7" s="464"/>
      <c r="J7" s="464"/>
      <c r="K7" s="464"/>
      <c r="L7" s="464"/>
      <c r="M7" s="464"/>
      <c r="N7" s="464"/>
      <c r="O7" s="464"/>
      <c r="P7" s="464"/>
      <c r="Q7" s="464"/>
      <c r="R7" s="464"/>
      <c r="S7" s="464"/>
      <c r="T7" s="464"/>
      <c r="U7" s="464"/>
      <c r="V7" s="464"/>
      <c r="W7" s="464"/>
      <c r="X7" s="465"/>
      <c r="Y7" s="464"/>
      <c r="Z7" s="466"/>
      <c r="AA7" s="466"/>
      <c r="AB7" s="466"/>
      <c r="AC7" s="467"/>
    </row>
    <row r="8" spans="2:47" s="25" customFormat="1" ht="20.25" customHeight="1" thickBot="1" x14ac:dyDescent="0.4">
      <c r="B8" s="468" t="s">
        <v>6</v>
      </c>
      <c r="C8" s="505" t="s">
        <v>7</v>
      </c>
      <c r="D8" s="485" t="s">
        <v>8</v>
      </c>
      <c r="E8" s="503" t="s">
        <v>9</v>
      </c>
      <c r="F8" s="470" t="s">
        <v>10</v>
      </c>
      <c r="G8" s="481" t="s">
        <v>11</v>
      </c>
      <c r="H8" s="468" t="s">
        <v>12</v>
      </c>
      <c r="I8" s="468" t="s">
        <v>13</v>
      </c>
      <c r="J8" s="482" t="s">
        <v>14</v>
      </c>
      <c r="K8" s="482"/>
      <c r="L8" s="482"/>
      <c r="M8" s="483"/>
      <c r="N8" s="458" t="s">
        <v>877</v>
      </c>
      <c r="O8" s="458" t="s">
        <v>873</v>
      </c>
      <c r="P8" s="458" t="s">
        <v>879</v>
      </c>
      <c r="Q8" s="458" t="s">
        <v>874</v>
      </c>
      <c r="R8" s="458" t="s">
        <v>878</v>
      </c>
      <c r="S8" s="458" t="s">
        <v>875</v>
      </c>
      <c r="T8" s="458" t="s">
        <v>880</v>
      </c>
      <c r="U8" s="458" t="s">
        <v>876</v>
      </c>
      <c r="V8" s="485" t="s">
        <v>15</v>
      </c>
      <c r="W8" s="468" t="s">
        <v>16</v>
      </c>
      <c r="X8" s="480" t="s">
        <v>17</v>
      </c>
      <c r="Y8" s="468" t="s">
        <v>18</v>
      </c>
      <c r="Z8" s="473" t="s">
        <v>19</v>
      </c>
      <c r="AA8" s="474"/>
      <c r="AB8" s="474" t="s">
        <v>20</v>
      </c>
      <c r="AC8" s="475"/>
    </row>
    <row r="9" spans="2:47" s="25" customFormat="1" ht="39.75" customHeight="1" x14ac:dyDescent="0.35">
      <c r="B9" s="469"/>
      <c r="C9" s="506"/>
      <c r="D9" s="486"/>
      <c r="E9" s="504"/>
      <c r="F9" s="471"/>
      <c r="G9" s="481"/>
      <c r="H9" s="469"/>
      <c r="I9" s="469"/>
      <c r="J9" s="484" t="s">
        <v>20</v>
      </c>
      <c r="K9" s="484"/>
      <c r="L9" s="461" t="s">
        <v>21</v>
      </c>
      <c r="M9" s="462"/>
      <c r="N9" s="459"/>
      <c r="O9" s="459"/>
      <c r="P9" s="459"/>
      <c r="Q9" s="459"/>
      <c r="R9" s="459"/>
      <c r="S9" s="459"/>
      <c r="T9" s="459"/>
      <c r="U9" s="459"/>
      <c r="V9" s="486"/>
      <c r="W9" s="469"/>
      <c r="X9" s="481"/>
      <c r="Y9" s="469"/>
      <c r="Z9" s="476" t="s">
        <v>20</v>
      </c>
      <c r="AA9" s="477"/>
      <c r="AB9" s="478" t="s">
        <v>21</v>
      </c>
      <c r="AC9" s="479"/>
    </row>
    <row r="10" spans="2:47" s="25" customFormat="1" ht="39.75" customHeight="1" thickBot="1" x14ac:dyDescent="0.4">
      <c r="B10" s="469"/>
      <c r="C10" s="506"/>
      <c r="D10" s="486"/>
      <c r="E10" s="504"/>
      <c r="F10" s="472"/>
      <c r="G10" s="481"/>
      <c r="H10" s="469"/>
      <c r="I10" s="469"/>
      <c r="J10" s="127" t="s">
        <v>22</v>
      </c>
      <c r="K10" s="128" t="s">
        <v>23</v>
      </c>
      <c r="L10" s="129" t="s">
        <v>24</v>
      </c>
      <c r="M10" s="130" t="s">
        <v>25</v>
      </c>
      <c r="N10" s="460"/>
      <c r="O10" s="460"/>
      <c r="P10" s="460"/>
      <c r="Q10" s="460"/>
      <c r="R10" s="460"/>
      <c r="S10" s="460"/>
      <c r="T10" s="460"/>
      <c r="U10" s="460"/>
      <c r="V10" s="487"/>
      <c r="W10" s="469"/>
      <c r="X10" s="481"/>
      <c r="Y10" s="469"/>
      <c r="Z10" s="127" t="s">
        <v>22</v>
      </c>
      <c r="AA10" s="128" t="s">
        <v>23</v>
      </c>
      <c r="AB10" s="129" t="s">
        <v>24</v>
      </c>
      <c r="AC10" s="130" t="s">
        <v>25</v>
      </c>
      <c r="AD10" s="132" t="s">
        <v>26</v>
      </c>
      <c r="AE10"/>
      <c r="AF10"/>
      <c r="AG10"/>
      <c r="AH10"/>
      <c r="AI10"/>
      <c r="AJ10"/>
      <c r="AK10"/>
      <c r="AL10"/>
      <c r="AM10"/>
      <c r="AN10"/>
      <c r="AO10"/>
      <c r="AP10"/>
      <c r="AQ10"/>
      <c r="AR10"/>
      <c r="AS10"/>
    </row>
    <row r="11" spans="2:47" s="27" customFormat="1" ht="39.950000000000003" customHeight="1" x14ac:dyDescent="0.3">
      <c r="B11" s="134" t="s">
        <v>27</v>
      </c>
      <c r="C11" s="141" t="s">
        <v>28</v>
      </c>
      <c r="D11" s="138" t="s">
        <v>29</v>
      </c>
      <c r="E11" s="145" t="s">
        <v>30</v>
      </c>
      <c r="F11" s="149" t="s">
        <v>31</v>
      </c>
      <c r="G11" s="154" t="s">
        <v>32</v>
      </c>
      <c r="H11" s="171">
        <v>1</v>
      </c>
      <c r="I11" s="171" t="s">
        <v>2</v>
      </c>
      <c r="J11" s="178"/>
      <c r="K11" s="207"/>
      <c r="L11" s="211"/>
      <c r="M11" s="212"/>
      <c r="N11" s="447" t="str">
        <f t="shared" ref="N11:N42" si="0">IF(ISERROR(J11/Z11),"-",J11/Z11)</f>
        <v>-</v>
      </c>
      <c r="O11" s="447" t="str">
        <f>IF(N11="","",IF(N11="-","-",IF(N11&gt;=100%,100%,N11)))</f>
        <v>-</v>
      </c>
      <c r="P11" s="447">
        <f t="shared" ref="P11:P42" si="1">IF(ISERROR(K11/AA11),"-",K11/AA11)</f>
        <v>0</v>
      </c>
      <c r="Q11" s="447">
        <f>IF(P11="","",IF(P11="-","-",IF(P11&gt;=100%,100%,P11)))</f>
        <v>0</v>
      </c>
      <c r="R11" s="447" t="str">
        <f t="shared" ref="R11:R42" si="2">IF(ISERROR(L11/AB11),"-",L11/AB11)</f>
        <v>-</v>
      </c>
      <c r="S11" s="447" t="str">
        <f>IF(R11="","",IF(R11="-","-",IF(R11&gt;=100%,100%,R11)))</f>
        <v>-</v>
      </c>
      <c r="T11" s="447" t="str">
        <f t="shared" ref="T11:T42" si="3">IF(ISERROR(M11/AC11),"-",M11/AC11)</f>
        <v>-</v>
      </c>
      <c r="U11" s="447" t="str">
        <f>IF(T11="","",IF(T11="-","-",IF(T11&gt;=100%,100%,T11)))</f>
        <v>-</v>
      </c>
      <c r="V11" s="186">
        <f t="shared" ref="V11:V16" si="4">SUM(J11:M11)/H11</f>
        <v>0</v>
      </c>
      <c r="W11" s="199"/>
      <c r="X11" s="187" t="s">
        <v>33</v>
      </c>
      <c r="Y11" s="192" t="s">
        <v>34</v>
      </c>
      <c r="Z11" s="293"/>
      <c r="AA11" s="294">
        <v>1</v>
      </c>
      <c r="AB11" s="295"/>
      <c r="AC11" s="296"/>
      <c r="AD11" s="457">
        <v>1</v>
      </c>
    </row>
    <row r="12" spans="2:47" s="27" customFormat="1" ht="35.450000000000003" customHeight="1" x14ac:dyDescent="0.3">
      <c r="B12" s="135" t="s">
        <v>27</v>
      </c>
      <c r="C12" s="142" t="s">
        <v>28</v>
      </c>
      <c r="D12" s="139" t="s">
        <v>29</v>
      </c>
      <c r="E12" s="146" t="s">
        <v>35</v>
      </c>
      <c r="F12" s="150" t="s">
        <v>36</v>
      </c>
      <c r="G12" s="163" t="s">
        <v>37</v>
      </c>
      <c r="H12" s="172">
        <v>2</v>
      </c>
      <c r="I12" s="172" t="s">
        <v>2</v>
      </c>
      <c r="J12" s="179"/>
      <c r="K12" s="208"/>
      <c r="L12" s="213"/>
      <c r="M12" s="214"/>
      <c r="N12" s="445" t="str">
        <f t="shared" si="0"/>
        <v>-</v>
      </c>
      <c r="O12" s="445" t="str">
        <f t="shared" ref="O12:O75" si="5">IF(N12="","",IF(N12="-","-",IF(N12&gt;=100%,100%,N12)))</f>
        <v>-</v>
      </c>
      <c r="P12" s="445">
        <f t="shared" si="1"/>
        <v>0</v>
      </c>
      <c r="Q12" s="445">
        <f t="shared" ref="Q12:Q75" si="6">IF(P12="","",IF(P12="-","-",IF(P12&gt;=100%,100%,P12)))</f>
        <v>0</v>
      </c>
      <c r="R12" s="445" t="str">
        <f t="shared" si="2"/>
        <v>-</v>
      </c>
      <c r="S12" s="445" t="str">
        <f t="shared" ref="S12:S75" si="7">IF(R12="","",IF(R12="-","-",IF(R12&gt;=100%,100%,R12)))</f>
        <v>-</v>
      </c>
      <c r="T12" s="445">
        <f t="shared" si="3"/>
        <v>0</v>
      </c>
      <c r="U12" s="445">
        <f t="shared" ref="U12:U75" si="8">IF(T12="","",IF(T12="-","-",IF(T12&gt;=100%,100%,T12)))</f>
        <v>0</v>
      </c>
      <c r="V12" s="174">
        <f t="shared" si="4"/>
        <v>0</v>
      </c>
      <c r="W12" s="200"/>
      <c r="X12" s="188" t="s">
        <v>33</v>
      </c>
      <c r="Y12" s="190" t="s">
        <v>34</v>
      </c>
      <c r="Z12" s="297"/>
      <c r="AA12" s="298">
        <v>1</v>
      </c>
      <c r="AB12" s="299"/>
      <c r="AC12" s="300">
        <v>1</v>
      </c>
      <c r="AD12" s="457">
        <v>2</v>
      </c>
    </row>
    <row r="13" spans="2:47" s="27" customFormat="1" ht="36" x14ac:dyDescent="0.3">
      <c r="B13" s="135" t="s">
        <v>27</v>
      </c>
      <c r="C13" s="142" t="s">
        <v>28</v>
      </c>
      <c r="D13" s="139" t="s">
        <v>29</v>
      </c>
      <c r="E13" s="146" t="s">
        <v>38</v>
      </c>
      <c r="F13" s="150" t="s">
        <v>39</v>
      </c>
      <c r="G13" s="406" t="s">
        <v>40</v>
      </c>
      <c r="H13" s="172">
        <v>2</v>
      </c>
      <c r="I13" s="172" t="s">
        <v>2</v>
      </c>
      <c r="J13" s="179"/>
      <c r="K13" s="208"/>
      <c r="L13" s="213"/>
      <c r="M13" s="214"/>
      <c r="N13" s="445" t="str">
        <f t="shared" si="0"/>
        <v>-</v>
      </c>
      <c r="O13" s="445" t="str">
        <f t="shared" si="5"/>
        <v>-</v>
      </c>
      <c r="P13" s="445">
        <f t="shared" si="1"/>
        <v>0</v>
      </c>
      <c r="Q13" s="445">
        <f t="shared" si="6"/>
        <v>0</v>
      </c>
      <c r="R13" s="445" t="str">
        <f t="shared" si="2"/>
        <v>-</v>
      </c>
      <c r="S13" s="445" t="str">
        <f t="shared" si="7"/>
        <v>-</v>
      </c>
      <c r="T13" s="445">
        <f t="shared" si="3"/>
        <v>0</v>
      </c>
      <c r="U13" s="445">
        <f t="shared" si="8"/>
        <v>0</v>
      </c>
      <c r="V13" s="174">
        <f t="shared" si="4"/>
        <v>0</v>
      </c>
      <c r="W13" s="200"/>
      <c r="X13" s="188" t="s">
        <v>33</v>
      </c>
      <c r="Y13" s="190" t="s">
        <v>34</v>
      </c>
      <c r="Z13" s="297"/>
      <c r="AA13" s="298">
        <v>1</v>
      </c>
      <c r="AB13" s="299"/>
      <c r="AC13" s="300">
        <v>1</v>
      </c>
      <c r="AD13" s="457">
        <v>3</v>
      </c>
    </row>
    <row r="14" spans="2:47" s="27" customFormat="1" ht="108.75" thickBot="1" x14ac:dyDescent="0.35">
      <c r="B14" s="136" t="s">
        <v>27</v>
      </c>
      <c r="C14" s="144" t="s">
        <v>28</v>
      </c>
      <c r="D14" s="140" t="s">
        <v>29</v>
      </c>
      <c r="E14" s="148" t="s">
        <v>41</v>
      </c>
      <c r="F14" s="155" t="s">
        <v>42</v>
      </c>
      <c r="G14" s="407" t="s">
        <v>43</v>
      </c>
      <c r="H14" s="173">
        <v>1</v>
      </c>
      <c r="I14" s="173" t="s">
        <v>2</v>
      </c>
      <c r="J14" s="180"/>
      <c r="K14" s="247"/>
      <c r="L14" s="215"/>
      <c r="M14" s="216"/>
      <c r="N14" s="449" t="str">
        <f t="shared" si="0"/>
        <v>-</v>
      </c>
      <c r="O14" s="449" t="str">
        <f t="shared" si="5"/>
        <v>-</v>
      </c>
      <c r="P14" s="449">
        <f t="shared" si="1"/>
        <v>0</v>
      </c>
      <c r="Q14" s="449">
        <f t="shared" si="6"/>
        <v>0</v>
      </c>
      <c r="R14" s="449" t="str">
        <f t="shared" si="2"/>
        <v>-</v>
      </c>
      <c r="S14" s="449" t="str">
        <f t="shared" si="7"/>
        <v>-</v>
      </c>
      <c r="T14" s="449" t="str">
        <f t="shared" si="3"/>
        <v>-</v>
      </c>
      <c r="U14" s="449" t="str">
        <f t="shared" si="8"/>
        <v>-</v>
      </c>
      <c r="V14" s="176">
        <f t="shared" si="4"/>
        <v>0</v>
      </c>
      <c r="W14" s="202"/>
      <c r="X14" s="189" t="s">
        <v>33</v>
      </c>
      <c r="Y14" s="194" t="s">
        <v>34</v>
      </c>
      <c r="Z14" s="301"/>
      <c r="AA14" s="302">
        <v>1</v>
      </c>
      <c r="AB14" s="303"/>
      <c r="AC14" s="304"/>
      <c r="AD14" s="457">
        <v>4</v>
      </c>
    </row>
    <row r="15" spans="2:47" s="27" customFormat="1" ht="107.25" customHeight="1" thickBot="1" x14ac:dyDescent="0.35">
      <c r="B15" s="137" t="s">
        <v>27</v>
      </c>
      <c r="C15" s="143" t="s">
        <v>44</v>
      </c>
      <c r="D15" s="249" t="s">
        <v>45</v>
      </c>
      <c r="E15" s="147" t="s">
        <v>46</v>
      </c>
      <c r="F15" s="250" t="s">
        <v>47</v>
      </c>
      <c r="G15" s="408" t="s">
        <v>48</v>
      </c>
      <c r="H15" s="251">
        <v>2</v>
      </c>
      <c r="I15" s="251" t="s">
        <v>2</v>
      </c>
      <c r="J15" s="252"/>
      <c r="K15" s="253"/>
      <c r="L15" s="254"/>
      <c r="M15" s="255"/>
      <c r="N15" s="446" t="str">
        <f t="shared" si="0"/>
        <v>-</v>
      </c>
      <c r="O15" s="446" t="str">
        <f t="shared" si="5"/>
        <v>-</v>
      </c>
      <c r="P15" s="446">
        <f t="shared" si="1"/>
        <v>0</v>
      </c>
      <c r="Q15" s="446">
        <f t="shared" si="6"/>
        <v>0</v>
      </c>
      <c r="R15" s="446" t="str">
        <f t="shared" si="2"/>
        <v>-</v>
      </c>
      <c r="S15" s="446" t="str">
        <f t="shared" si="7"/>
        <v>-</v>
      </c>
      <c r="T15" s="446">
        <f t="shared" si="3"/>
        <v>0</v>
      </c>
      <c r="U15" s="446">
        <f t="shared" si="8"/>
        <v>0</v>
      </c>
      <c r="V15" s="256">
        <f t="shared" si="4"/>
        <v>0</v>
      </c>
      <c r="W15" s="201"/>
      <c r="X15" s="131" t="s">
        <v>33</v>
      </c>
      <c r="Y15" s="193" t="s">
        <v>34</v>
      </c>
      <c r="Z15" s="305"/>
      <c r="AA15" s="306">
        <v>1</v>
      </c>
      <c r="AB15" s="307"/>
      <c r="AC15" s="308">
        <v>1</v>
      </c>
      <c r="AD15" s="457">
        <v>5</v>
      </c>
    </row>
    <row r="16" spans="2:47" s="27" customFormat="1" ht="108" x14ac:dyDescent="0.3">
      <c r="B16" s="134" t="s">
        <v>49</v>
      </c>
      <c r="C16" s="141" t="s">
        <v>50</v>
      </c>
      <c r="D16" s="138" t="s">
        <v>51</v>
      </c>
      <c r="E16" s="145" t="s">
        <v>52</v>
      </c>
      <c r="F16" s="151" t="s">
        <v>53</v>
      </c>
      <c r="G16" s="409" t="s">
        <v>54</v>
      </c>
      <c r="H16" s="171">
        <v>1</v>
      </c>
      <c r="I16" s="171" t="s">
        <v>2</v>
      </c>
      <c r="J16" s="178"/>
      <c r="K16" s="195"/>
      <c r="L16" s="211"/>
      <c r="M16" s="212"/>
      <c r="N16" s="447" t="str">
        <f t="shared" si="0"/>
        <v>-</v>
      </c>
      <c r="O16" s="447" t="str">
        <f t="shared" si="5"/>
        <v>-</v>
      </c>
      <c r="P16" s="447" t="str">
        <f t="shared" si="1"/>
        <v>-</v>
      </c>
      <c r="Q16" s="447" t="str">
        <f t="shared" si="6"/>
        <v>-</v>
      </c>
      <c r="R16" s="447">
        <f t="shared" si="2"/>
        <v>0</v>
      </c>
      <c r="S16" s="447">
        <f t="shared" si="7"/>
        <v>0</v>
      </c>
      <c r="T16" s="447" t="str">
        <f t="shared" si="3"/>
        <v>-</v>
      </c>
      <c r="U16" s="447" t="str">
        <f t="shared" si="8"/>
        <v>-</v>
      </c>
      <c r="V16" s="186">
        <f t="shared" si="4"/>
        <v>0</v>
      </c>
      <c r="W16" s="199"/>
      <c r="X16" s="187" t="s">
        <v>33</v>
      </c>
      <c r="Y16" s="171" t="s">
        <v>55</v>
      </c>
      <c r="Z16" s="293"/>
      <c r="AA16" s="294"/>
      <c r="AB16" s="295">
        <v>1</v>
      </c>
      <c r="AC16" s="296"/>
      <c r="AD16" s="457">
        <v>6</v>
      </c>
    </row>
    <row r="17" spans="2:30" s="27" customFormat="1" ht="48" customHeight="1" x14ac:dyDescent="0.3">
      <c r="B17" s="135" t="s">
        <v>49</v>
      </c>
      <c r="C17" s="142" t="s">
        <v>50</v>
      </c>
      <c r="D17" s="139" t="s">
        <v>51</v>
      </c>
      <c r="E17" s="146" t="s">
        <v>52</v>
      </c>
      <c r="F17" s="152" t="s">
        <v>53</v>
      </c>
      <c r="G17" s="410" t="s">
        <v>56</v>
      </c>
      <c r="H17" s="172">
        <v>21</v>
      </c>
      <c r="I17" s="172" t="s">
        <v>4</v>
      </c>
      <c r="J17" s="179">
        <v>21</v>
      </c>
      <c r="K17" s="196"/>
      <c r="L17" s="213"/>
      <c r="M17" s="214"/>
      <c r="N17" s="445">
        <f t="shared" si="0"/>
        <v>1</v>
      </c>
      <c r="O17" s="445">
        <f t="shared" si="5"/>
        <v>1</v>
      </c>
      <c r="P17" s="445">
        <f t="shared" si="1"/>
        <v>0</v>
      </c>
      <c r="Q17" s="445">
        <f t="shared" si="6"/>
        <v>0</v>
      </c>
      <c r="R17" s="445">
        <f t="shared" si="2"/>
        <v>0</v>
      </c>
      <c r="S17" s="445">
        <f t="shared" si="7"/>
        <v>0</v>
      </c>
      <c r="T17" s="445">
        <f t="shared" si="3"/>
        <v>0</v>
      </c>
      <c r="U17" s="445">
        <f t="shared" si="8"/>
        <v>0</v>
      </c>
      <c r="V17" s="174">
        <f>SUM(O17+Q17+S17+U17)/4</f>
        <v>0.25</v>
      </c>
      <c r="W17" s="200" t="s">
        <v>817</v>
      </c>
      <c r="X17" s="188" t="s">
        <v>33</v>
      </c>
      <c r="Y17" s="190" t="s">
        <v>55</v>
      </c>
      <c r="Z17" s="297">
        <v>21</v>
      </c>
      <c r="AA17" s="298">
        <v>21</v>
      </c>
      <c r="AB17" s="299">
        <v>21</v>
      </c>
      <c r="AC17" s="300">
        <v>21</v>
      </c>
      <c r="AD17" s="457">
        <v>7</v>
      </c>
    </row>
    <row r="18" spans="2:30" s="27" customFormat="1" ht="108" x14ac:dyDescent="0.3">
      <c r="B18" s="135" t="s">
        <v>49</v>
      </c>
      <c r="C18" s="142" t="s">
        <v>50</v>
      </c>
      <c r="D18" s="139" t="s">
        <v>51</v>
      </c>
      <c r="E18" s="146" t="s">
        <v>52</v>
      </c>
      <c r="F18" s="152" t="s">
        <v>53</v>
      </c>
      <c r="G18" s="410" t="s">
        <v>57</v>
      </c>
      <c r="H18" s="172">
        <v>1</v>
      </c>
      <c r="I18" s="172" t="s">
        <v>2</v>
      </c>
      <c r="J18" s="179"/>
      <c r="K18" s="196"/>
      <c r="L18" s="213"/>
      <c r="M18" s="214"/>
      <c r="N18" s="445" t="str">
        <f t="shared" si="0"/>
        <v>-</v>
      </c>
      <c r="O18" s="445" t="str">
        <f t="shared" si="5"/>
        <v>-</v>
      </c>
      <c r="P18" s="445" t="str">
        <f t="shared" si="1"/>
        <v>-</v>
      </c>
      <c r="Q18" s="445" t="str">
        <f t="shared" si="6"/>
        <v>-</v>
      </c>
      <c r="R18" s="445">
        <f t="shared" si="2"/>
        <v>0</v>
      </c>
      <c r="S18" s="445">
        <f t="shared" si="7"/>
        <v>0</v>
      </c>
      <c r="T18" s="445" t="str">
        <f t="shared" si="3"/>
        <v>-</v>
      </c>
      <c r="U18" s="445" t="str">
        <f t="shared" si="8"/>
        <v>-</v>
      </c>
      <c r="V18" s="174">
        <f>SUM(J18:M18)/H18</f>
        <v>0</v>
      </c>
      <c r="W18" s="200"/>
      <c r="X18" s="188" t="s">
        <v>33</v>
      </c>
      <c r="Y18" s="190" t="s">
        <v>55</v>
      </c>
      <c r="Z18" s="297"/>
      <c r="AA18" s="298"/>
      <c r="AB18" s="299">
        <v>1</v>
      </c>
      <c r="AC18" s="300"/>
      <c r="AD18" s="457">
        <v>8</v>
      </c>
    </row>
    <row r="19" spans="2:30" s="27" customFormat="1" ht="108" x14ac:dyDescent="0.3">
      <c r="B19" s="135" t="s">
        <v>49</v>
      </c>
      <c r="C19" s="142" t="s">
        <v>50</v>
      </c>
      <c r="D19" s="139" t="s">
        <v>51</v>
      </c>
      <c r="E19" s="146" t="s">
        <v>52</v>
      </c>
      <c r="F19" s="152" t="s">
        <v>53</v>
      </c>
      <c r="G19" s="410" t="s">
        <v>58</v>
      </c>
      <c r="H19" s="172">
        <v>4</v>
      </c>
      <c r="I19" s="172" t="s">
        <v>2</v>
      </c>
      <c r="J19" s="179">
        <v>1</v>
      </c>
      <c r="K19" s="196"/>
      <c r="L19" s="213"/>
      <c r="M19" s="214"/>
      <c r="N19" s="445">
        <f t="shared" si="0"/>
        <v>1</v>
      </c>
      <c r="O19" s="445">
        <f t="shared" si="5"/>
        <v>1</v>
      </c>
      <c r="P19" s="445">
        <f t="shared" si="1"/>
        <v>0</v>
      </c>
      <c r="Q19" s="445">
        <f t="shared" si="6"/>
        <v>0</v>
      </c>
      <c r="R19" s="445">
        <f t="shared" si="2"/>
        <v>0</v>
      </c>
      <c r="S19" s="445">
        <f t="shared" si="7"/>
        <v>0</v>
      </c>
      <c r="T19" s="445">
        <f t="shared" si="3"/>
        <v>0</v>
      </c>
      <c r="U19" s="445">
        <f t="shared" si="8"/>
        <v>0</v>
      </c>
      <c r="V19" s="174">
        <f>SUM(J19:M19)/H19</f>
        <v>0.25</v>
      </c>
      <c r="W19" s="200" t="s">
        <v>818</v>
      </c>
      <c r="X19" s="188" t="s">
        <v>33</v>
      </c>
      <c r="Y19" s="190" t="s">
        <v>55</v>
      </c>
      <c r="Z19" s="297">
        <v>1</v>
      </c>
      <c r="AA19" s="298">
        <v>1</v>
      </c>
      <c r="AB19" s="299">
        <v>1</v>
      </c>
      <c r="AC19" s="300">
        <v>1</v>
      </c>
      <c r="AD19" s="457">
        <v>9</v>
      </c>
    </row>
    <row r="20" spans="2:30" s="27" customFormat="1" ht="409.5" x14ac:dyDescent="0.3">
      <c r="B20" s="135" t="s">
        <v>49</v>
      </c>
      <c r="C20" s="142" t="s">
        <v>50</v>
      </c>
      <c r="D20" s="139" t="s">
        <v>51</v>
      </c>
      <c r="E20" s="146" t="s">
        <v>52</v>
      </c>
      <c r="F20" s="150" t="s">
        <v>59</v>
      </c>
      <c r="G20" s="410" t="s">
        <v>60</v>
      </c>
      <c r="H20" s="172">
        <v>4</v>
      </c>
      <c r="I20" s="172" t="s">
        <v>4</v>
      </c>
      <c r="J20" s="179">
        <v>4</v>
      </c>
      <c r="K20" s="196"/>
      <c r="L20" s="213"/>
      <c r="M20" s="214"/>
      <c r="N20" s="445">
        <f t="shared" si="0"/>
        <v>1</v>
      </c>
      <c r="O20" s="445">
        <f t="shared" si="5"/>
        <v>1</v>
      </c>
      <c r="P20" s="445" t="str">
        <f t="shared" si="1"/>
        <v>-</v>
      </c>
      <c r="Q20" s="445" t="str">
        <f t="shared" si="6"/>
        <v>-</v>
      </c>
      <c r="R20" s="445">
        <f t="shared" si="2"/>
        <v>0</v>
      </c>
      <c r="S20" s="445">
        <f t="shared" si="7"/>
        <v>0</v>
      </c>
      <c r="T20" s="445" t="str">
        <f t="shared" si="3"/>
        <v>-</v>
      </c>
      <c r="U20" s="445" t="str">
        <f t="shared" si="8"/>
        <v>-</v>
      </c>
      <c r="V20" s="174">
        <f>SUM(O20+S20)/2</f>
        <v>0.5</v>
      </c>
      <c r="W20" s="200" t="s">
        <v>819</v>
      </c>
      <c r="X20" s="188" t="s">
        <v>33</v>
      </c>
      <c r="Y20" s="190" t="s">
        <v>55</v>
      </c>
      <c r="Z20" s="297">
        <v>4</v>
      </c>
      <c r="AA20" s="298"/>
      <c r="AB20" s="299">
        <v>4</v>
      </c>
      <c r="AC20" s="300"/>
      <c r="AD20" s="457">
        <v>10</v>
      </c>
    </row>
    <row r="21" spans="2:30" s="27" customFormat="1" ht="162" x14ac:dyDescent="0.3">
      <c r="B21" s="135" t="s">
        <v>49</v>
      </c>
      <c r="C21" s="142" t="s">
        <v>50</v>
      </c>
      <c r="D21" s="139" t="s">
        <v>51</v>
      </c>
      <c r="E21" s="146" t="s">
        <v>52</v>
      </c>
      <c r="F21" s="152" t="s">
        <v>61</v>
      </c>
      <c r="G21" s="410" t="s">
        <v>62</v>
      </c>
      <c r="H21" s="172">
        <v>3</v>
      </c>
      <c r="I21" s="172" t="s">
        <v>2</v>
      </c>
      <c r="J21" s="179">
        <v>1</v>
      </c>
      <c r="K21" s="196"/>
      <c r="L21" s="213"/>
      <c r="M21" s="214"/>
      <c r="N21" s="445">
        <f t="shared" si="0"/>
        <v>1</v>
      </c>
      <c r="O21" s="445">
        <f t="shared" si="5"/>
        <v>1</v>
      </c>
      <c r="P21" s="445" t="str">
        <f t="shared" si="1"/>
        <v>-</v>
      </c>
      <c r="Q21" s="445" t="str">
        <f t="shared" si="6"/>
        <v>-</v>
      </c>
      <c r="R21" s="445">
        <f t="shared" si="2"/>
        <v>0</v>
      </c>
      <c r="S21" s="445">
        <f t="shared" si="7"/>
        <v>0</v>
      </c>
      <c r="T21" s="445">
        <f t="shared" si="3"/>
        <v>0</v>
      </c>
      <c r="U21" s="445">
        <f t="shared" si="8"/>
        <v>0</v>
      </c>
      <c r="V21" s="174">
        <f>SUM(J21:M21)/H21</f>
        <v>0.33333333333333331</v>
      </c>
      <c r="W21" s="200" t="s">
        <v>820</v>
      </c>
      <c r="X21" s="188" t="s">
        <v>33</v>
      </c>
      <c r="Y21" s="190" t="s">
        <v>55</v>
      </c>
      <c r="Z21" s="297">
        <v>1</v>
      </c>
      <c r="AA21" s="298"/>
      <c r="AB21" s="299">
        <v>1</v>
      </c>
      <c r="AC21" s="300">
        <v>1</v>
      </c>
      <c r="AD21" s="457">
        <v>11</v>
      </c>
    </row>
    <row r="22" spans="2:30" s="27" customFormat="1" ht="35.1" customHeight="1" x14ac:dyDescent="0.3">
      <c r="B22" s="135" t="s">
        <v>49</v>
      </c>
      <c r="C22" s="142" t="s">
        <v>50</v>
      </c>
      <c r="D22" s="139" t="s">
        <v>51</v>
      </c>
      <c r="E22" s="146" t="s">
        <v>52</v>
      </c>
      <c r="F22" s="152" t="s">
        <v>61</v>
      </c>
      <c r="G22" s="410" t="s">
        <v>63</v>
      </c>
      <c r="H22" s="172">
        <v>1</v>
      </c>
      <c r="I22" s="172" t="s">
        <v>2</v>
      </c>
      <c r="J22" s="179"/>
      <c r="K22" s="196"/>
      <c r="L22" s="213"/>
      <c r="M22" s="214"/>
      <c r="N22" s="445" t="str">
        <f t="shared" si="0"/>
        <v>-</v>
      </c>
      <c r="O22" s="445" t="str">
        <f t="shared" si="5"/>
        <v>-</v>
      </c>
      <c r="P22" s="445">
        <f t="shared" si="1"/>
        <v>0</v>
      </c>
      <c r="Q22" s="445">
        <f t="shared" si="6"/>
        <v>0</v>
      </c>
      <c r="R22" s="445" t="str">
        <f t="shared" si="2"/>
        <v>-</v>
      </c>
      <c r="S22" s="445" t="str">
        <f t="shared" si="7"/>
        <v>-</v>
      </c>
      <c r="T22" s="445" t="str">
        <f t="shared" si="3"/>
        <v>-</v>
      </c>
      <c r="U22" s="445" t="str">
        <f t="shared" si="8"/>
        <v>-</v>
      </c>
      <c r="V22" s="174">
        <f>SUM(J22:M22)/H22</f>
        <v>0</v>
      </c>
      <c r="W22" s="200"/>
      <c r="X22" s="188" t="s">
        <v>33</v>
      </c>
      <c r="Y22" s="190" t="s">
        <v>55</v>
      </c>
      <c r="Z22" s="297"/>
      <c r="AA22" s="298">
        <v>1</v>
      </c>
      <c r="AB22" s="299"/>
      <c r="AC22" s="300"/>
      <c r="AD22" s="457">
        <v>12</v>
      </c>
    </row>
    <row r="23" spans="2:30" s="27" customFormat="1" ht="90" x14ac:dyDescent="0.3">
      <c r="B23" s="135" t="s">
        <v>49</v>
      </c>
      <c r="C23" s="142" t="s">
        <v>50</v>
      </c>
      <c r="D23" s="139" t="s">
        <v>51</v>
      </c>
      <c r="E23" s="146" t="s">
        <v>52</v>
      </c>
      <c r="F23" s="152" t="s">
        <v>61</v>
      </c>
      <c r="G23" s="410" t="s">
        <v>64</v>
      </c>
      <c r="H23" s="172">
        <v>2</v>
      </c>
      <c r="I23" s="172" t="s">
        <v>2</v>
      </c>
      <c r="J23" s="179"/>
      <c r="K23" s="196"/>
      <c r="L23" s="213"/>
      <c r="M23" s="214"/>
      <c r="N23" s="445" t="str">
        <f t="shared" si="0"/>
        <v>-</v>
      </c>
      <c r="O23" s="445" t="str">
        <f t="shared" si="5"/>
        <v>-</v>
      </c>
      <c r="P23" s="445" t="str">
        <f t="shared" si="1"/>
        <v>-</v>
      </c>
      <c r="Q23" s="445" t="str">
        <f t="shared" si="6"/>
        <v>-</v>
      </c>
      <c r="R23" s="445">
        <f t="shared" si="2"/>
        <v>0</v>
      </c>
      <c r="S23" s="445">
        <f t="shared" si="7"/>
        <v>0</v>
      </c>
      <c r="T23" s="445">
        <f t="shared" si="3"/>
        <v>0</v>
      </c>
      <c r="U23" s="445">
        <f t="shared" si="8"/>
        <v>0</v>
      </c>
      <c r="V23" s="174">
        <f>SUM(J23:M23)/H23</f>
        <v>0</v>
      </c>
      <c r="W23" s="200"/>
      <c r="X23" s="188" t="s">
        <v>33</v>
      </c>
      <c r="Y23" s="190" t="s">
        <v>55</v>
      </c>
      <c r="Z23" s="297"/>
      <c r="AA23" s="298"/>
      <c r="AB23" s="299">
        <v>1</v>
      </c>
      <c r="AC23" s="300">
        <v>1</v>
      </c>
      <c r="AD23" s="457">
        <v>13</v>
      </c>
    </row>
    <row r="24" spans="2:30" s="27" customFormat="1" ht="90" x14ac:dyDescent="0.3">
      <c r="B24" s="135" t="s">
        <v>49</v>
      </c>
      <c r="C24" s="142" t="s">
        <v>50</v>
      </c>
      <c r="D24" s="139" t="s">
        <v>51</v>
      </c>
      <c r="E24" s="146" t="s">
        <v>52</v>
      </c>
      <c r="F24" s="152" t="s">
        <v>61</v>
      </c>
      <c r="G24" s="410" t="s">
        <v>65</v>
      </c>
      <c r="H24" s="172">
        <v>1</v>
      </c>
      <c r="I24" s="172" t="s">
        <v>2</v>
      </c>
      <c r="J24" s="179"/>
      <c r="K24" s="196"/>
      <c r="L24" s="213"/>
      <c r="M24" s="214"/>
      <c r="N24" s="445" t="str">
        <f t="shared" si="0"/>
        <v>-</v>
      </c>
      <c r="O24" s="445" t="str">
        <f t="shared" si="5"/>
        <v>-</v>
      </c>
      <c r="P24" s="445" t="str">
        <f t="shared" si="1"/>
        <v>-</v>
      </c>
      <c r="Q24" s="445" t="str">
        <f t="shared" si="6"/>
        <v>-</v>
      </c>
      <c r="R24" s="445">
        <f t="shared" si="2"/>
        <v>0</v>
      </c>
      <c r="S24" s="445">
        <f t="shared" si="7"/>
        <v>0</v>
      </c>
      <c r="T24" s="445" t="str">
        <f t="shared" si="3"/>
        <v>-</v>
      </c>
      <c r="U24" s="445" t="str">
        <f t="shared" si="8"/>
        <v>-</v>
      </c>
      <c r="V24" s="174">
        <f>SUM(J24:M24)/H24</f>
        <v>0</v>
      </c>
      <c r="W24" s="200"/>
      <c r="X24" s="188" t="s">
        <v>33</v>
      </c>
      <c r="Y24" s="190" t="s">
        <v>55</v>
      </c>
      <c r="Z24" s="297"/>
      <c r="AA24" s="298"/>
      <c r="AB24" s="299">
        <v>1</v>
      </c>
      <c r="AC24" s="300"/>
      <c r="AD24" s="457">
        <v>14</v>
      </c>
    </row>
    <row r="25" spans="2:30" s="27" customFormat="1" ht="90.75" thickBot="1" x14ac:dyDescent="0.35">
      <c r="B25" s="136" t="s">
        <v>49</v>
      </c>
      <c r="C25" s="144" t="s">
        <v>50</v>
      </c>
      <c r="D25" s="140" t="s">
        <v>51</v>
      </c>
      <c r="E25" s="148" t="s">
        <v>52</v>
      </c>
      <c r="F25" s="153" t="s">
        <v>61</v>
      </c>
      <c r="G25" s="411" t="s">
        <v>66</v>
      </c>
      <c r="H25" s="173">
        <v>1</v>
      </c>
      <c r="I25" s="173" t="s">
        <v>2</v>
      </c>
      <c r="J25" s="180"/>
      <c r="K25" s="197"/>
      <c r="L25" s="215"/>
      <c r="M25" s="216"/>
      <c r="N25" s="449" t="str">
        <f t="shared" si="0"/>
        <v>-</v>
      </c>
      <c r="O25" s="449" t="str">
        <f t="shared" si="5"/>
        <v>-</v>
      </c>
      <c r="P25" s="449" t="str">
        <f t="shared" si="1"/>
        <v>-</v>
      </c>
      <c r="Q25" s="449" t="str">
        <f t="shared" si="6"/>
        <v>-</v>
      </c>
      <c r="R25" s="449">
        <f t="shared" si="2"/>
        <v>0</v>
      </c>
      <c r="S25" s="449">
        <f t="shared" si="7"/>
        <v>0</v>
      </c>
      <c r="T25" s="449" t="str">
        <f t="shared" si="3"/>
        <v>-</v>
      </c>
      <c r="U25" s="449" t="str">
        <f t="shared" si="8"/>
        <v>-</v>
      </c>
      <c r="V25" s="176">
        <f>SUM(J25:M25)/H25</f>
        <v>0</v>
      </c>
      <c r="W25" s="202"/>
      <c r="X25" s="189" t="s">
        <v>33</v>
      </c>
      <c r="Y25" s="194" t="s">
        <v>55</v>
      </c>
      <c r="Z25" s="301"/>
      <c r="AA25" s="302"/>
      <c r="AB25" s="303">
        <v>1</v>
      </c>
      <c r="AC25" s="304"/>
      <c r="AD25" s="457">
        <v>15</v>
      </c>
    </row>
    <row r="26" spans="2:30" s="27" customFormat="1" ht="113.25" customHeight="1" x14ac:dyDescent="0.3">
      <c r="B26" s="134" t="s">
        <v>49</v>
      </c>
      <c r="C26" s="141" t="s">
        <v>67</v>
      </c>
      <c r="D26" s="138" t="s">
        <v>68</v>
      </c>
      <c r="E26" s="145" t="s">
        <v>52</v>
      </c>
      <c r="F26" s="154" t="s">
        <v>69</v>
      </c>
      <c r="G26" s="412" t="s">
        <v>70</v>
      </c>
      <c r="H26" s="171">
        <v>4</v>
      </c>
      <c r="I26" s="171" t="s">
        <v>4</v>
      </c>
      <c r="J26" s="178">
        <v>1</v>
      </c>
      <c r="K26" s="195"/>
      <c r="L26" s="211"/>
      <c r="M26" s="212"/>
      <c r="N26" s="447">
        <f t="shared" si="0"/>
        <v>1</v>
      </c>
      <c r="O26" s="447">
        <f t="shared" si="5"/>
        <v>1</v>
      </c>
      <c r="P26" s="447">
        <f t="shared" si="1"/>
        <v>0</v>
      </c>
      <c r="Q26" s="447">
        <f t="shared" si="6"/>
        <v>0</v>
      </c>
      <c r="R26" s="447">
        <f t="shared" si="2"/>
        <v>0</v>
      </c>
      <c r="S26" s="447">
        <f t="shared" si="7"/>
        <v>0</v>
      </c>
      <c r="T26" s="447">
        <f t="shared" si="3"/>
        <v>0</v>
      </c>
      <c r="U26" s="447">
        <f t="shared" si="8"/>
        <v>0</v>
      </c>
      <c r="V26" s="186">
        <f>SUM(O26+Q26+S26+U26)/4</f>
        <v>0.25</v>
      </c>
      <c r="W26" s="199" t="s">
        <v>843</v>
      </c>
      <c r="X26" s="187" t="s">
        <v>33</v>
      </c>
      <c r="Y26" s="187" t="s">
        <v>71</v>
      </c>
      <c r="Z26" s="293">
        <v>1</v>
      </c>
      <c r="AA26" s="294">
        <v>1</v>
      </c>
      <c r="AB26" s="295">
        <v>1</v>
      </c>
      <c r="AC26" s="296">
        <v>1</v>
      </c>
      <c r="AD26" s="457">
        <v>16</v>
      </c>
    </row>
    <row r="27" spans="2:30" s="27" customFormat="1" ht="96.75" customHeight="1" thickBot="1" x14ac:dyDescent="0.35">
      <c r="B27" s="135" t="s">
        <v>49</v>
      </c>
      <c r="C27" s="142" t="s">
        <v>67</v>
      </c>
      <c r="D27" s="139" t="s">
        <v>68</v>
      </c>
      <c r="E27" s="146" t="s">
        <v>52</v>
      </c>
      <c r="F27" s="152" t="s">
        <v>72</v>
      </c>
      <c r="G27" s="410" t="s">
        <v>73</v>
      </c>
      <c r="H27" s="172">
        <v>1</v>
      </c>
      <c r="I27" s="172" t="s">
        <v>4</v>
      </c>
      <c r="J27" s="179"/>
      <c r="K27" s="196"/>
      <c r="L27" s="213"/>
      <c r="M27" s="214"/>
      <c r="N27" s="445" t="str">
        <f t="shared" si="0"/>
        <v>-</v>
      </c>
      <c r="O27" s="445" t="str">
        <f t="shared" si="5"/>
        <v>-</v>
      </c>
      <c r="P27" s="445" t="str">
        <f t="shared" si="1"/>
        <v>-</v>
      </c>
      <c r="Q27" s="445" t="str">
        <f t="shared" si="6"/>
        <v>-</v>
      </c>
      <c r="R27" s="445">
        <f t="shared" si="2"/>
        <v>0</v>
      </c>
      <c r="S27" s="445">
        <f t="shared" si="7"/>
        <v>0</v>
      </c>
      <c r="T27" s="445">
        <f t="shared" si="3"/>
        <v>0</v>
      </c>
      <c r="U27" s="445">
        <f t="shared" si="8"/>
        <v>0</v>
      </c>
      <c r="V27" s="174">
        <f>SUM(S27+U27)/2</f>
        <v>0</v>
      </c>
      <c r="W27" s="203" t="s">
        <v>840</v>
      </c>
      <c r="X27" s="188" t="s">
        <v>33</v>
      </c>
      <c r="Y27" s="188" t="s">
        <v>71</v>
      </c>
      <c r="Z27" s="297"/>
      <c r="AA27" s="298"/>
      <c r="AB27" s="299">
        <v>1</v>
      </c>
      <c r="AC27" s="300">
        <v>1</v>
      </c>
      <c r="AD27" s="457">
        <v>17</v>
      </c>
    </row>
    <row r="28" spans="2:30" s="27" customFormat="1" ht="54" x14ac:dyDescent="0.3">
      <c r="B28" s="135" t="s">
        <v>49</v>
      </c>
      <c r="C28" s="142" t="s">
        <v>67</v>
      </c>
      <c r="D28" s="139" t="s">
        <v>68</v>
      </c>
      <c r="E28" s="146" t="s">
        <v>52</v>
      </c>
      <c r="F28" s="152" t="s">
        <v>72</v>
      </c>
      <c r="G28" s="410" t="s">
        <v>74</v>
      </c>
      <c r="H28" s="172">
        <v>1</v>
      </c>
      <c r="I28" s="172" t="s">
        <v>2</v>
      </c>
      <c r="J28" s="182">
        <v>0.6</v>
      </c>
      <c r="K28" s="196"/>
      <c r="L28" s="213"/>
      <c r="M28" s="214"/>
      <c r="N28" s="445" t="str">
        <f t="shared" si="0"/>
        <v>-</v>
      </c>
      <c r="O28" s="445" t="str">
        <f t="shared" si="5"/>
        <v>-</v>
      </c>
      <c r="P28" s="445">
        <f t="shared" si="1"/>
        <v>0</v>
      </c>
      <c r="Q28" s="445">
        <f t="shared" si="6"/>
        <v>0</v>
      </c>
      <c r="R28" s="445" t="str">
        <f t="shared" si="2"/>
        <v>-</v>
      </c>
      <c r="S28" s="445" t="str">
        <f t="shared" si="7"/>
        <v>-</v>
      </c>
      <c r="T28" s="445" t="str">
        <f t="shared" si="3"/>
        <v>-</v>
      </c>
      <c r="U28" s="445" t="str">
        <f t="shared" si="8"/>
        <v>-</v>
      </c>
      <c r="V28" s="174">
        <f>SUM(J28:M28)/H28</f>
        <v>0.6</v>
      </c>
      <c r="W28" s="203" t="s">
        <v>844</v>
      </c>
      <c r="X28" s="188" t="s">
        <v>33</v>
      </c>
      <c r="Y28" s="188" t="s">
        <v>75</v>
      </c>
      <c r="Z28" s="297"/>
      <c r="AA28" s="298">
        <v>1</v>
      </c>
      <c r="AB28" s="299"/>
      <c r="AC28" s="300"/>
      <c r="AD28" s="457">
        <v>18</v>
      </c>
    </row>
    <row r="29" spans="2:30" s="27" customFormat="1" ht="130.5" customHeight="1" x14ac:dyDescent="0.3">
      <c r="B29" s="135" t="s">
        <v>49</v>
      </c>
      <c r="C29" s="142" t="s">
        <v>67</v>
      </c>
      <c r="D29" s="139" t="s">
        <v>68</v>
      </c>
      <c r="E29" s="146"/>
      <c r="F29" s="152" t="s">
        <v>76</v>
      </c>
      <c r="G29" s="410" t="s">
        <v>77</v>
      </c>
      <c r="H29" s="172">
        <v>4</v>
      </c>
      <c r="I29" s="172" t="s">
        <v>2</v>
      </c>
      <c r="J29" s="179">
        <v>1</v>
      </c>
      <c r="K29" s="196"/>
      <c r="L29" s="213"/>
      <c r="M29" s="214"/>
      <c r="N29" s="445">
        <f t="shared" si="0"/>
        <v>1</v>
      </c>
      <c r="O29" s="445">
        <f t="shared" si="5"/>
        <v>1</v>
      </c>
      <c r="P29" s="445">
        <f t="shared" si="1"/>
        <v>0</v>
      </c>
      <c r="Q29" s="445">
        <f t="shared" si="6"/>
        <v>0</v>
      </c>
      <c r="R29" s="445">
        <f t="shared" si="2"/>
        <v>0</v>
      </c>
      <c r="S29" s="445">
        <f t="shared" si="7"/>
        <v>0</v>
      </c>
      <c r="T29" s="445">
        <f t="shared" si="3"/>
        <v>0</v>
      </c>
      <c r="U29" s="445">
        <f t="shared" si="8"/>
        <v>0</v>
      </c>
      <c r="V29" s="174">
        <f>SUM(J29:M29)/H29</f>
        <v>0.25</v>
      </c>
      <c r="W29" s="203" t="s">
        <v>841</v>
      </c>
      <c r="X29" s="188" t="s">
        <v>33</v>
      </c>
      <c r="Y29" s="188" t="s">
        <v>71</v>
      </c>
      <c r="Z29" s="297">
        <v>1</v>
      </c>
      <c r="AA29" s="298">
        <v>1</v>
      </c>
      <c r="AB29" s="299">
        <v>1</v>
      </c>
      <c r="AC29" s="300">
        <v>1</v>
      </c>
      <c r="AD29" s="457">
        <v>19</v>
      </c>
    </row>
    <row r="30" spans="2:30" s="27" customFormat="1" ht="54" x14ac:dyDescent="0.3">
      <c r="B30" s="135" t="s">
        <v>49</v>
      </c>
      <c r="C30" s="142" t="s">
        <v>67</v>
      </c>
      <c r="D30" s="139" t="s">
        <v>68</v>
      </c>
      <c r="E30" s="146" t="s">
        <v>78</v>
      </c>
      <c r="F30" s="152" t="s">
        <v>79</v>
      </c>
      <c r="G30" s="410" t="s">
        <v>80</v>
      </c>
      <c r="H30" s="172">
        <v>1</v>
      </c>
      <c r="I30" s="172" t="s">
        <v>2</v>
      </c>
      <c r="J30" s="179"/>
      <c r="K30" s="196"/>
      <c r="L30" s="213"/>
      <c r="M30" s="214"/>
      <c r="N30" s="445" t="str">
        <f t="shared" si="0"/>
        <v>-</v>
      </c>
      <c r="O30" s="445" t="str">
        <f t="shared" si="5"/>
        <v>-</v>
      </c>
      <c r="P30" s="445" t="str">
        <f t="shared" si="1"/>
        <v>-</v>
      </c>
      <c r="Q30" s="445" t="str">
        <f t="shared" si="6"/>
        <v>-</v>
      </c>
      <c r="R30" s="445">
        <f t="shared" si="2"/>
        <v>0</v>
      </c>
      <c r="S30" s="445">
        <f t="shared" si="7"/>
        <v>0</v>
      </c>
      <c r="T30" s="445" t="str">
        <f t="shared" si="3"/>
        <v>-</v>
      </c>
      <c r="U30" s="445" t="str">
        <f t="shared" si="8"/>
        <v>-</v>
      </c>
      <c r="V30" s="174">
        <f>SUM(J30:M30)/H30</f>
        <v>0</v>
      </c>
      <c r="W30" s="203"/>
      <c r="X30" s="188" t="s">
        <v>33</v>
      </c>
      <c r="Y30" s="188" t="s">
        <v>71</v>
      </c>
      <c r="Z30" s="297"/>
      <c r="AA30" s="298"/>
      <c r="AB30" s="299">
        <v>1</v>
      </c>
      <c r="AC30" s="300"/>
      <c r="AD30" s="457">
        <v>20</v>
      </c>
    </row>
    <row r="31" spans="2:30" s="27" customFormat="1" ht="144" x14ac:dyDescent="0.3">
      <c r="B31" s="135" t="s">
        <v>49</v>
      </c>
      <c r="C31" s="142" t="s">
        <v>67</v>
      </c>
      <c r="D31" s="139" t="s">
        <v>68</v>
      </c>
      <c r="E31" s="146" t="s">
        <v>81</v>
      </c>
      <c r="F31" s="152" t="s">
        <v>82</v>
      </c>
      <c r="G31" s="413" t="s">
        <v>83</v>
      </c>
      <c r="H31" s="172">
        <v>4</v>
      </c>
      <c r="I31" s="172" t="s">
        <v>2</v>
      </c>
      <c r="J31" s="179">
        <v>1</v>
      </c>
      <c r="K31" s="196"/>
      <c r="L31" s="213"/>
      <c r="M31" s="214"/>
      <c r="N31" s="445">
        <f t="shared" si="0"/>
        <v>1</v>
      </c>
      <c r="O31" s="445">
        <f t="shared" si="5"/>
        <v>1</v>
      </c>
      <c r="P31" s="445">
        <f t="shared" si="1"/>
        <v>0</v>
      </c>
      <c r="Q31" s="445">
        <f t="shared" si="6"/>
        <v>0</v>
      </c>
      <c r="R31" s="445">
        <f t="shared" si="2"/>
        <v>0</v>
      </c>
      <c r="S31" s="445">
        <f t="shared" si="7"/>
        <v>0</v>
      </c>
      <c r="T31" s="445">
        <f t="shared" si="3"/>
        <v>0</v>
      </c>
      <c r="U31" s="445">
        <f t="shared" si="8"/>
        <v>0</v>
      </c>
      <c r="V31" s="174">
        <f>SUM(J31:M31)/H31</f>
        <v>0.25</v>
      </c>
      <c r="W31" s="203" t="s">
        <v>842</v>
      </c>
      <c r="X31" s="188" t="s">
        <v>33</v>
      </c>
      <c r="Y31" s="188" t="s">
        <v>71</v>
      </c>
      <c r="Z31" s="297">
        <v>1</v>
      </c>
      <c r="AA31" s="298">
        <v>1</v>
      </c>
      <c r="AB31" s="299">
        <v>1</v>
      </c>
      <c r="AC31" s="300">
        <v>1</v>
      </c>
      <c r="AD31" s="457">
        <v>21</v>
      </c>
    </row>
    <row r="32" spans="2:30" s="27" customFormat="1" ht="85.5" customHeight="1" thickBot="1" x14ac:dyDescent="0.35">
      <c r="B32" s="136" t="s">
        <v>49</v>
      </c>
      <c r="C32" s="144" t="s">
        <v>67</v>
      </c>
      <c r="D32" s="140" t="s">
        <v>68</v>
      </c>
      <c r="E32" s="148" t="s">
        <v>84</v>
      </c>
      <c r="F32" s="153" t="s">
        <v>85</v>
      </c>
      <c r="G32" s="407" t="s">
        <v>86</v>
      </c>
      <c r="H32" s="173">
        <v>1</v>
      </c>
      <c r="I32" s="173" t="s">
        <v>4</v>
      </c>
      <c r="J32" s="180">
        <v>1</v>
      </c>
      <c r="K32" s="197"/>
      <c r="L32" s="215"/>
      <c r="M32" s="216"/>
      <c r="N32" s="449">
        <f t="shared" si="0"/>
        <v>1</v>
      </c>
      <c r="O32" s="449">
        <f t="shared" si="5"/>
        <v>1</v>
      </c>
      <c r="P32" s="449">
        <f t="shared" si="1"/>
        <v>0</v>
      </c>
      <c r="Q32" s="449">
        <f t="shared" si="6"/>
        <v>0</v>
      </c>
      <c r="R32" s="449">
        <f t="shared" si="2"/>
        <v>0</v>
      </c>
      <c r="S32" s="449">
        <f t="shared" si="7"/>
        <v>0</v>
      </c>
      <c r="T32" s="449">
        <f t="shared" si="3"/>
        <v>0</v>
      </c>
      <c r="U32" s="449">
        <f t="shared" si="8"/>
        <v>0</v>
      </c>
      <c r="V32" s="176">
        <f>SUM(O32+Q32+S32+U32)/4</f>
        <v>0.25</v>
      </c>
      <c r="W32" s="204" t="s">
        <v>821</v>
      </c>
      <c r="X32" s="189" t="s">
        <v>33</v>
      </c>
      <c r="Y32" s="189" t="s">
        <v>55</v>
      </c>
      <c r="Z32" s="301">
        <v>1</v>
      </c>
      <c r="AA32" s="302">
        <v>1</v>
      </c>
      <c r="AB32" s="303">
        <v>1</v>
      </c>
      <c r="AC32" s="304">
        <v>1</v>
      </c>
      <c r="AD32" s="457">
        <v>22</v>
      </c>
    </row>
    <row r="33" spans="2:30" s="27" customFormat="1" ht="72.75" customHeight="1" x14ac:dyDescent="0.3">
      <c r="B33" s="134" t="s">
        <v>49</v>
      </c>
      <c r="C33" s="141" t="s">
        <v>87</v>
      </c>
      <c r="D33" s="138" t="s">
        <v>88</v>
      </c>
      <c r="E33" s="145" t="s">
        <v>30</v>
      </c>
      <c r="F33" s="154" t="s">
        <v>89</v>
      </c>
      <c r="G33" s="412" t="s">
        <v>90</v>
      </c>
      <c r="H33" s="171">
        <v>2</v>
      </c>
      <c r="I33" s="171" t="s">
        <v>2</v>
      </c>
      <c r="J33" s="178">
        <v>2</v>
      </c>
      <c r="K33" s="195"/>
      <c r="L33" s="211"/>
      <c r="M33" s="212"/>
      <c r="N33" s="447" t="str">
        <f t="shared" si="0"/>
        <v>-</v>
      </c>
      <c r="O33" s="447" t="str">
        <f t="shared" si="5"/>
        <v>-</v>
      </c>
      <c r="P33" s="447">
        <f t="shared" si="1"/>
        <v>0</v>
      </c>
      <c r="Q33" s="447">
        <f t="shared" si="6"/>
        <v>0</v>
      </c>
      <c r="R33" s="447">
        <f t="shared" si="2"/>
        <v>0</v>
      </c>
      <c r="S33" s="447">
        <f t="shared" si="7"/>
        <v>0</v>
      </c>
      <c r="T33" s="447" t="str">
        <f t="shared" si="3"/>
        <v>-</v>
      </c>
      <c r="U33" s="447" t="str">
        <f t="shared" si="8"/>
        <v>-</v>
      </c>
      <c r="V33" s="186">
        <f>SUM(J33:M33)/H33</f>
        <v>1</v>
      </c>
      <c r="W33" s="205" t="s">
        <v>824</v>
      </c>
      <c r="X33" s="187" t="s">
        <v>33</v>
      </c>
      <c r="Y33" s="371" t="s">
        <v>91</v>
      </c>
      <c r="Z33" s="372"/>
      <c r="AA33" s="373">
        <v>1</v>
      </c>
      <c r="AB33" s="374">
        <v>1</v>
      </c>
      <c r="AC33" s="375"/>
      <c r="AD33" s="457">
        <v>23</v>
      </c>
    </row>
    <row r="34" spans="2:30" s="27" customFormat="1" ht="69.75" customHeight="1" thickBot="1" x14ac:dyDescent="0.35">
      <c r="B34" s="136" t="s">
        <v>49</v>
      </c>
      <c r="C34" s="144" t="s">
        <v>87</v>
      </c>
      <c r="D34" s="140" t="s">
        <v>88</v>
      </c>
      <c r="E34" s="148" t="s">
        <v>30</v>
      </c>
      <c r="F34" s="246" t="s">
        <v>92</v>
      </c>
      <c r="G34" s="407" t="s">
        <v>93</v>
      </c>
      <c r="H34" s="176">
        <v>1</v>
      </c>
      <c r="I34" s="173" t="s">
        <v>4</v>
      </c>
      <c r="J34" s="379">
        <v>1</v>
      </c>
      <c r="K34" s="197"/>
      <c r="L34" s="215"/>
      <c r="M34" s="216"/>
      <c r="N34" s="449">
        <f t="shared" si="0"/>
        <v>1</v>
      </c>
      <c r="O34" s="449">
        <f t="shared" si="5"/>
        <v>1</v>
      </c>
      <c r="P34" s="449">
        <f t="shared" si="1"/>
        <v>0</v>
      </c>
      <c r="Q34" s="449">
        <f t="shared" si="6"/>
        <v>0</v>
      </c>
      <c r="R34" s="449">
        <f t="shared" si="2"/>
        <v>0</v>
      </c>
      <c r="S34" s="449">
        <f t="shared" si="7"/>
        <v>0</v>
      </c>
      <c r="T34" s="449">
        <f t="shared" si="3"/>
        <v>0</v>
      </c>
      <c r="U34" s="449">
        <f t="shared" si="8"/>
        <v>0</v>
      </c>
      <c r="V34" s="176">
        <f>SUM(O34+Q34+S34+U34)/4</f>
        <v>0.25</v>
      </c>
      <c r="W34" s="204" t="s">
        <v>825</v>
      </c>
      <c r="X34" s="189" t="s">
        <v>33</v>
      </c>
      <c r="Y34" s="376" t="s">
        <v>91</v>
      </c>
      <c r="Z34" s="377">
        <v>1</v>
      </c>
      <c r="AA34" s="378">
        <v>1</v>
      </c>
      <c r="AB34" s="379">
        <v>1</v>
      </c>
      <c r="AC34" s="380">
        <v>1</v>
      </c>
      <c r="AD34" s="457">
        <v>24</v>
      </c>
    </row>
    <row r="35" spans="2:30" s="27" customFormat="1" ht="50.45" customHeight="1" x14ac:dyDescent="0.3">
      <c r="B35" s="134" t="s">
        <v>94</v>
      </c>
      <c r="C35" s="141" t="s">
        <v>95</v>
      </c>
      <c r="D35" s="138" t="s">
        <v>96</v>
      </c>
      <c r="E35" s="145" t="s">
        <v>30</v>
      </c>
      <c r="F35" s="149" t="s">
        <v>97</v>
      </c>
      <c r="G35" s="412" t="s">
        <v>98</v>
      </c>
      <c r="H35" s="171">
        <v>1</v>
      </c>
      <c r="I35" s="171" t="s">
        <v>2</v>
      </c>
      <c r="J35" s="178"/>
      <c r="K35" s="195"/>
      <c r="L35" s="211"/>
      <c r="M35" s="212"/>
      <c r="N35" s="447" t="str">
        <f t="shared" si="0"/>
        <v>-</v>
      </c>
      <c r="O35" s="447" t="str">
        <f t="shared" si="5"/>
        <v>-</v>
      </c>
      <c r="P35" s="447">
        <f t="shared" si="1"/>
        <v>0</v>
      </c>
      <c r="Q35" s="447">
        <f t="shared" si="6"/>
        <v>0</v>
      </c>
      <c r="R35" s="447" t="str">
        <f t="shared" si="2"/>
        <v>-</v>
      </c>
      <c r="S35" s="447" t="str">
        <f t="shared" si="7"/>
        <v>-</v>
      </c>
      <c r="T35" s="447" t="str">
        <f t="shared" si="3"/>
        <v>-</v>
      </c>
      <c r="U35" s="447" t="str">
        <f t="shared" si="8"/>
        <v>-</v>
      </c>
      <c r="V35" s="186">
        <f t="shared" ref="V35:V41" si="9">SUM(J35:M35)/H35</f>
        <v>0</v>
      </c>
      <c r="W35" s="205"/>
      <c r="X35" s="187" t="s">
        <v>33</v>
      </c>
      <c r="Y35" s="192" t="s">
        <v>99</v>
      </c>
      <c r="Z35" s="293"/>
      <c r="AA35" s="294">
        <v>1</v>
      </c>
      <c r="AB35" s="295"/>
      <c r="AC35" s="296"/>
      <c r="AD35" s="457">
        <v>25</v>
      </c>
    </row>
    <row r="36" spans="2:30" s="27" customFormat="1" ht="54" x14ac:dyDescent="0.3">
      <c r="B36" s="135" t="s">
        <v>94</v>
      </c>
      <c r="C36" s="142" t="s">
        <v>95</v>
      </c>
      <c r="D36" s="139" t="s">
        <v>96</v>
      </c>
      <c r="E36" s="146" t="s">
        <v>30</v>
      </c>
      <c r="F36" s="150" t="s">
        <v>100</v>
      </c>
      <c r="G36" s="413" t="s">
        <v>101</v>
      </c>
      <c r="H36" s="172">
        <v>1</v>
      </c>
      <c r="I36" s="172" t="s">
        <v>2</v>
      </c>
      <c r="J36" s="181"/>
      <c r="K36" s="209"/>
      <c r="L36" s="213"/>
      <c r="M36" s="214"/>
      <c r="N36" s="445" t="str">
        <f t="shared" si="0"/>
        <v>-</v>
      </c>
      <c r="O36" s="445" t="str">
        <f t="shared" si="5"/>
        <v>-</v>
      </c>
      <c r="P36" s="445">
        <f t="shared" si="1"/>
        <v>0</v>
      </c>
      <c r="Q36" s="445">
        <f t="shared" si="6"/>
        <v>0</v>
      </c>
      <c r="R36" s="445" t="str">
        <f t="shared" si="2"/>
        <v>-</v>
      </c>
      <c r="S36" s="445" t="str">
        <f t="shared" si="7"/>
        <v>-</v>
      </c>
      <c r="T36" s="445" t="str">
        <f t="shared" si="3"/>
        <v>-</v>
      </c>
      <c r="U36" s="445" t="str">
        <f t="shared" si="8"/>
        <v>-</v>
      </c>
      <c r="V36" s="174">
        <f t="shared" si="9"/>
        <v>0</v>
      </c>
      <c r="W36" s="203"/>
      <c r="X36" s="188" t="s">
        <v>33</v>
      </c>
      <c r="Y36" s="190" t="s">
        <v>34</v>
      </c>
      <c r="Z36" s="297"/>
      <c r="AA36" s="298">
        <v>1</v>
      </c>
      <c r="AB36" s="299"/>
      <c r="AC36" s="300"/>
      <c r="AD36" s="457">
        <v>26</v>
      </c>
    </row>
    <row r="37" spans="2:30" s="27" customFormat="1" ht="177" customHeight="1" x14ac:dyDescent="0.3">
      <c r="B37" s="135" t="s">
        <v>94</v>
      </c>
      <c r="C37" s="142" t="s">
        <v>95</v>
      </c>
      <c r="D37" s="139" t="s">
        <v>96</v>
      </c>
      <c r="E37" s="146" t="s">
        <v>102</v>
      </c>
      <c r="F37" s="150" t="s">
        <v>103</v>
      </c>
      <c r="G37" s="414" t="s">
        <v>104</v>
      </c>
      <c r="H37" s="172">
        <v>1</v>
      </c>
      <c r="I37" s="172" t="s">
        <v>2</v>
      </c>
      <c r="J37" s="181">
        <v>0.1</v>
      </c>
      <c r="K37" s="196"/>
      <c r="L37" s="213"/>
      <c r="M37" s="214"/>
      <c r="N37" s="445" t="str">
        <f t="shared" si="0"/>
        <v>-</v>
      </c>
      <c r="O37" s="445" t="str">
        <f t="shared" si="5"/>
        <v>-</v>
      </c>
      <c r="P37" s="445">
        <f t="shared" si="1"/>
        <v>0</v>
      </c>
      <c r="Q37" s="445">
        <f t="shared" si="6"/>
        <v>0</v>
      </c>
      <c r="R37" s="445" t="str">
        <f t="shared" si="2"/>
        <v>-</v>
      </c>
      <c r="S37" s="445" t="str">
        <f t="shared" si="7"/>
        <v>-</v>
      </c>
      <c r="T37" s="445">
        <f t="shared" si="3"/>
        <v>0</v>
      </c>
      <c r="U37" s="445">
        <f t="shared" si="8"/>
        <v>0</v>
      </c>
      <c r="V37" s="174">
        <f t="shared" si="9"/>
        <v>0.1</v>
      </c>
      <c r="W37" s="203" t="s">
        <v>839</v>
      </c>
      <c r="X37" s="188" t="s">
        <v>33</v>
      </c>
      <c r="Y37" s="190" t="s">
        <v>105</v>
      </c>
      <c r="Z37" s="297"/>
      <c r="AA37" s="298">
        <v>0.3</v>
      </c>
      <c r="AB37" s="299"/>
      <c r="AC37" s="300">
        <v>0.7</v>
      </c>
      <c r="AD37" s="457">
        <v>27</v>
      </c>
    </row>
    <row r="38" spans="2:30" s="27" customFormat="1" ht="36" x14ac:dyDescent="0.3">
      <c r="B38" s="135" t="s">
        <v>94</v>
      </c>
      <c r="C38" s="142" t="s">
        <v>95</v>
      </c>
      <c r="D38" s="139" t="s">
        <v>96</v>
      </c>
      <c r="E38" s="146" t="s">
        <v>102</v>
      </c>
      <c r="F38" s="150" t="s">
        <v>103</v>
      </c>
      <c r="G38" s="413" t="s">
        <v>106</v>
      </c>
      <c r="H38" s="172">
        <v>1</v>
      </c>
      <c r="I38" s="172" t="s">
        <v>2</v>
      </c>
      <c r="J38" s="179"/>
      <c r="K38" s="196"/>
      <c r="L38" s="213"/>
      <c r="M38" s="214"/>
      <c r="N38" s="445" t="str">
        <f t="shared" si="0"/>
        <v>-</v>
      </c>
      <c r="O38" s="445" t="str">
        <f t="shared" si="5"/>
        <v>-</v>
      </c>
      <c r="P38" s="445">
        <f t="shared" si="1"/>
        <v>0</v>
      </c>
      <c r="Q38" s="445">
        <f t="shared" si="6"/>
        <v>0</v>
      </c>
      <c r="R38" s="445" t="str">
        <f t="shared" si="2"/>
        <v>-</v>
      </c>
      <c r="S38" s="445" t="str">
        <f t="shared" si="7"/>
        <v>-</v>
      </c>
      <c r="T38" s="445" t="str">
        <f t="shared" si="3"/>
        <v>-</v>
      </c>
      <c r="U38" s="445" t="str">
        <f t="shared" si="8"/>
        <v>-</v>
      </c>
      <c r="V38" s="174">
        <f t="shared" si="9"/>
        <v>0</v>
      </c>
      <c r="W38" s="203"/>
      <c r="X38" s="188" t="s">
        <v>33</v>
      </c>
      <c r="Y38" s="190" t="s">
        <v>34</v>
      </c>
      <c r="Z38" s="297"/>
      <c r="AA38" s="298">
        <v>1</v>
      </c>
      <c r="AB38" s="299"/>
      <c r="AC38" s="300"/>
      <c r="AD38" s="457">
        <v>28</v>
      </c>
    </row>
    <row r="39" spans="2:30" s="27" customFormat="1" ht="54.75" thickBot="1" x14ac:dyDescent="0.35">
      <c r="B39" s="136" t="s">
        <v>94</v>
      </c>
      <c r="C39" s="144" t="s">
        <v>95</v>
      </c>
      <c r="D39" s="140" t="s">
        <v>96</v>
      </c>
      <c r="E39" s="148" t="s">
        <v>52</v>
      </c>
      <c r="F39" s="155" t="s">
        <v>107</v>
      </c>
      <c r="G39" s="407" t="s">
        <v>108</v>
      </c>
      <c r="H39" s="173">
        <v>2</v>
      </c>
      <c r="I39" s="173" t="s">
        <v>2</v>
      </c>
      <c r="J39" s="180"/>
      <c r="K39" s="197"/>
      <c r="L39" s="215"/>
      <c r="M39" s="216"/>
      <c r="N39" s="449" t="str">
        <f t="shared" si="0"/>
        <v>-</v>
      </c>
      <c r="O39" s="449" t="str">
        <f t="shared" si="5"/>
        <v>-</v>
      </c>
      <c r="P39" s="449">
        <f t="shared" si="1"/>
        <v>0</v>
      </c>
      <c r="Q39" s="449">
        <f t="shared" si="6"/>
        <v>0</v>
      </c>
      <c r="R39" s="449" t="str">
        <f t="shared" si="2"/>
        <v>-</v>
      </c>
      <c r="S39" s="449" t="str">
        <f t="shared" si="7"/>
        <v>-</v>
      </c>
      <c r="T39" s="449">
        <f t="shared" si="3"/>
        <v>0</v>
      </c>
      <c r="U39" s="449">
        <f t="shared" si="8"/>
        <v>0</v>
      </c>
      <c r="V39" s="176">
        <f t="shared" si="9"/>
        <v>0</v>
      </c>
      <c r="W39" s="204"/>
      <c r="X39" s="189" t="s">
        <v>33</v>
      </c>
      <c r="Y39" s="194" t="s">
        <v>105</v>
      </c>
      <c r="Z39" s="301"/>
      <c r="AA39" s="302">
        <v>1</v>
      </c>
      <c r="AB39" s="303"/>
      <c r="AC39" s="304">
        <v>1</v>
      </c>
      <c r="AD39" s="457">
        <v>29</v>
      </c>
    </row>
    <row r="40" spans="2:30" s="27" customFormat="1" ht="72" x14ac:dyDescent="0.3">
      <c r="B40" s="134" t="s">
        <v>94</v>
      </c>
      <c r="C40" s="141" t="s">
        <v>109</v>
      </c>
      <c r="D40" s="138" t="s">
        <v>110</v>
      </c>
      <c r="E40" s="145" t="s">
        <v>111</v>
      </c>
      <c r="F40" s="258" t="s">
        <v>112</v>
      </c>
      <c r="G40" s="415" t="s">
        <v>113</v>
      </c>
      <c r="H40" s="171">
        <v>1</v>
      </c>
      <c r="I40" s="171" t="s">
        <v>2</v>
      </c>
      <c r="J40" s="182">
        <v>0.6</v>
      </c>
      <c r="K40" s="266"/>
      <c r="L40" s="211"/>
      <c r="M40" s="212"/>
      <c r="N40" s="447">
        <f t="shared" si="0"/>
        <v>1</v>
      </c>
      <c r="O40" s="447">
        <f t="shared" si="5"/>
        <v>1</v>
      </c>
      <c r="P40" s="447">
        <f t="shared" si="1"/>
        <v>0</v>
      </c>
      <c r="Q40" s="447">
        <f t="shared" si="6"/>
        <v>0</v>
      </c>
      <c r="R40" s="447" t="str">
        <f t="shared" si="2"/>
        <v>-</v>
      </c>
      <c r="S40" s="447" t="str">
        <f t="shared" si="7"/>
        <v>-</v>
      </c>
      <c r="T40" s="447" t="str">
        <f t="shared" si="3"/>
        <v>-</v>
      </c>
      <c r="U40" s="447" t="str">
        <f t="shared" si="8"/>
        <v>-</v>
      </c>
      <c r="V40" s="186">
        <f t="shared" si="9"/>
        <v>0.6</v>
      </c>
      <c r="W40" s="199" t="s">
        <v>845</v>
      </c>
      <c r="X40" s="187" t="s">
        <v>33</v>
      </c>
      <c r="Y40" s="192" t="s">
        <v>75</v>
      </c>
      <c r="Z40" s="229">
        <v>0.6</v>
      </c>
      <c r="AA40" s="309">
        <v>0.4</v>
      </c>
      <c r="AB40" s="310"/>
      <c r="AC40" s="311"/>
      <c r="AD40" s="457">
        <v>30</v>
      </c>
    </row>
    <row r="41" spans="2:30" s="27" customFormat="1" ht="36" x14ac:dyDescent="0.3">
      <c r="B41" s="135" t="s">
        <v>94</v>
      </c>
      <c r="C41" s="142" t="s">
        <v>109</v>
      </c>
      <c r="D41" s="139" t="s">
        <v>110</v>
      </c>
      <c r="E41" s="146" t="s">
        <v>114</v>
      </c>
      <c r="F41" s="150" t="s">
        <v>115</v>
      </c>
      <c r="G41" s="406" t="s">
        <v>116</v>
      </c>
      <c r="H41" s="172">
        <v>1</v>
      </c>
      <c r="I41" s="172" t="s">
        <v>2</v>
      </c>
      <c r="J41" s="181"/>
      <c r="K41" s="209"/>
      <c r="L41" s="312"/>
      <c r="M41" s="214"/>
      <c r="N41" s="445" t="str">
        <f t="shared" si="0"/>
        <v>-</v>
      </c>
      <c r="O41" s="445" t="str">
        <f t="shared" si="5"/>
        <v>-</v>
      </c>
      <c r="P41" s="445">
        <f t="shared" si="1"/>
        <v>0</v>
      </c>
      <c r="Q41" s="445">
        <f t="shared" si="6"/>
        <v>0</v>
      </c>
      <c r="R41" s="445" t="str">
        <f t="shared" si="2"/>
        <v>-</v>
      </c>
      <c r="S41" s="445" t="str">
        <f t="shared" si="7"/>
        <v>-</v>
      </c>
      <c r="T41" s="445" t="str">
        <f t="shared" si="3"/>
        <v>-</v>
      </c>
      <c r="U41" s="445" t="str">
        <f t="shared" si="8"/>
        <v>-</v>
      </c>
      <c r="V41" s="174">
        <f t="shared" si="9"/>
        <v>0</v>
      </c>
      <c r="W41" s="200"/>
      <c r="X41" s="188"/>
      <c r="Y41" s="190" t="s">
        <v>55</v>
      </c>
      <c r="Z41" s="221"/>
      <c r="AA41" s="313">
        <v>1</v>
      </c>
      <c r="AB41" s="314"/>
      <c r="AC41" s="315"/>
      <c r="AD41" s="457">
        <v>31</v>
      </c>
    </row>
    <row r="42" spans="2:30" s="27" customFormat="1" ht="54" customHeight="1" x14ac:dyDescent="0.3">
      <c r="B42" s="135" t="s">
        <v>94</v>
      </c>
      <c r="C42" s="142" t="s">
        <v>109</v>
      </c>
      <c r="D42" s="139" t="s">
        <v>110</v>
      </c>
      <c r="E42" s="146" t="s">
        <v>117</v>
      </c>
      <c r="F42" s="156" t="s">
        <v>118</v>
      </c>
      <c r="G42" s="406" t="s">
        <v>119</v>
      </c>
      <c r="H42" s="174">
        <v>1</v>
      </c>
      <c r="I42" s="172" t="s">
        <v>4</v>
      </c>
      <c r="J42" s="162">
        <v>1</v>
      </c>
      <c r="K42" s="209"/>
      <c r="L42" s="312"/>
      <c r="M42" s="214"/>
      <c r="N42" s="445">
        <f t="shared" si="0"/>
        <v>1</v>
      </c>
      <c r="O42" s="445">
        <f t="shared" si="5"/>
        <v>1</v>
      </c>
      <c r="P42" s="445">
        <f t="shared" si="1"/>
        <v>0</v>
      </c>
      <c r="Q42" s="445">
        <f t="shared" si="6"/>
        <v>0</v>
      </c>
      <c r="R42" s="445">
        <f t="shared" si="2"/>
        <v>0</v>
      </c>
      <c r="S42" s="445">
        <f t="shared" si="7"/>
        <v>0</v>
      </c>
      <c r="T42" s="445">
        <f t="shared" si="3"/>
        <v>0</v>
      </c>
      <c r="U42" s="445">
        <f t="shared" si="8"/>
        <v>0</v>
      </c>
      <c r="V42" s="174">
        <f>SUM(O42+Q42+S42+U42)/4</f>
        <v>0.25</v>
      </c>
      <c r="W42" s="200" t="s">
        <v>846</v>
      </c>
      <c r="X42" s="188" t="s">
        <v>33</v>
      </c>
      <c r="Y42" s="190" t="s">
        <v>75</v>
      </c>
      <c r="Z42" s="222">
        <v>1</v>
      </c>
      <c r="AA42" s="316">
        <v>1</v>
      </c>
      <c r="AB42" s="317">
        <v>1</v>
      </c>
      <c r="AC42" s="318">
        <v>1</v>
      </c>
      <c r="AD42" s="457">
        <v>32</v>
      </c>
    </row>
    <row r="43" spans="2:30" s="27" customFormat="1" ht="144" x14ac:dyDescent="0.3">
      <c r="B43" s="135" t="s">
        <v>94</v>
      </c>
      <c r="C43" s="142" t="s">
        <v>109</v>
      </c>
      <c r="D43" s="139" t="s">
        <v>110</v>
      </c>
      <c r="E43" s="146" t="s">
        <v>120</v>
      </c>
      <c r="F43" s="157" t="s">
        <v>121</v>
      </c>
      <c r="G43" s="406" t="s">
        <v>122</v>
      </c>
      <c r="H43" s="172">
        <v>1</v>
      </c>
      <c r="I43" s="172" t="s">
        <v>4</v>
      </c>
      <c r="J43" s="425">
        <v>0.25</v>
      </c>
      <c r="K43" s="319"/>
      <c r="L43" s="213"/>
      <c r="M43" s="214"/>
      <c r="N43" s="445">
        <f t="shared" ref="N43:N74" si="10">IF(ISERROR(J43/Z43),"-",J43/Z43)</f>
        <v>1</v>
      </c>
      <c r="O43" s="445">
        <f t="shared" si="5"/>
        <v>1</v>
      </c>
      <c r="P43" s="445">
        <f t="shared" ref="P43:P74" si="11">IF(ISERROR(K43/AA43),"-",K43/AA43)</f>
        <v>0</v>
      </c>
      <c r="Q43" s="445">
        <f t="shared" si="6"/>
        <v>0</v>
      </c>
      <c r="R43" s="445">
        <f t="shared" ref="R43:R74" si="12">IF(ISERROR(L43/AB43),"-",L43/AB43)</f>
        <v>0</v>
      </c>
      <c r="S43" s="445">
        <f t="shared" si="7"/>
        <v>0</v>
      </c>
      <c r="T43" s="445">
        <f t="shared" ref="T43:T74" si="13">IF(ISERROR(M43/AC43),"-",M43/AC43)</f>
        <v>0</v>
      </c>
      <c r="U43" s="445">
        <f t="shared" si="8"/>
        <v>0</v>
      </c>
      <c r="V43" s="174">
        <f>SUM(O43+Q43+S43+U43)/4</f>
        <v>0.25</v>
      </c>
      <c r="W43" s="200" t="s">
        <v>847</v>
      </c>
      <c r="X43" s="188" t="s">
        <v>33</v>
      </c>
      <c r="Y43" s="190" t="s">
        <v>75</v>
      </c>
      <c r="Z43" s="233">
        <v>0.25</v>
      </c>
      <c r="AA43" s="320">
        <v>0.25</v>
      </c>
      <c r="AB43" s="321">
        <v>0.25</v>
      </c>
      <c r="AC43" s="322">
        <v>0.25</v>
      </c>
      <c r="AD43" s="457">
        <v>33</v>
      </c>
    </row>
    <row r="44" spans="2:30" s="27" customFormat="1" ht="48" customHeight="1" x14ac:dyDescent="0.3">
      <c r="B44" s="135" t="s">
        <v>94</v>
      </c>
      <c r="C44" s="142" t="s">
        <v>109</v>
      </c>
      <c r="D44" s="139" t="s">
        <v>110</v>
      </c>
      <c r="E44" s="146" t="s">
        <v>123</v>
      </c>
      <c r="F44" s="150" t="s">
        <v>124</v>
      </c>
      <c r="G44" s="406" t="s">
        <v>125</v>
      </c>
      <c r="H44" s="226">
        <v>1</v>
      </c>
      <c r="I44" s="174" t="s">
        <v>2</v>
      </c>
      <c r="J44" s="181"/>
      <c r="K44" s="198"/>
      <c r="L44" s="217"/>
      <c r="M44" s="218"/>
      <c r="N44" s="445" t="str">
        <f t="shared" si="10"/>
        <v>-</v>
      </c>
      <c r="O44" s="445" t="str">
        <f t="shared" si="5"/>
        <v>-</v>
      </c>
      <c r="P44" s="445" t="str">
        <f t="shared" si="11"/>
        <v>-</v>
      </c>
      <c r="Q44" s="445" t="str">
        <f t="shared" si="6"/>
        <v>-</v>
      </c>
      <c r="R44" s="445">
        <f t="shared" si="12"/>
        <v>0</v>
      </c>
      <c r="S44" s="445">
        <f t="shared" si="7"/>
        <v>0</v>
      </c>
      <c r="T44" s="445" t="str">
        <f t="shared" si="13"/>
        <v>-</v>
      </c>
      <c r="U44" s="445" t="str">
        <f t="shared" si="8"/>
        <v>-</v>
      </c>
      <c r="V44" s="174">
        <f>SUM(J44:M44)/H44</f>
        <v>0</v>
      </c>
      <c r="W44" s="200" t="s">
        <v>848</v>
      </c>
      <c r="X44" s="188" t="s">
        <v>33</v>
      </c>
      <c r="Y44" s="190" t="s">
        <v>75</v>
      </c>
      <c r="Z44" s="221"/>
      <c r="AA44" s="313"/>
      <c r="AB44" s="314">
        <v>1</v>
      </c>
      <c r="AC44" s="315"/>
      <c r="AD44" s="457">
        <v>34</v>
      </c>
    </row>
    <row r="45" spans="2:30" s="27" customFormat="1" ht="49.5" customHeight="1" x14ac:dyDescent="0.3">
      <c r="B45" s="135" t="s">
        <v>94</v>
      </c>
      <c r="C45" s="142" t="s">
        <v>109</v>
      </c>
      <c r="D45" s="139" t="s">
        <v>110</v>
      </c>
      <c r="E45" s="146" t="s">
        <v>126</v>
      </c>
      <c r="F45" s="150" t="s">
        <v>127</v>
      </c>
      <c r="G45" s="406" t="s">
        <v>128</v>
      </c>
      <c r="H45" s="172">
        <v>1</v>
      </c>
      <c r="I45" s="172" t="s">
        <v>2</v>
      </c>
      <c r="J45" s="181">
        <v>1</v>
      </c>
      <c r="K45" s="209"/>
      <c r="L45" s="219"/>
      <c r="M45" s="214"/>
      <c r="N45" s="445">
        <f t="shared" si="10"/>
        <v>1</v>
      </c>
      <c r="O45" s="445">
        <f t="shared" si="5"/>
        <v>1</v>
      </c>
      <c r="P45" s="445" t="str">
        <f t="shared" si="11"/>
        <v>-</v>
      </c>
      <c r="Q45" s="445" t="str">
        <f t="shared" si="6"/>
        <v>-</v>
      </c>
      <c r="R45" s="445" t="str">
        <f t="shared" si="12"/>
        <v>-</v>
      </c>
      <c r="S45" s="445" t="str">
        <f t="shared" si="7"/>
        <v>-</v>
      </c>
      <c r="T45" s="445" t="str">
        <f t="shared" si="13"/>
        <v>-</v>
      </c>
      <c r="U45" s="445" t="str">
        <f t="shared" si="8"/>
        <v>-</v>
      </c>
      <c r="V45" s="174">
        <f>SUM(J45:M45)/H45</f>
        <v>1</v>
      </c>
      <c r="W45" s="200" t="s">
        <v>849</v>
      </c>
      <c r="X45" s="188" t="s">
        <v>33</v>
      </c>
      <c r="Y45" s="190" t="s">
        <v>75</v>
      </c>
      <c r="Z45" s="221">
        <v>1</v>
      </c>
      <c r="AA45" s="313"/>
      <c r="AB45" s="314"/>
      <c r="AC45" s="315"/>
      <c r="AD45" s="457">
        <v>35</v>
      </c>
    </row>
    <row r="46" spans="2:30" s="27" customFormat="1" ht="54" x14ac:dyDescent="0.3">
      <c r="B46" s="135" t="s">
        <v>94</v>
      </c>
      <c r="C46" s="142" t="s">
        <v>109</v>
      </c>
      <c r="D46" s="139" t="s">
        <v>110</v>
      </c>
      <c r="E46" s="146" t="s">
        <v>129</v>
      </c>
      <c r="F46" s="157" t="s">
        <v>130</v>
      </c>
      <c r="G46" s="406" t="s">
        <v>131</v>
      </c>
      <c r="H46" s="226">
        <v>1</v>
      </c>
      <c r="I46" s="174" t="s">
        <v>2</v>
      </c>
      <c r="J46" s="183"/>
      <c r="K46" s="198"/>
      <c r="L46" s="217"/>
      <c r="M46" s="218"/>
      <c r="N46" s="445" t="str">
        <f t="shared" si="10"/>
        <v>-</v>
      </c>
      <c r="O46" s="445" t="str">
        <f t="shared" si="5"/>
        <v>-</v>
      </c>
      <c r="P46" s="445" t="str">
        <f t="shared" si="11"/>
        <v>-</v>
      </c>
      <c r="Q46" s="445" t="str">
        <f t="shared" si="6"/>
        <v>-</v>
      </c>
      <c r="R46" s="445">
        <f t="shared" si="12"/>
        <v>0</v>
      </c>
      <c r="S46" s="445">
        <f t="shared" si="7"/>
        <v>0</v>
      </c>
      <c r="T46" s="445" t="str">
        <f t="shared" si="13"/>
        <v>-</v>
      </c>
      <c r="U46" s="445" t="str">
        <f t="shared" si="8"/>
        <v>-</v>
      </c>
      <c r="V46" s="174">
        <f>SUM(J46:M46)/H46</f>
        <v>0</v>
      </c>
      <c r="W46" s="200" t="s">
        <v>850</v>
      </c>
      <c r="X46" s="188" t="s">
        <v>33</v>
      </c>
      <c r="Y46" s="190" t="s">
        <v>75</v>
      </c>
      <c r="Z46" s="221"/>
      <c r="AA46" s="313"/>
      <c r="AB46" s="314">
        <v>1</v>
      </c>
      <c r="AC46" s="315"/>
      <c r="AD46" s="457">
        <v>36</v>
      </c>
    </row>
    <row r="47" spans="2:30" s="27" customFormat="1" ht="126" x14ac:dyDescent="0.3">
      <c r="B47" s="135" t="s">
        <v>94</v>
      </c>
      <c r="C47" s="142" t="s">
        <v>109</v>
      </c>
      <c r="D47" s="139" t="s">
        <v>110</v>
      </c>
      <c r="E47" s="146" t="s">
        <v>132</v>
      </c>
      <c r="F47" s="150" t="s">
        <v>133</v>
      </c>
      <c r="G47" s="406" t="s">
        <v>134</v>
      </c>
      <c r="H47" s="174">
        <v>1</v>
      </c>
      <c r="I47" s="172" t="s">
        <v>4</v>
      </c>
      <c r="J47" s="426">
        <v>1</v>
      </c>
      <c r="K47" s="209"/>
      <c r="L47" s="219"/>
      <c r="M47" s="214"/>
      <c r="N47" s="445">
        <f t="shared" si="10"/>
        <v>1</v>
      </c>
      <c r="O47" s="445">
        <f t="shared" si="5"/>
        <v>1</v>
      </c>
      <c r="P47" s="445">
        <f t="shared" si="11"/>
        <v>0</v>
      </c>
      <c r="Q47" s="445">
        <f t="shared" si="6"/>
        <v>0</v>
      </c>
      <c r="R47" s="445">
        <f t="shared" si="12"/>
        <v>0</v>
      </c>
      <c r="S47" s="445">
        <f t="shared" si="7"/>
        <v>0</v>
      </c>
      <c r="T47" s="445">
        <f t="shared" si="13"/>
        <v>0</v>
      </c>
      <c r="U47" s="445">
        <f t="shared" si="8"/>
        <v>0</v>
      </c>
      <c r="V47" s="174">
        <f t="shared" ref="V47:V52" si="14">SUM(O47+Q47+S47+U47)/4</f>
        <v>0.25</v>
      </c>
      <c r="W47" s="200" t="s">
        <v>851</v>
      </c>
      <c r="X47" s="188" t="s">
        <v>33</v>
      </c>
      <c r="Y47" s="190" t="s">
        <v>75</v>
      </c>
      <c r="Z47" s="223">
        <v>1</v>
      </c>
      <c r="AA47" s="323">
        <v>1</v>
      </c>
      <c r="AB47" s="324">
        <v>1</v>
      </c>
      <c r="AC47" s="325">
        <v>1</v>
      </c>
      <c r="AD47" s="457">
        <v>37</v>
      </c>
    </row>
    <row r="48" spans="2:30" s="27" customFormat="1" ht="72" x14ac:dyDescent="0.3">
      <c r="B48" s="135" t="s">
        <v>94</v>
      </c>
      <c r="C48" s="142" t="s">
        <v>109</v>
      </c>
      <c r="D48" s="139" t="s">
        <v>110</v>
      </c>
      <c r="E48" s="146" t="s">
        <v>135</v>
      </c>
      <c r="F48" s="150" t="s">
        <v>136</v>
      </c>
      <c r="G48" s="406" t="s">
        <v>137</v>
      </c>
      <c r="H48" s="174">
        <v>1</v>
      </c>
      <c r="I48" s="172" t="s">
        <v>4</v>
      </c>
      <c r="J48" s="426">
        <v>1</v>
      </c>
      <c r="K48" s="209"/>
      <c r="L48" s="213"/>
      <c r="M48" s="214"/>
      <c r="N48" s="445">
        <f t="shared" si="10"/>
        <v>1</v>
      </c>
      <c r="O48" s="445">
        <f t="shared" si="5"/>
        <v>1</v>
      </c>
      <c r="P48" s="445">
        <f t="shared" si="11"/>
        <v>0</v>
      </c>
      <c r="Q48" s="445">
        <f t="shared" si="6"/>
        <v>0</v>
      </c>
      <c r="R48" s="445">
        <f t="shared" si="12"/>
        <v>0</v>
      </c>
      <c r="S48" s="445">
        <f t="shared" si="7"/>
        <v>0</v>
      </c>
      <c r="T48" s="445">
        <f t="shared" si="13"/>
        <v>0</v>
      </c>
      <c r="U48" s="445">
        <f t="shared" si="8"/>
        <v>0</v>
      </c>
      <c r="V48" s="174">
        <f t="shared" si="14"/>
        <v>0.25</v>
      </c>
      <c r="W48" s="200" t="s">
        <v>852</v>
      </c>
      <c r="X48" s="188" t="s">
        <v>33</v>
      </c>
      <c r="Y48" s="190" t="s">
        <v>75</v>
      </c>
      <c r="Z48" s="223">
        <v>1</v>
      </c>
      <c r="AA48" s="323">
        <v>1</v>
      </c>
      <c r="AB48" s="324">
        <v>1</v>
      </c>
      <c r="AC48" s="325">
        <v>1</v>
      </c>
      <c r="AD48" s="457">
        <v>38</v>
      </c>
    </row>
    <row r="49" spans="2:30" s="27" customFormat="1" ht="126" x14ac:dyDescent="0.3">
      <c r="B49" s="135" t="s">
        <v>94</v>
      </c>
      <c r="C49" s="142" t="s">
        <v>109</v>
      </c>
      <c r="D49" s="139" t="s">
        <v>110</v>
      </c>
      <c r="E49" s="146" t="s">
        <v>138</v>
      </c>
      <c r="F49" s="150" t="s">
        <v>139</v>
      </c>
      <c r="G49" s="406" t="s">
        <v>140</v>
      </c>
      <c r="H49" s="174">
        <v>1</v>
      </c>
      <c r="I49" s="174" t="s">
        <v>4</v>
      </c>
      <c r="J49" s="162">
        <v>1</v>
      </c>
      <c r="K49" s="198"/>
      <c r="L49" s="217"/>
      <c r="M49" s="218"/>
      <c r="N49" s="445">
        <f t="shared" si="10"/>
        <v>1</v>
      </c>
      <c r="O49" s="445">
        <f t="shared" si="5"/>
        <v>1</v>
      </c>
      <c r="P49" s="445">
        <f t="shared" si="11"/>
        <v>0</v>
      </c>
      <c r="Q49" s="445">
        <f t="shared" si="6"/>
        <v>0</v>
      </c>
      <c r="R49" s="445">
        <f t="shared" si="12"/>
        <v>0</v>
      </c>
      <c r="S49" s="445">
        <f t="shared" si="7"/>
        <v>0</v>
      </c>
      <c r="T49" s="445">
        <f t="shared" si="13"/>
        <v>0</v>
      </c>
      <c r="U49" s="445">
        <f t="shared" si="8"/>
        <v>0</v>
      </c>
      <c r="V49" s="174">
        <f t="shared" si="14"/>
        <v>0.25</v>
      </c>
      <c r="W49" s="200" t="s">
        <v>835</v>
      </c>
      <c r="X49" s="188" t="s">
        <v>33</v>
      </c>
      <c r="Y49" s="190" t="s">
        <v>141</v>
      </c>
      <c r="Z49" s="222">
        <v>1</v>
      </c>
      <c r="AA49" s="316">
        <v>1</v>
      </c>
      <c r="AB49" s="317">
        <v>1</v>
      </c>
      <c r="AC49" s="318">
        <v>1</v>
      </c>
      <c r="AD49" s="457">
        <v>39</v>
      </c>
    </row>
    <row r="50" spans="2:30" s="27" customFormat="1" ht="53.25" customHeight="1" x14ac:dyDescent="0.3">
      <c r="B50" s="135" t="s">
        <v>94</v>
      </c>
      <c r="C50" s="142" t="s">
        <v>109</v>
      </c>
      <c r="D50" s="139" t="s">
        <v>110</v>
      </c>
      <c r="E50" s="146" t="s">
        <v>142</v>
      </c>
      <c r="F50" s="150" t="s">
        <v>143</v>
      </c>
      <c r="G50" s="406" t="s">
        <v>144</v>
      </c>
      <c r="H50" s="174">
        <v>1</v>
      </c>
      <c r="I50" s="174" t="s">
        <v>4</v>
      </c>
      <c r="J50" s="162">
        <v>1</v>
      </c>
      <c r="K50" s="198"/>
      <c r="L50" s="217"/>
      <c r="M50" s="218"/>
      <c r="N50" s="445">
        <f t="shared" si="10"/>
        <v>1</v>
      </c>
      <c r="O50" s="445">
        <f t="shared" si="5"/>
        <v>1</v>
      </c>
      <c r="P50" s="445">
        <f t="shared" si="11"/>
        <v>0</v>
      </c>
      <c r="Q50" s="445">
        <f t="shared" si="6"/>
        <v>0</v>
      </c>
      <c r="R50" s="445">
        <f t="shared" si="12"/>
        <v>0</v>
      </c>
      <c r="S50" s="445">
        <f t="shared" si="7"/>
        <v>0</v>
      </c>
      <c r="T50" s="445">
        <f t="shared" si="13"/>
        <v>0</v>
      </c>
      <c r="U50" s="445">
        <f t="shared" si="8"/>
        <v>0</v>
      </c>
      <c r="V50" s="174">
        <f t="shared" si="14"/>
        <v>0.25</v>
      </c>
      <c r="W50" s="200" t="s">
        <v>857</v>
      </c>
      <c r="X50" s="188" t="s">
        <v>33</v>
      </c>
      <c r="Y50" s="190" t="s">
        <v>75</v>
      </c>
      <c r="Z50" s="222">
        <v>1</v>
      </c>
      <c r="AA50" s="316">
        <v>1</v>
      </c>
      <c r="AB50" s="317">
        <v>1</v>
      </c>
      <c r="AC50" s="318">
        <v>1</v>
      </c>
      <c r="AD50" s="457">
        <v>40</v>
      </c>
    </row>
    <row r="51" spans="2:30" s="27" customFormat="1" ht="162" x14ac:dyDescent="0.3">
      <c r="B51" s="135" t="s">
        <v>94</v>
      </c>
      <c r="C51" s="142" t="s">
        <v>109</v>
      </c>
      <c r="D51" s="139" t="s">
        <v>110</v>
      </c>
      <c r="E51" s="146" t="s">
        <v>145</v>
      </c>
      <c r="F51" s="150" t="s">
        <v>146</v>
      </c>
      <c r="G51" s="406" t="s">
        <v>147</v>
      </c>
      <c r="H51" s="174">
        <v>1</v>
      </c>
      <c r="I51" s="174" t="s">
        <v>4</v>
      </c>
      <c r="J51" s="162">
        <v>1</v>
      </c>
      <c r="K51" s="198"/>
      <c r="L51" s="217"/>
      <c r="M51" s="218"/>
      <c r="N51" s="445">
        <f t="shared" si="10"/>
        <v>1</v>
      </c>
      <c r="O51" s="445">
        <f t="shared" si="5"/>
        <v>1</v>
      </c>
      <c r="P51" s="445">
        <f t="shared" si="11"/>
        <v>0</v>
      </c>
      <c r="Q51" s="445">
        <f t="shared" si="6"/>
        <v>0</v>
      </c>
      <c r="R51" s="445">
        <f t="shared" si="12"/>
        <v>0</v>
      </c>
      <c r="S51" s="445">
        <f t="shared" si="7"/>
        <v>0</v>
      </c>
      <c r="T51" s="445">
        <f t="shared" si="13"/>
        <v>0</v>
      </c>
      <c r="U51" s="445">
        <f t="shared" si="8"/>
        <v>0</v>
      </c>
      <c r="V51" s="174">
        <f t="shared" si="14"/>
        <v>0.25</v>
      </c>
      <c r="W51" s="200" t="s">
        <v>836</v>
      </c>
      <c r="X51" s="188" t="s">
        <v>33</v>
      </c>
      <c r="Y51" s="190" t="s">
        <v>141</v>
      </c>
      <c r="Z51" s="222">
        <v>1</v>
      </c>
      <c r="AA51" s="316">
        <v>1</v>
      </c>
      <c r="AB51" s="317">
        <v>1</v>
      </c>
      <c r="AC51" s="318">
        <v>1</v>
      </c>
      <c r="AD51" s="457">
        <v>41</v>
      </c>
    </row>
    <row r="52" spans="2:30" s="27" customFormat="1" ht="69.75" customHeight="1" x14ac:dyDescent="0.3">
      <c r="B52" s="135" t="s">
        <v>94</v>
      </c>
      <c r="C52" s="142" t="s">
        <v>109</v>
      </c>
      <c r="D52" s="139" t="s">
        <v>110</v>
      </c>
      <c r="E52" s="146" t="s">
        <v>145</v>
      </c>
      <c r="F52" s="150" t="s">
        <v>146</v>
      </c>
      <c r="G52" s="406" t="s">
        <v>148</v>
      </c>
      <c r="H52" s="174">
        <v>1</v>
      </c>
      <c r="I52" s="174" t="s">
        <v>4</v>
      </c>
      <c r="J52" s="162">
        <v>1</v>
      </c>
      <c r="K52" s="198"/>
      <c r="L52" s="217"/>
      <c r="M52" s="218"/>
      <c r="N52" s="445">
        <f t="shared" si="10"/>
        <v>1</v>
      </c>
      <c r="O52" s="445">
        <f t="shared" si="5"/>
        <v>1</v>
      </c>
      <c r="P52" s="445">
        <f t="shared" si="11"/>
        <v>0</v>
      </c>
      <c r="Q52" s="445">
        <f t="shared" si="6"/>
        <v>0</v>
      </c>
      <c r="R52" s="445">
        <f t="shared" si="12"/>
        <v>0</v>
      </c>
      <c r="S52" s="445">
        <f t="shared" si="7"/>
        <v>0</v>
      </c>
      <c r="T52" s="445">
        <f t="shared" si="13"/>
        <v>0</v>
      </c>
      <c r="U52" s="445">
        <f t="shared" si="8"/>
        <v>0</v>
      </c>
      <c r="V52" s="174">
        <f t="shared" si="14"/>
        <v>0.25</v>
      </c>
      <c r="W52" s="200" t="s">
        <v>853</v>
      </c>
      <c r="X52" s="188" t="s">
        <v>33</v>
      </c>
      <c r="Y52" s="190" t="s">
        <v>75</v>
      </c>
      <c r="Z52" s="222">
        <v>1</v>
      </c>
      <c r="AA52" s="316">
        <v>1</v>
      </c>
      <c r="AB52" s="317">
        <v>1</v>
      </c>
      <c r="AC52" s="318">
        <v>1</v>
      </c>
      <c r="AD52" s="457">
        <v>42</v>
      </c>
    </row>
    <row r="53" spans="2:30" s="27" customFormat="1" ht="90" x14ac:dyDescent="0.3">
      <c r="B53" s="135" t="s">
        <v>94</v>
      </c>
      <c r="C53" s="142" t="s">
        <v>109</v>
      </c>
      <c r="D53" s="139" t="s">
        <v>110</v>
      </c>
      <c r="E53" s="146" t="s">
        <v>149</v>
      </c>
      <c r="F53" s="150" t="s">
        <v>150</v>
      </c>
      <c r="G53" s="406" t="s">
        <v>151</v>
      </c>
      <c r="H53" s="172">
        <v>1</v>
      </c>
      <c r="I53" s="172" t="s">
        <v>2</v>
      </c>
      <c r="J53" s="181">
        <v>0.2</v>
      </c>
      <c r="K53" s="196"/>
      <c r="L53" s="213"/>
      <c r="M53" s="214"/>
      <c r="N53" s="445" t="str">
        <f t="shared" si="10"/>
        <v>-</v>
      </c>
      <c r="O53" s="445" t="str">
        <f t="shared" si="5"/>
        <v>-</v>
      </c>
      <c r="P53" s="445">
        <f t="shared" si="11"/>
        <v>0</v>
      </c>
      <c r="Q53" s="445">
        <f t="shared" si="6"/>
        <v>0</v>
      </c>
      <c r="R53" s="445" t="str">
        <f t="shared" si="12"/>
        <v>-</v>
      </c>
      <c r="S53" s="445" t="str">
        <f t="shared" si="7"/>
        <v>-</v>
      </c>
      <c r="T53" s="445">
        <f t="shared" si="13"/>
        <v>0</v>
      </c>
      <c r="U53" s="445">
        <f t="shared" si="8"/>
        <v>0</v>
      </c>
      <c r="V53" s="174">
        <f t="shared" ref="V53:V67" si="15">SUM(J53:M53)/H53</f>
        <v>0.2</v>
      </c>
      <c r="W53" s="200" t="s">
        <v>854</v>
      </c>
      <c r="X53" s="188" t="s">
        <v>33</v>
      </c>
      <c r="Y53" s="190" t="s">
        <v>75</v>
      </c>
      <c r="Z53" s="221"/>
      <c r="AA53" s="313">
        <v>0.3</v>
      </c>
      <c r="AB53" s="314"/>
      <c r="AC53" s="315">
        <v>0.7</v>
      </c>
      <c r="AD53" s="457">
        <v>43</v>
      </c>
    </row>
    <row r="54" spans="2:30" s="27" customFormat="1" ht="54" x14ac:dyDescent="0.3">
      <c r="B54" s="135" t="s">
        <v>94</v>
      </c>
      <c r="C54" s="142" t="s">
        <v>109</v>
      </c>
      <c r="D54" s="139" t="s">
        <v>110</v>
      </c>
      <c r="E54" s="146" t="s">
        <v>152</v>
      </c>
      <c r="F54" s="150" t="s">
        <v>153</v>
      </c>
      <c r="G54" s="406" t="s">
        <v>154</v>
      </c>
      <c r="H54" s="172">
        <v>1</v>
      </c>
      <c r="I54" s="172" t="s">
        <v>2</v>
      </c>
      <c r="J54" s="179"/>
      <c r="K54" s="196"/>
      <c r="L54" s="213"/>
      <c r="M54" s="214"/>
      <c r="N54" s="445" t="str">
        <f t="shared" si="10"/>
        <v>-</v>
      </c>
      <c r="O54" s="445" t="str">
        <f t="shared" si="5"/>
        <v>-</v>
      </c>
      <c r="P54" s="445">
        <f t="shared" si="11"/>
        <v>0</v>
      </c>
      <c r="Q54" s="445">
        <f t="shared" si="6"/>
        <v>0</v>
      </c>
      <c r="R54" s="445" t="str">
        <f t="shared" si="12"/>
        <v>-</v>
      </c>
      <c r="S54" s="445" t="str">
        <f t="shared" si="7"/>
        <v>-</v>
      </c>
      <c r="T54" s="445">
        <f t="shared" si="13"/>
        <v>0</v>
      </c>
      <c r="U54" s="445">
        <f t="shared" si="8"/>
        <v>0</v>
      </c>
      <c r="V54" s="174">
        <f t="shared" si="15"/>
        <v>0</v>
      </c>
      <c r="W54" s="200"/>
      <c r="X54" s="188" t="s">
        <v>33</v>
      </c>
      <c r="Y54" s="190" t="s">
        <v>75</v>
      </c>
      <c r="Z54" s="221"/>
      <c r="AA54" s="313">
        <v>0.3</v>
      </c>
      <c r="AB54" s="314"/>
      <c r="AC54" s="315">
        <v>0.7</v>
      </c>
      <c r="AD54" s="457">
        <v>44</v>
      </c>
    </row>
    <row r="55" spans="2:30" s="27" customFormat="1" ht="90.75" thickBot="1" x14ac:dyDescent="0.35">
      <c r="B55" s="136" t="s">
        <v>94</v>
      </c>
      <c r="C55" s="144" t="s">
        <v>109</v>
      </c>
      <c r="D55" s="140" t="s">
        <v>110</v>
      </c>
      <c r="E55" s="148" t="s">
        <v>155</v>
      </c>
      <c r="F55" s="155" t="s">
        <v>156</v>
      </c>
      <c r="G55" s="416" t="s">
        <v>157</v>
      </c>
      <c r="H55" s="173">
        <v>1</v>
      </c>
      <c r="I55" s="173" t="s">
        <v>2</v>
      </c>
      <c r="J55" s="185"/>
      <c r="K55" s="326"/>
      <c r="L55" s="327"/>
      <c r="M55" s="216"/>
      <c r="N55" s="449" t="str">
        <f t="shared" si="10"/>
        <v>-</v>
      </c>
      <c r="O55" s="449" t="str">
        <f t="shared" si="5"/>
        <v>-</v>
      </c>
      <c r="P55" s="449" t="str">
        <f t="shared" si="11"/>
        <v>-</v>
      </c>
      <c r="Q55" s="449" t="str">
        <f t="shared" si="6"/>
        <v>-</v>
      </c>
      <c r="R55" s="449" t="str">
        <f t="shared" si="12"/>
        <v>-</v>
      </c>
      <c r="S55" s="449" t="str">
        <f t="shared" si="7"/>
        <v>-</v>
      </c>
      <c r="T55" s="449">
        <f t="shared" si="13"/>
        <v>0</v>
      </c>
      <c r="U55" s="449">
        <f t="shared" si="8"/>
        <v>0</v>
      </c>
      <c r="V55" s="176">
        <f t="shared" si="15"/>
        <v>0</v>
      </c>
      <c r="W55" s="202" t="s">
        <v>855</v>
      </c>
      <c r="X55" s="189" t="s">
        <v>33</v>
      </c>
      <c r="Y55" s="194" t="s">
        <v>75</v>
      </c>
      <c r="Z55" s="230"/>
      <c r="AA55" s="328"/>
      <c r="AB55" s="329"/>
      <c r="AC55" s="330">
        <v>1</v>
      </c>
      <c r="AD55" s="457">
        <v>45</v>
      </c>
    </row>
    <row r="56" spans="2:30" s="27" customFormat="1" ht="46.5" customHeight="1" thickBot="1" x14ac:dyDescent="0.35">
      <c r="B56" s="137" t="s">
        <v>94</v>
      </c>
      <c r="C56" s="143" t="s">
        <v>158</v>
      </c>
      <c r="D56" s="249" t="s">
        <v>159</v>
      </c>
      <c r="E56" s="147" t="s">
        <v>160</v>
      </c>
      <c r="F56" s="259" t="s">
        <v>161</v>
      </c>
      <c r="G56" s="417" t="s">
        <v>162</v>
      </c>
      <c r="H56" s="251">
        <v>1</v>
      </c>
      <c r="I56" s="256" t="s">
        <v>2</v>
      </c>
      <c r="J56" s="424">
        <v>0.3</v>
      </c>
      <c r="K56" s="331"/>
      <c r="L56" s="332"/>
      <c r="M56" s="333"/>
      <c r="N56" s="446" t="str">
        <f t="shared" si="10"/>
        <v>-</v>
      </c>
      <c r="O56" s="446" t="str">
        <f t="shared" si="5"/>
        <v>-</v>
      </c>
      <c r="P56" s="446">
        <f t="shared" si="11"/>
        <v>0</v>
      </c>
      <c r="Q56" s="446">
        <f t="shared" si="6"/>
        <v>0</v>
      </c>
      <c r="R56" s="446">
        <f t="shared" si="12"/>
        <v>0</v>
      </c>
      <c r="S56" s="446">
        <f t="shared" si="7"/>
        <v>0</v>
      </c>
      <c r="T56" s="446">
        <f t="shared" si="13"/>
        <v>0</v>
      </c>
      <c r="U56" s="446">
        <f t="shared" si="8"/>
        <v>0</v>
      </c>
      <c r="V56" s="256">
        <f t="shared" si="15"/>
        <v>0.3</v>
      </c>
      <c r="W56" s="201" t="s">
        <v>856</v>
      </c>
      <c r="X56" s="131" t="s">
        <v>33</v>
      </c>
      <c r="Y56" s="193" t="s">
        <v>75</v>
      </c>
      <c r="Z56" s="228"/>
      <c r="AA56" s="334">
        <v>0.3</v>
      </c>
      <c r="AB56" s="335">
        <v>0.3</v>
      </c>
      <c r="AC56" s="336">
        <v>0.4</v>
      </c>
      <c r="AD56" s="457">
        <v>46</v>
      </c>
    </row>
    <row r="57" spans="2:30" s="27" customFormat="1" ht="126" x14ac:dyDescent="0.3">
      <c r="B57" s="134" t="s">
        <v>94</v>
      </c>
      <c r="C57" s="141" t="s">
        <v>163</v>
      </c>
      <c r="D57" s="138" t="s">
        <v>164</v>
      </c>
      <c r="E57" s="145" t="s">
        <v>52</v>
      </c>
      <c r="F57" s="381" t="s">
        <v>165</v>
      </c>
      <c r="G57" s="415" t="s">
        <v>166</v>
      </c>
      <c r="H57" s="260">
        <v>2</v>
      </c>
      <c r="I57" s="171" t="s">
        <v>2</v>
      </c>
      <c r="J57" s="337">
        <v>1</v>
      </c>
      <c r="K57" s="195"/>
      <c r="L57" s="211"/>
      <c r="M57" s="212"/>
      <c r="N57" s="447">
        <f t="shared" si="10"/>
        <v>1</v>
      </c>
      <c r="O57" s="447">
        <f t="shared" si="5"/>
        <v>1</v>
      </c>
      <c r="P57" s="447" t="str">
        <f t="shared" si="11"/>
        <v>-</v>
      </c>
      <c r="Q57" s="447" t="str">
        <f t="shared" si="6"/>
        <v>-</v>
      </c>
      <c r="R57" s="447">
        <f t="shared" si="12"/>
        <v>0</v>
      </c>
      <c r="S57" s="447">
        <f t="shared" si="7"/>
        <v>0</v>
      </c>
      <c r="T57" s="447" t="str">
        <f t="shared" si="13"/>
        <v>-</v>
      </c>
      <c r="U57" s="447" t="str">
        <f t="shared" si="8"/>
        <v>-</v>
      </c>
      <c r="V57" s="186">
        <f t="shared" si="15"/>
        <v>0.5</v>
      </c>
      <c r="W57" s="199" t="s">
        <v>826</v>
      </c>
      <c r="X57" s="187" t="s">
        <v>33</v>
      </c>
      <c r="Y57" s="260" t="s">
        <v>91</v>
      </c>
      <c r="Z57" s="229">
        <v>1</v>
      </c>
      <c r="AA57" s="309"/>
      <c r="AB57" s="310">
        <v>1</v>
      </c>
      <c r="AC57" s="311"/>
      <c r="AD57" s="457">
        <v>47</v>
      </c>
    </row>
    <row r="58" spans="2:30" s="27" customFormat="1" ht="64.5" customHeight="1" thickBot="1" x14ac:dyDescent="0.35">
      <c r="B58" s="136" t="s">
        <v>94</v>
      </c>
      <c r="C58" s="144" t="s">
        <v>163</v>
      </c>
      <c r="D58" s="140" t="s">
        <v>164</v>
      </c>
      <c r="E58" s="148" t="s">
        <v>52</v>
      </c>
      <c r="F58" s="382" t="s">
        <v>167</v>
      </c>
      <c r="G58" s="416" t="s">
        <v>168</v>
      </c>
      <c r="H58" s="262">
        <v>1</v>
      </c>
      <c r="I58" s="173" t="s">
        <v>2</v>
      </c>
      <c r="J58" s="180"/>
      <c r="K58" s="197"/>
      <c r="L58" s="215"/>
      <c r="M58" s="216"/>
      <c r="N58" s="449" t="str">
        <f t="shared" si="10"/>
        <v>-</v>
      </c>
      <c r="O58" s="449" t="str">
        <f t="shared" si="5"/>
        <v>-</v>
      </c>
      <c r="P58" s="449" t="str">
        <f t="shared" si="11"/>
        <v>-</v>
      </c>
      <c r="Q58" s="449" t="str">
        <f t="shared" si="6"/>
        <v>-</v>
      </c>
      <c r="R58" s="449">
        <f t="shared" si="12"/>
        <v>0</v>
      </c>
      <c r="S58" s="449">
        <f t="shared" si="7"/>
        <v>0</v>
      </c>
      <c r="T58" s="449" t="str">
        <f t="shared" si="13"/>
        <v>-</v>
      </c>
      <c r="U58" s="449" t="str">
        <f t="shared" si="8"/>
        <v>-</v>
      </c>
      <c r="V58" s="176">
        <f t="shared" si="15"/>
        <v>0</v>
      </c>
      <c r="W58" s="261"/>
      <c r="X58" s="189" t="s">
        <v>33</v>
      </c>
      <c r="Y58" s="262" t="s">
        <v>91</v>
      </c>
      <c r="Z58" s="230"/>
      <c r="AA58" s="328"/>
      <c r="AB58" s="329">
        <v>1</v>
      </c>
      <c r="AC58" s="330"/>
      <c r="AD58" s="457">
        <v>48</v>
      </c>
    </row>
    <row r="59" spans="2:30" s="27" customFormat="1" ht="48.6" customHeight="1" x14ac:dyDescent="0.3">
      <c r="B59" s="134" t="s">
        <v>94</v>
      </c>
      <c r="C59" s="141" t="s">
        <v>169</v>
      </c>
      <c r="D59" s="138" t="s">
        <v>170</v>
      </c>
      <c r="E59" s="145" t="s">
        <v>171</v>
      </c>
      <c r="F59" s="149" t="s">
        <v>172</v>
      </c>
      <c r="G59" s="412" t="s">
        <v>173</v>
      </c>
      <c r="H59" s="171">
        <v>2</v>
      </c>
      <c r="I59" s="171" t="s">
        <v>2</v>
      </c>
      <c r="J59" s="178">
        <v>2</v>
      </c>
      <c r="K59" s="207"/>
      <c r="L59" s="211"/>
      <c r="M59" s="212"/>
      <c r="N59" s="454">
        <f t="shared" si="10"/>
        <v>2</v>
      </c>
      <c r="O59" s="447">
        <f t="shared" si="5"/>
        <v>1</v>
      </c>
      <c r="P59" s="447" t="str">
        <f t="shared" si="11"/>
        <v>-</v>
      </c>
      <c r="Q59" s="447" t="str">
        <f t="shared" si="6"/>
        <v>-</v>
      </c>
      <c r="R59" s="447">
        <f t="shared" si="12"/>
        <v>0</v>
      </c>
      <c r="S59" s="447">
        <f t="shared" si="7"/>
        <v>0</v>
      </c>
      <c r="T59" s="447" t="str">
        <f t="shared" si="13"/>
        <v>-</v>
      </c>
      <c r="U59" s="447" t="str">
        <f t="shared" si="8"/>
        <v>-</v>
      </c>
      <c r="V59" s="186">
        <f t="shared" si="15"/>
        <v>1</v>
      </c>
      <c r="W59" s="199" t="s">
        <v>804</v>
      </c>
      <c r="X59" s="187" t="s">
        <v>33</v>
      </c>
      <c r="Y59" s="192" t="s">
        <v>34</v>
      </c>
      <c r="Z59" s="293">
        <v>1</v>
      </c>
      <c r="AA59" s="294"/>
      <c r="AB59" s="295">
        <v>1</v>
      </c>
      <c r="AC59" s="296"/>
      <c r="AD59" s="457">
        <v>49</v>
      </c>
    </row>
    <row r="60" spans="2:30" s="27" customFormat="1" ht="54" x14ac:dyDescent="0.3">
      <c r="B60" s="135" t="s">
        <v>94</v>
      </c>
      <c r="C60" s="142" t="s">
        <v>169</v>
      </c>
      <c r="D60" s="139" t="s">
        <v>170</v>
      </c>
      <c r="E60" s="146" t="s">
        <v>174</v>
      </c>
      <c r="F60" s="150" t="s">
        <v>175</v>
      </c>
      <c r="G60" s="406" t="s">
        <v>176</v>
      </c>
      <c r="H60" s="172">
        <v>1</v>
      </c>
      <c r="I60" s="172" t="s">
        <v>2</v>
      </c>
      <c r="J60" s="181"/>
      <c r="K60" s="210"/>
      <c r="L60" s="213"/>
      <c r="M60" s="214"/>
      <c r="N60" s="445" t="str">
        <f t="shared" si="10"/>
        <v>-</v>
      </c>
      <c r="O60" s="445" t="str">
        <f t="shared" si="5"/>
        <v>-</v>
      </c>
      <c r="P60" s="445">
        <f t="shared" si="11"/>
        <v>0</v>
      </c>
      <c r="Q60" s="445">
        <f t="shared" si="6"/>
        <v>0</v>
      </c>
      <c r="R60" s="445" t="str">
        <f t="shared" si="12"/>
        <v>-</v>
      </c>
      <c r="S60" s="445" t="str">
        <f t="shared" si="7"/>
        <v>-</v>
      </c>
      <c r="T60" s="445" t="str">
        <f t="shared" si="13"/>
        <v>-</v>
      </c>
      <c r="U60" s="445" t="str">
        <f t="shared" si="8"/>
        <v>-</v>
      </c>
      <c r="V60" s="174">
        <f t="shared" si="15"/>
        <v>0</v>
      </c>
      <c r="W60" s="200"/>
      <c r="X60" s="188" t="s">
        <v>33</v>
      </c>
      <c r="Y60" s="190" t="s">
        <v>34</v>
      </c>
      <c r="Z60" s="297"/>
      <c r="AA60" s="298">
        <v>1</v>
      </c>
      <c r="AB60" s="299"/>
      <c r="AC60" s="300"/>
      <c r="AD60" s="457">
        <v>50</v>
      </c>
    </row>
    <row r="61" spans="2:30" s="27" customFormat="1" ht="36" x14ac:dyDescent="0.3">
      <c r="B61" s="135" t="s">
        <v>94</v>
      </c>
      <c r="C61" s="142" t="s">
        <v>169</v>
      </c>
      <c r="D61" s="139" t="s">
        <v>170</v>
      </c>
      <c r="E61" s="146" t="s">
        <v>177</v>
      </c>
      <c r="F61" s="150" t="s">
        <v>178</v>
      </c>
      <c r="G61" s="406" t="s">
        <v>179</v>
      </c>
      <c r="H61" s="172">
        <v>3</v>
      </c>
      <c r="I61" s="172" t="s">
        <v>2</v>
      </c>
      <c r="J61" s="181"/>
      <c r="K61" s="210"/>
      <c r="L61" s="213"/>
      <c r="M61" s="214"/>
      <c r="N61" s="445" t="str">
        <f t="shared" si="10"/>
        <v>-</v>
      </c>
      <c r="O61" s="445" t="str">
        <f t="shared" si="5"/>
        <v>-</v>
      </c>
      <c r="P61" s="445">
        <f t="shared" si="11"/>
        <v>0</v>
      </c>
      <c r="Q61" s="445">
        <f t="shared" si="6"/>
        <v>0</v>
      </c>
      <c r="R61" s="445">
        <f t="shared" si="12"/>
        <v>0</v>
      </c>
      <c r="S61" s="445">
        <f t="shared" si="7"/>
        <v>0</v>
      </c>
      <c r="T61" s="445">
        <f t="shared" si="13"/>
        <v>0</v>
      </c>
      <c r="U61" s="445">
        <f t="shared" si="8"/>
        <v>0</v>
      </c>
      <c r="V61" s="174">
        <f t="shared" si="15"/>
        <v>0</v>
      </c>
      <c r="W61" s="200"/>
      <c r="X61" s="188" t="s">
        <v>33</v>
      </c>
      <c r="Y61" s="190" t="s">
        <v>34</v>
      </c>
      <c r="Z61" s="297"/>
      <c r="AA61" s="298">
        <v>1</v>
      </c>
      <c r="AB61" s="299">
        <v>1</v>
      </c>
      <c r="AC61" s="300">
        <v>1</v>
      </c>
      <c r="AD61" s="457">
        <v>51</v>
      </c>
    </row>
    <row r="62" spans="2:30" s="27" customFormat="1" ht="72" x14ac:dyDescent="0.3">
      <c r="B62" s="135" t="s">
        <v>94</v>
      </c>
      <c r="C62" s="142" t="s">
        <v>169</v>
      </c>
      <c r="D62" s="139" t="s">
        <v>170</v>
      </c>
      <c r="E62" s="146" t="s">
        <v>180</v>
      </c>
      <c r="F62" s="150" t="s">
        <v>181</v>
      </c>
      <c r="G62" s="406" t="s">
        <v>182</v>
      </c>
      <c r="H62" s="172">
        <v>1</v>
      </c>
      <c r="I62" s="172" t="s">
        <v>2</v>
      </c>
      <c r="J62" s="179"/>
      <c r="K62" s="208"/>
      <c r="L62" s="213"/>
      <c r="M62" s="214"/>
      <c r="N62" s="445" t="str">
        <f t="shared" si="10"/>
        <v>-</v>
      </c>
      <c r="O62" s="445" t="str">
        <f t="shared" si="5"/>
        <v>-</v>
      </c>
      <c r="P62" s="445">
        <f t="shared" si="11"/>
        <v>0</v>
      </c>
      <c r="Q62" s="445">
        <f t="shared" si="6"/>
        <v>0</v>
      </c>
      <c r="R62" s="445" t="str">
        <f t="shared" si="12"/>
        <v>-</v>
      </c>
      <c r="S62" s="445" t="str">
        <f t="shared" si="7"/>
        <v>-</v>
      </c>
      <c r="T62" s="445" t="str">
        <f t="shared" si="13"/>
        <v>-</v>
      </c>
      <c r="U62" s="445" t="str">
        <f t="shared" si="8"/>
        <v>-</v>
      </c>
      <c r="V62" s="174">
        <f t="shared" si="15"/>
        <v>0</v>
      </c>
      <c r="W62" s="200"/>
      <c r="X62" s="188" t="s">
        <v>33</v>
      </c>
      <c r="Y62" s="190" t="s">
        <v>34</v>
      </c>
      <c r="Z62" s="297"/>
      <c r="AA62" s="298">
        <v>1</v>
      </c>
      <c r="AB62" s="299"/>
      <c r="AC62" s="300"/>
      <c r="AD62" s="457">
        <v>52</v>
      </c>
    </row>
    <row r="63" spans="2:30" s="27" customFormat="1" ht="54.75" thickBot="1" x14ac:dyDescent="0.35">
      <c r="B63" s="136" t="s">
        <v>94</v>
      </c>
      <c r="C63" s="144" t="s">
        <v>169</v>
      </c>
      <c r="D63" s="140" t="s">
        <v>170</v>
      </c>
      <c r="E63" s="148" t="s">
        <v>183</v>
      </c>
      <c r="F63" s="155" t="s">
        <v>184</v>
      </c>
      <c r="G63" s="168" t="s">
        <v>185</v>
      </c>
      <c r="H63" s="173">
        <v>1</v>
      </c>
      <c r="I63" s="173" t="s">
        <v>2</v>
      </c>
      <c r="J63" s="185"/>
      <c r="K63" s="227"/>
      <c r="L63" s="215"/>
      <c r="M63" s="216"/>
      <c r="N63" s="449" t="str">
        <f t="shared" si="10"/>
        <v>-</v>
      </c>
      <c r="O63" s="449" t="str">
        <f t="shared" si="5"/>
        <v>-</v>
      </c>
      <c r="P63" s="449">
        <f t="shared" si="11"/>
        <v>0</v>
      </c>
      <c r="Q63" s="449">
        <f t="shared" si="6"/>
        <v>0</v>
      </c>
      <c r="R63" s="449" t="str">
        <f t="shared" si="12"/>
        <v>-</v>
      </c>
      <c r="S63" s="449" t="str">
        <f t="shared" si="7"/>
        <v>-</v>
      </c>
      <c r="T63" s="449" t="str">
        <f t="shared" si="13"/>
        <v>-</v>
      </c>
      <c r="U63" s="449" t="str">
        <f t="shared" si="8"/>
        <v>-</v>
      </c>
      <c r="V63" s="176">
        <f t="shared" si="15"/>
        <v>0</v>
      </c>
      <c r="W63" s="202"/>
      <c r="X63" s="189" t="s">
        <v>33</v>
      </c>
      <c r="Y63" s="194" t="s">
        <v>34</v>
      </c>
      <c r="Z63" s="301"/>
      <c r="AA63" s="302">
        <v>1</v>
      </c>
      <c r="AB63" s="303"/>
      <c r="AC63" s="304"/>
      <c r="AD63" s="457">
        <v>53</v>
      </c>
    </row>
    <row r="64" spans="2:30" s="27" customFormat="1" ht="54" x14ac:dyDescent="0.3">
      <c r="B64" s="134" t="s">
        <v>94</v>
      </c>
      <c r="C64" s="141" t="s">
        <v>186</v>
      </c>
      <c r="D64" s="138" t="s">
        <v>187</v>
      </c>
      <c r="E64" s="145" t="s">
        <v>188</v>
      </c>
      <c r="F64" s="158" t="s">
        <v>189</v>
      </c>
      <c r="G64" s="154" t="s">
        <v>190</v>
      </c>
      <c r="H64" s="171">
        <v>3</v>
      </c>
      <c r="I64" s="171" t="s">
        <v>2</v>
      </c>
      <c r="J64" s="178"/>
      <c r="K64" s="195"/>
      <c r="L64" s="211"/>
      <c r="M64" s="212"/>
      <c r="N64" s="447" t="str">
        <f t="shared" si="10"/>
        <v>-</v>
      </c>
      <c r="O64" s="447" t="str">
        <f t="shared" si="5"/>
        <v>-</v>
      </c>
      <c r="P64" s="447">
        <f t="shared" si="11"/>
        <v>0</v>
      </c>
      <c r="Q64" s="447">
        <f t="shared" si="6"/>
        <v>0</v>
      </c>
      <c r="R64" s="447">
        <f t="shared" si="12"/>
        <v>0</v>
      </c>
      <c r="S64" s="447">
        <f t="shared" si="7"/>
        <v>0</v>
      </c>
      <c r="T64" s="447">
        <f t="shared" si="13"/>
        <v>0</v>
      </c>
      <c r="U64" s="447">
        <f t="shared" si="8"/>
        <v>0</v>
      </c>
      <c r="V64" s="186">
        <f t="shared" si="15"/>
        <v>0</v>
      </c>
      <c r="W64" s="199"/>
      <c r="X64" s="187" t="s">
        <v>33</v>
      </c>
      <c r="Y64" s="187" t="s">
        <v>55</v>
      </c>
      <c r="Z64" s="293"/>
      <c r="AA64" s="294">
        <v>1</v>
      </c>
      <c r="AB64" s="295">
        <v>1</v>
      </c>
      <c r="AC64" s="296">
        <v>1</v>
      </c>
      <c r="AD64" s="457">
        <v>54</v>
      </c>
    </row>
    <row r="65" spans="2:48" s="27" customFormat="1" ht="36" x14ac:dyDescent="0.3">
      <c r="B65" s="135" t="s">
        <v>94</v>
      </c>
      <c r="C65" s="142" t="s">
        <v>186</v>
      </c>
      <c r="D65" s="139" t="s">
        <v>187</v>
      </c>
      <c r="E65" s="146" t="s">
        <v>188</v>
      </c>
      <c r="F65" s="160" t="s">
        <v>189</v>
      </c>
      <c r="G65" s="164" t="s">
        <v>191</v>
      </c>
      <c r="H65" s="172">
        <v>1</v>
      </c>
      <c r="I65" s="172" t="s">
        <v>2</v>
      </c>
      <c r="J65" s="179"/>
      <c r="K65" s="196"/>
      <c r="L65" s="213"/>
      <c r="M65" s="214"/>
      <c r="N65" s="445" t="str">
        <f t="shared" si="10"/>
        <v>-</v>
      </c>
      <c r="O65" s="445" t="str">
        <f t="shared" si="5"/>
        <v>-</v>
      </c>
      <c r="P65" s="445" t="str">
        <f t="shared" si="11"/>
        <v>-</v>
      </c>
      <c r="Q65" s="445" t="str">
        <f t="shared" si="6"/>
        <v>-</v>
      </c>
      <c r="R65" s="445">
        <f t="shared" si="12"/>
        <v>0</v>
      </c>
      <c r="S65" s="445">
        <f t="shared" si="7"/>
        <v>0</v>
      </c>
      <c r="T65" s="445" t="str">
        <f t="shared" si="13"/>
        <v>-</v>
      </c>
      <c r="U65" s="445" t="str">
        <f t="shared" si="8"/>
        <v>-</v>
      </c>
      <c r="V65" s="174">
        <f t="shared" si="15"/>
        <v>0</v>
      </c>
      <c r="W65" s="200"/>
      <c r="X65" s="188" t="s">
        <v>33</v>
      </c>
      <c r="Y65" s="188" t="s">
        <v>55</v>
      </c>
      <c r="Z65" s="297"/>
      <c r="AA65" s="298"/>
      <c r="AB65" s="299">
        <v>1</v>
      </c>
      <c r="AC65" s="300"/>
      <c r="AD65" s="457">
        <v>55</v>
      </c>
    </row>
    <row r="66" spans="2:48" s="27" customFormat="1" ht="36" x14ac:dyDescent="0.3">
      <c r="B66" s="135" t="s">
        <v>94</v>
      </c>
      <c r="C66" s="142" t="s">
        <v>186</v>
      </c>
      <c r="D66" s="139" t="s">
        <v>187</v>
      </c>
      <c r="E66" s="146" t="s">
        <v>188</v>
      </c>
      <c r="F66" s="160" t="s">
        <v>189</v>
      </c>
      <c r="G66" s="164" t="s">
        <v>192</v>
      </c>
      <c r="H66" s="172">
        <v>1</v>
      </c>
      <c r="I66" s="172" t="s">
        <v>2</v>
      </c>
      <c r="J66" s="179"/>
      <c r="K66" s="196"/>
      <c r="L66" s="213"/>
      <c r="M66" s="214"/>
      <c r="N66" s="445" t="str">
        <f t="shared" si="10"/>
        <v>-</v>
      </c>
      <c r="O66" s="445" t="str">
        <f t="shared" si="5"/>
        <v>-</v>
      </c>
      <c r="P66" s="445" t="str">
        <f t="shared" si="11"/>
        <v>-</v>
      </c>
      <c r="Q66" s="445" t="str">
        <f t="shared" si="6"/>
        <v>-</v>
      </c>
      <c r="R66" s="445">
        <f t="shared" si="12"/>
        <v>0</v>
      </c>
      <c r="S66" s="445">
        <f t="shared" si="7"/>
        <v>0</v>
      </c>
      <c r="T66" s="445" t="str">
        <f t="shared" si="13"/>
        <v>-</v>
      </c>
      <c r="U66" s="445" t="str">
        <f t="shared" si="8"/>
        <v>-</v>
      </c>
      <c r="V66" s="174">
        <f t="shared" si="15"/>
        <v>0</v>
      </c>
      <c r="W66" s="200"/>
      <c r="X66" s="188" t="s">
        <v>33</v>
      </c>
      <c r="Y66" s="188" t="s">
        <v>55</v>
      </c>
      <c r="Z66" s="297"/>
      <c r="AA66" s="298"/>
      <c r="AB66" s="299">
        <v>1</v>
      </c>
      <c r="AC66" s="300"/>
      <c r="AD66" s="457">
        <v>56</v>
      </c>
    </row>
    <row r="67" spans="2:48" s="27" customFormat="1" ht="36" x14ac:dyDescent="0.3">
      <c r="B67" s="135" t="s">
        <v>94</v>
      </c>
      <c r="C67" s="142" t="s">
        <v>186</v>
      </c>
      <c r="D67" s="139" t="s">
        <v>187</v>
      </c>
      <c r="E67" s="146" t="s">
        <v>193</v>
      </c>
      <c r="F67" s="160" t="s">
        <v>194</v>
      </c>
      <c r="G67" s="164" t="s">
        <v>195</v>
      </c>
      <c r="H67" s="172">
        <v>1</v>
      </c>
      <c r="I67" s="172" t="s">
        <v>2</v>
      </c>
      <c r="J67" s="179"/>
      <c r="K67" s="196"/>
      <c r="L67" s="213"/>
      <c r="M67" s="214"/>
      <c r="N67" s="445" t="str">
        <f t="shared" si="10"/>
        <v>-</v>
      </c>
      <c r="O67" s="445" t="str">
        <f t="shared" si="5"/>
        <v>-</v>
      </c>
      <c r="P67" s="445">
        <f t="shared" si="11"/>
        <v>0</v>
      </c>
      <c r="Q67" s="445">
        <f t="shared" si="6"/>
        <v>0</v>
      </c>
      <c r="R67" s="445" t="str">
        <f t="shared" si="12"/>
        <v>-</v>
      </c>
      <c r="S67" s="445" t="str">
        <f t="shared" si="7"/>
        <v>-</v>
      </c>
      <c r="T67" s="445" t="str">
        <f t="shared" si="13"/>
        <v>-</v>
      </c>
      <c r="U67" s="445" t="str">
        <f t="shared" si="8"/>
        <v>-</v>
      </c>
      <c r="V67" s="174">
        <f t="shared" si="15"/>
        <v>0</v>
      </c>
      <c r="W67" s="200"/>
      <c r="X67" s="188" t="s">
        <v>33</v>
      </c>
      <c r="Y67" s="188" t="s">
        <v>55</v>
      </c>
      <c r="Z67" s="297"/>
      <c r="AA67" s="298">
        <v>1</v>
      </c>
      <c r="AB67" s="299"/>
      <c r="AC67" s="300"/>
      <c r="AD67" s="457">
        <v>57</v>
      </c>
    </row>
    <row r="68" spans="2:48" s="27" customFormat="1" ht="162.75" thickBot="1" x14ac:dyDescent="0.35">
      <c r="B68" s="136" t="s">
        <v>94</v>
      </c>
      <c r="C68" s="144" t="s">
        <v>186</v>
      </c>
      <c r="D68" s="140" t="s">
        <v>187</v>
      </c>
      <c r="E68" s="148" t="s">
        <v>52</v>
      </c>
      <c r="F68" s="263" t="s">
        <v>196</v>
      </c>
      <c r="G68" s="263" t="s">
        <v>197</v>
      </c>
      <c r="H68" s="264">
        <v>1</v>
      </c>
      <c r="I68" s="173" t="s">
        <v>4</v>
      </c>
      <c r="J68" s="379">
        <v>1</v>
      </c>
      <c r="K68" s="197"/>
      <c r="L68" s="215"/>
      <c r="M68" s="216"/>
      <c r="N68" s="449">
        <f t="shared" si="10"/>
        <v>1</v>
      </c>
      <c r="O68" s="449">
        <f t="shared" si="5"/>
        <v>1</v>
      </c>
      <c r="P68" s="449">
        <f t="shared" si="11"/>
        <v>0</v>
      </c>
      <c r="Q68" s="449">
        <f t="shared" si="6"/>
        <v>0</v>
      </c>
      <c r="R68" s="449">
        <f t="shared" si="12"/>
        <v>0</v>
      </c>
      <c r="S68" s="449">
        <f t="shared" si="7"/>
        <v>0</v>
      </c>
      <c r="T68" s="449">
        <f t="shared" si="13"/>
        <v>0</v>
      </c>
      <c r="U68" s="449">
        <f t="shared" si="8"/>
        <v>0</v>
      </c>
      <c r="V68" s="176">
        <f>SUM(O68+Q68+S68+U68)/4</f>
        <v>0.25</v>
      </c>
      <c r="W68" s="202" t="s">
        <v>837</v>
      </c>
      <c r="X68" s="265" t="s">
        <v>33</v>
      </c>
      <c r="Y68" s="265" t="s">
        <v>141</v>
      </c>
      <c r="Z68" s="422">
        <v>1</v>
      </c>
      <c r="AA68" s="342">
        <v>1</v>
      </c>
      <c r="AB68" s="423">
        <v>1</v>
      </c>
      <c r="AC68" s="343">
        <v>1</v>
      </c>
      <c r="AD68" s="457">
        <v>58</v>
      </c>
    </row>
    <row r="69" spans="2:48" s="27" customFormat="1" ht="409.5" x14ac:dyDescent="0.3">
      <c r="B69" s="134" t="s">
        <v>94</v>
      </c>
      <c r="C69" s="141" t="s">
        <v>198</v>
      </c>
      <c r="D69" s="138" t="s">
        <v>199</v>
      </c>
      <c r="E69" s="145" t="s">
        <v>30</v>
      </c>
      <c r="F69" s="158" t="s">
        <v>200</v>
      </c>
      <c r="G69" s="154" t="s">
        <v>201</v>
      </c>
      <c r="H69" s="171">
        <v>1</v>
      </c>
      <c r="I69" s="171" t="s">
        <v>2</v>
      </c>
      <c r="J69" s="178">
        <v>1</v>
      </c>
      <c r="K69" s="266"/>
      <c r="L69" s="211"/>
      <c r="M69" s="212"/>
      <c r="N69" s="447">
        <f t="shared" si="10"/>
        <v>1</v>
      </c>
      <c r="O69" s="447">
        <f t="shared" si="5"/>
        <v>1</v>
      </c>
      <c r="P69" s="447" t="str">
        <f t="shared" si="11"/>
        <v>-</v>
      </c>
      <c r="Q69" s="447" t="str">
        <f t="shared" si="6"/>
        <v>-</v>
      </c>
      <c r="R69" s="447" t="str">
        <f t="shared" si="12"/>
        <v>-</v>
      </c>
      <c r="S69" s="447" t="str">
        <f t="shared" si="7"/>
        <v>-</v>
      </c>
      <c r="T69" s="447" t="str">
        <f t="shared" si="13"/>
        <v>-</v>
      </c>
      <c r="U69" s="447" t="str">
        <f t="shared" si="8"/>
        <v>-</v>
      </c>
      <c r="V69" s="186">
        <f t="shared" ref="V69:V97" si="16">SUM(J69:M69)/H69</f>
        <v>1</v>
      </c>
      <c r="W69" s="199" t="s">
        <v>822</v>
      </c>
      <c r="X69" s="187" t="s">
        <v>33</v>
      </c>
      <c r="Y69" s="187" t="s">
        <v>55</v>
      </c>
      <c r="Z69" s="293">
        <v>1</v>
      </c>
      <c r="AA69" s="294"/>
      <c r="AB69" s="295"/>
      <c r="AC69" s="296"/>
      <c r="AD69" s="457">
        <v>59</v>
      </c>
    </row>
    <row r="70" spans="2:48" s="27" customFormat="1" ht="54" x14ac:dyDescent="0.3">
      <c r="B70" s="135" t="s">
        <v>94</v>
      </c>
      <c r="C70" s="142" t="s">
        <v>198</v>
      </c>
      <c r="D70" s="139" t="s">
        <v>199</v>
      </c>
      <c r="E70" s="146" t="s">
        <v>30</v>
      </c>
      <c r="F70" s="160" t="s">
        <v>200</v>
      </c>
      <c r="G70" s="164" t="s">
        <v>202</v>
      </c>
      <c r="H70" s="172">
        <v>2</v>
      </c>
      <c r="I70" s="172" t="s">
        <v>2</v>
      </c>
      <c r="J70" s="179"/>
      <c r="K70" s="196"/>
      <c r="L70" s="213"/>
      <c r="M70" s="214"/>
      <c r="N70" s="445" t="str">
        <f t="shared" si="10"/>
        <v>-</v>
      </c>
      <c r="O70" s="445" t="str">
        <f t="shared" si="5"/>
        <v>-</v>
      </c>
      <c r="P70" s="445">
        <f t="shared" si="11"/>
        <v>0</v>
      </c>
      <c r="Q70" s="445">
        <f t="shared" si="6"/>
        <v>0</v>
      </c>
      <c r="R70" s="445" t="str">
        <f t="shared" si="12"/>
        <v>-</v>
      </c>
      <c r="S70" s="445" t="str">
        <f t="shared" si="7"/>
        <v>-</v>
      </c>
      <c r="T70" s="445">
        <f t="shared" si="13"/>
        <v>0</v>
      </c>
      <c r="U70" s="445">
        <f t="shared" si="8"/>
        <v>0</v>
      </c>
      <c r="V70" s="174">
        <f t="shared" si="16"/>
        <v>0</v>
      </c>
      <c r="W70" s="200"/>
      <c r="X70" s="188" t="s">
        <v>33</v>
      </c>
      <c r="Y70" s="188" t="s">
        <v>55</v>
      </c>
      <c r="Z70" s="297"/>
      <c r="AA70" s="298">
        <v>1</v>
      </c>
      <c r="AB70" s="299"/>
      <c r="AC70" s="300">
        <v>1</v>
      </c>
      <c r="AD70" s="457">
        <v>60</v>
      </c>
    </row>
    <row r="71" spans="2:48" s="27" customFormat="1" ht="216" x14ac:dyDescent="0.3">
      <c r="B71" s="135" t="s">
        <v>94</v>
      </c>
      <c r="C71" s="142" t="s">
        <v>198</v>
      </c>
      <c r="D71" s="139" t="s">
        <v>199</v>
      </c>
      <c r="E71" s="146" t="s">
        <v>52</v>
      </c>
      <c r="F71" s="161" t="s">
        <v>203</v>
      </c>
      <c r="G71" s="164" t="s">
        <v>204</v>
      </c>
      <c r="H71" s="172">
        <v>1</v>
      </c>
      <c r="I71" s="172" t="s">
        <v>2</v>
      </c>
      <c r="J71" s="179">
        <v>1</v>
      </c>
      <c r="K71" s="196"/>
      <c r="L71" s="213"/>
      <c r="M71" s="214"/>
      <c r="N71" s="445">
        <f t="shared" si="10"/>
        <v>1</v>
      </c>
      <c r="O71" s="445">
        <f t="shared" si="5"/>
        <v>1</v>
      </c>
      <c r="P71" s="445" t="str">
        <f t="shared" si="11"/>
        <v>-</v>
      </c>
      <c r="Q71" s="445" t="str">
        <f t="shared" si="6"/>
        <v>-</v>
      </c>
      <c r="R71" s="445" t="str">
        <f t="shared" si="12"/>
        <v>-</v>
      </c>
      <c r="S71" s="445" t="str">
        <f t="shared" si="7"/>
        <v>-</v>
      </c>
      <c r="T71" s="445" t="str">
        <f t="shared" si="13"/>
        <v>-</v>
      </c>
      <c r="U71" s="445" t="str">
        <f t="shared" si="8"/>
        <v>-</v>
      </c>
      <c r="V71" s="174">
        <f t="shared" si="16"/>
        <v>1</v>
      </c>
      <c r="W71" s="200" t="s">
        <v>823</v>
      </c>
      <c r="X71" s="188" t="s">
        <v>33</v>
      </c>
      <c r="Y71" s="188" t="s">
        <v>55</v>
      </c>
      <c r="Z71" s="297">
        <v>1</v>
      </c>
      <c r="AA71" s="298"/>
      <c r="AB71" s="299"/>
      <c r="AC71" s="300"/>
      <c r="AD71" s="457">
        <v>61</v>
      </c>
    </row>
    <row r="72" spans="2:48" s="27" customFormat="1" ht="54" customHeight="1" x14ac:dyDescent="0.3">
      <c r="B72" s="135" t="s">
        <v>94</v>
      </c>
      <c r="C72" s="142" t="s">
        <v>198</v>
      </c>
      <c r="D72" s="139" t="s">
        <v>199</v>
      </c>
      <c r="E72" s="146" t="s">
        <v>52</v>
      </c>
      <c r="F72" s="161" t="s">
        <v>203</v>
      </c>
      <c r="G72" s="164" t="s">
        <v>205</v>
      </c>
      <c r="H72" s="172">
        <v>1</v>
      </c>
      <c r="I72" s="172" t="s">
        <v>2</v>
      </c>
      <c r="J72" s="179"/>
      <c r="K72" s="196"/>
      <c r="L72" s="213"/>
      <c r="M72" s="214"/>
      <c r="N72" s="445" t="str">
        <f t="shared" si="10"/>
        <v>-</v>
      </c>
      <c r="O72" s="445" t="str">
        <f t="shared" si="5"/>
        <v>-</v>
      </c>
      <c r="P72" s="445">
        <f t="shared" si="11"/>
        <v>0</v>
      </c>
      <c r="Q72" s="445">
        <f t="shared" si="6"/>
        <v>0</v>
      </c>
      <c r="R72" s="445">
        <f t="shared" si="12"/>
        <v>0</v>
      </c>
      <c r="S72" s="445">
        <f t="shared" si="7"/>
        <v>0</v>
      </c>
      <c r="T72" s="445" t="str">
        <f t="shared" si="13"/>
        <v>-</v>
      </c>
      <c r="U72" s="445" t="str">
        <f t="shared" si="8"/>
        <v>-</v>
      </c>
      <c r="V72" s="174">
        <f t="shared" si="16"/>
        <v>0</v>
      </c>
      <c r="W72" s="200"/>
      <c r="X72" s="188" t="s">
        <v>33</v>
      </c>
      <c r="Y72" s="188" t="s">
        <v>55</v>
      </c>
      <c r="Z72" s="297"/>
      <c r="AA72" s="298">
        <v>0.5</v>
      </c>
      <c r="AB72" s="299">
        <v>0.5</v>
      </c>
      <c r="AC72" s="300"/>
      <c r="AD72" s="457">
        <v>62</v>
      </c>
    </row>
    <row r="73" spans="2:48" s="427" customFormat="1" ht="324" x14ac:dyDescent="0.3">
      <c r="B73" s="428" t="s">
        <v>94</v>
      </c>
      <c r="C73" s="429" t="s">
        <v>198</v>
      </c>
      <c r="D73" s="430" t="s">
        <v>199</v>
      </c>
      <c r="E73" s="431" t="s">
        <v>52</v>
      </c>
      <c r="F73" s="432" t="s">
        <v>203</v>
      </c>
      <c r="G73" s="433" t="s">
        <v>206</v>
      </c>
      <c r="H73" s="434">
        <v>1</v>
      </c>
      <c r="I73" s="435" t="s">
        <v>2</v>
      </c>
      <c r="J73" s="162">
        <v>0.05</v>
      </c>
      <c r="K73" s="436"/>
      <c r="L73" s="437"/>
      <c r="M73" s="438"/>
      <c r="N73" s="450">
        <f t="shared" si="10"/>
        <v>0.2</v>
      </c>
      <c r="O73" s="450">
        <f t="shared" si="5"/>
        <v>0.2</v>
      </c>
      <c r="P73" s="450">
        <f t="shared" si="11"/>
        <v>0</v>
      </c>
      <c r="Q73" s="450">
        <f t="shared" si="6"/>
        <v>0</v>
      </c>
      <c r="R73" s="450">
        <f t="shared" si="12"/>
        <v>0</v>
      </c>
      <c r="S73" s="450">
        <f t="shared" si="7"/>
        <v>0</v>
      </c>
      <c r="T73" s="450" t="str">
        <f t="shared" si="13"/>
        <v>-</v>
      </c>
      <c r="U73" s="450" t="str">
        <f t="shared" si="8"/>
        <v>-</v>
      </c>
      <c r="V73" s="434">
        <f t="shared" si="16"/>
        <v>0.05</v>
      </c>
      <c r="W73" s="439" t="s">
        <v>872</v>
      </c>
      <c r="X73" s="440" t="s">
        <v>33</v>
      </c>
      <c r="Y73" s="441" t="s">
        <v>207</v>
      </c>
      <c r="Z73" s="442">
        <v>0.25</v>
      </c>
      <c r="AA73" s="443">
        <v>0.25</v>
      </c>
      <c r="AB73" s="444">
        <v>0.5</v>
      </c>
      <c r="AC73" s="429"/>
      <c r="AD73" s="457">
        <v>63</v>
      </c>
      <c r="AE73" s="27"/>
      <c r="AF73" s="27"/>
      <c r="AG73" s="27"/>
      <c r="AH73" s="27"/>
      <c r="AI73" s="27"/>
      <c r="AJ73" s="27"/>
      <c r="AK73" s="27"/>
      <c r="AL73" s="27"/>
      <c r="AM73" s="27"/>
      <c r="AN73" s="27"/>
      <c r="AO73" s="27"/>
      <c r="AP73" s="27"/>
      <c r="AQ73" s="27"/>
      <c r="AR73" s="27"/>
      <c r="AS73" s="27"/>
      <c r="AT73" s="27"/>
      <c r="AU73" s="27"/>
      <c r="AV73" s="27"/>
    </row>
    <row r="74" spans="2:48" s="27" customFormat="1" ht="54.75" thickBot="1" x14ac:dyDescent="0.35">
      <c r="B74" s="136" t="s">
        <v>94</v>
      </c>
      <c r="C74" s="144" t="s">
        <v>198</v>
      </c>
      <c r="D74" s="140" t="s">
        <v>199</v>
      </c>
      <c r="E74" s="148" t="s">
        <v>208</v>
      </c>
      <c r="F74" s="155" t="s">
        <v>209</v>
      </c>
      <c r="G74" s="407" t="s">
        <v>210</v>
      </c>
      <c r="H74" s="173">
        <v>1</v>
      </c>
      <c r="I74" s="173" t="s">
        <v>2</v>
      </c>
      <c r="J74" s="180"/>
      <c r="K74" s="197"/>
      <c r="L74" s="215"/>
      <c r="M74" s="216"/>
      <c r="N74" s="449" t="str">
        <f t="shared" si="10"/>
        <v>-</v>
      </c>
      <c r="O74" s="449" t="str">
        <f t="shared" si="5"/>
        <v>-</v>
      </c>
      <c r="P74" s="449" t="str">
        <f t="shared" si="11"/>
        <v>-</v>
      </c>
      <c r="Q74" s="449" t="str">
        <f t="shared" si="6"/>
        <v>-</v>
      </c>
      <c r="R74" s="449" t="str">
        <f t="shared" si="12"/>
        <v>-</v>
      </c>
      <c r="S74" s="449" t="str">
        <f t="shared" si="7"/>
        <v>-</v>
      </c>
      <c r="T74" s="449">
        <f t="shared" si="13"/>
        <v>0</v>
      </c>
      <c r="U74" s="449">
        <f t="shared" si="8"/>
        <v>0</v>
      </c>
      <c r="V74" s="176">
        <f t="shared" si="16"/>
        <v>0</v>
      </c>
      <c r="W74" s="202" t="s">
        <v>858</v>
      </c>
      <c r="X74" s="194" t="s">
        <v>33</v>
      </c>
      <c r="Y74" s="189" t="s">
        <v>75</v>
      </c>
      <c r="Z74" s="344"/>
      <c r="AA74" s="345"/>
      <c r="AB74" s="346"/>
      <c r="AC74" s="347">
        <v>1</v>
      </c>
      <c r="AD74" s="457">
        <v>64</v>
      </c>
    </row>
    <row r="75" spans="2:48" s="27" customFormat="1" ht="60" customHeight="1" x14ac:dyDescent="0.3">
      <c r="B75" s="134" t="s">
        <v>94</v>
      </c>
      <c r="C75" s="141" t="s">
        <v>211</v>
      </c>
      <c r="D75" s="138" t="s">
        <v>212</v>
      </c>
      <c r="E75" s="145" t="s">
        <v>30</v>
      </c>
      <c r="F75" s="154" t="s">
        <v>213</v>
      </c>
      <c r="G75" s="267" t="s">
        <v>214</v>
      </c>
      <c r="H75" s="171">
        <v>1</v>
      </c>
      <c r="I75" s="171" t="s">
        <v>2</v>
      </c>
      <c r="J75" s="178">
        <v>1</v>
      </c>
      <c r="K75" s="195"/>
      <c r="L75" s="211"/>
      <c r="M75" s="212"/>
      <c r="N75" s="454">
        <f t="shared" ref="N75:N106" si="17">IF(ISERROR(J75/Z75),"-",J75/Z75)</f>
        <v>2</v>
      </c>
      <c r="O75" s="447">
        <f t="shared" si="5"/>
        <v>1</v>
      </c>
      <c r="P75" s="447">
        <f t="shared" ref="P75:P106" si="18">IF(ISERROR(K75/AA75),"-",K75/AA75)</f>
        <v>0</v>
      </c>
      <c r="Q75" s="447">
        <f t="shared" si="6"/>
        <v>0</v>
      </c>
      <c r="R75" s="447" t="str">
        <f t="shared" ref="R75:R106" si="19">IF(ISERROR(L75/AB75),"-",L75/AB75)</f>
        <v>-</v>
      </c>
      <c r="S75" s="447" t="str">
        <f t="shared" si="7"/>
        <v>-</v>
      </c>
      <c r="T75" s="447" t="str">
        <f t="shared" ref="T75:T106" si="20">IF(ISERROR(M75/AC75),"-",M75/AC75)</f>
        <v>-</v>
      </c>
      <c r="U75" s="447" t="str">
        <f t="shared" si="8"/>
        <v>-</v>
      </c>
      <c r="V75" s="186">
        <f t="shared" si="16"/>
        <v>1</v>
      </c>
      <c r="W75" s="199" t="s">
        <v>827</v>
      </c>
      <c r="X75" s="268" t="s">
        <v>33</v>
      </c>
      <c r="Y75" s="260" t="s">
        <v>91</v>
      </c>
      <c r="Z75" s="229">
        <v>0.5</v>
      </c>
      <c r="AA75" s="309">
        <v>0.5</v>
      </c>
      <c r="AB75" s="310"/>
      <c r="AC75" s="311"/>
      <c r="AD75" s="457">
        <v>65</v>
      </c>
    </row>
    <row r="76" spans="2:48" s="27" customFormat="1" ht="54.95" customHeight="1" x14ac:dyDescent="0.3">
      <c r="B76" s="135" t="s">
        <v>94</v>
      </c>
      <c r="C76" s="142" t="s">
        <v>211</v>
      </c>
      <c r="D76" s="139" t="s">
        <v>212</v>
      </c>
      <c r="E76" s="146" t="s">
        <v>30</v>
      </c>
      <c r="F76" s="164" t="s">
        <v>215</v>
      </c>
      <c r="G76" s="169" t="s">
        <v>216</v>
      </c>
      <c r="H76" s="172">
        <v>1</v>
      </c>
      <c r="I76" s="172" t="s">
        <v>2</v>
      </c>
      <c r="J76" s="181"/>
      <c r="K76" s="209"/>
      <c r="L76" s="213"/>
      <c r="M76" s="214"/>
      <c r="N76" s="445" t="str">
        <f t="shared" si="17"/>
        <v>-</v>
      </c>
      <c r="O76" s="445" t="str">
        <f t="shared" ref="O76:O128" si="21">IF(N76="","",IF(N76="-","-",IF(N76&gt;=100%,100%,N76)))</f>
        <v>-</v>
      </c>
      <c r="P76" s="445">
        <f t="shared" si="18"/>
        <v>0</v>
      </c>
      <c r="Q76" s="445">
        <f t="shared" ref="Q76:Q128" si="22">IF(P76="","",IF(P76="-","-",IF(P76&gt;=100%,100%,P76)))</f>
        <v>0</v>
      </c>
      <c r="R76" s="445" t="str">
        <f t="shared" si="19"/>
        <v>-</v>
      </c>
      <c r="S76" s="445" t="str">
        <f t="shared" ref="S76:S128" si="23">IF(R76="","",IF(R76="-","-",IF(R76&gt;=100%,100%,R76)))</f>
        <v>-</v>
      </c>
      <c r="T76" s="445" t="str">
        <f t="shared" si="20"/>
        <v>-</v>
      </c>
      <c r="U76" s="445" t="str">
        <f t="shared" ref="U76:U128" si="24">IF(T76="","",IF(T76="-","-",IF(T76&gt;=100%,100%,T76)))</f>
        <v>-</v>
      </c>
      <c r="V76" s="174">
        <f t="shared" si="16"/>
        <v>0</v>
      </c>
      <c r="W76" s="200"/>
      <c r="X76" s="191" t="s">
        <v>33</v>
      </c>
      <c r="Y76" s="175" t="s">
        <v>91</v>
      </c>
      <c r="Z76" s="221"/>
      <c r="AA76" s="313">
        <v>1</v>
      </c>
      <c r="AB76" s="314"/>
      <c r="AC76" s="315"/>
      <c r="AD76" s="457">
        <v>66</v>
      </c>
    </row>
    <row r="77" spans="2:48" s="27" customFormat="1" ht="57.95" customHeight="1" x14ac:dyDescent="0.3">
      <c r="B77" s="135" t="s">
        <v>94</v>
      </c>
      <c r="C77" s="142" t="s">
        <v>211</v>
      </c>
      <c r="D77" s="139" t="s">
        <v>212</v>
      </c>
      <c r="E77" s="146" t="s">
        <v>52</v>
      </c>
      <c r="F77" s="161" t="s">
        <v>217</v>
      </c>
      <c r="G77" s="166" t="s">
        <v>218</v>
      </c>
      <c r="H77" s="172">
        <v>1</v>
      </c>
      <c r="I77" s="172" t="s">
        <v>2</v>
      </c>
      <c r="J77" s="181"/>
      <c r="K77" s="209"/>
      <c r="L77" s="213"/>
      <c r="M77" s="214"/>
      <c r="N77" s="445" t="str">
        <f t="shared" si="17"/>
        <v>-</v>
      </c>
      <c r="O77" s="445" t="str">
        <f t="shared" si="21"/>
        <v>-</v>
      </c>
      <c r="P77" s="445">
        <f t="shared" si="18"/>
        <v>0</v>
      </c>
      <c r="Q77" s="445">
        <f t="shared" si="22"/>
        <v>0</v>
      </c>
      <c r="R77" s="445" t="str">
        <f t="shared" si="19"/>
        <v>-</v>
      </c>
      <c r="S77" s="445" t="str">
        <f t="shared" si="23"/>
        <v>-</v>
      </c>
      <c r="T77" s="445" t="str">
        <f t="shared" si="20"/>
        <v>-</v>
      </c>
      <c r="U77" s="445" t="str">
        <f t="shared" si="24"/>
        <v>-</v>
      </c>
      <c r="V77" s="174">
        <f t="shared" si="16"/>
        <v>0</v>
      </c>
      <c r="W77" s="200" t="s">
        <v>815</v>
      </c>
      <c r="X77" s="191" t="s">
        <v>33</v>
      </c>
      <c r="Y77" s="191" t="s">
        <v>219</v>
      </c>
      <c r="Z77" s="299"/>
      <c r="AA77" s="300">
        <v>1</v>
      </c>
      <c r="AB77" s="299"/>
      <c r="AC77" s="300"/>
      <c r="AD77" s="457">
        <v>67</v>
      </c>
    </row>
    <row r="78" spans="2:48" s="27" customFormat="1" ht="90" customHeight="1" thickBot="1" x14ac:dyDescent="0.35">
      <c r="B78" s="136" t="s">
        <v>94</v>
      </c>
      <c r="C78" s="144" t="s">
        <v>211</v>
      </c>
      <c r="D78" s="140" t="s">
        <v>212</v>
      </c>
      <c r="E78" s="148" t="s">
        <v>220</v>
      </c>
      <c r="F78" s="246" t="s">
        <v>221</v>
      </c>
      <c r="G78" s="269" t="s">
        <v>222</v>
      </c>
      <c r="H78" s="262">
        <v>1</v>
      </c>
      <c r="I78" s="173" t="s">
        <v>2</v>
      </c>
      <c r="J78" s="185">
        <v>1</v>
      </c>
      <c r="K78" s="270"/>
      <c r="L78" s="215"/>
      <c r="M78" s="216"/>
      <c r="N78" s="455">
        <f t="shared" si="17"/>
        <v>2</v>
      </c>
      <c r="O78" s="449">
        <f t="shared" si="21"/>
        <v>1</v>
      </c>
      <c r="P78" s="449">
        <f t="shared" si="18"/>
        <v>0</v>
      </c>
      <c r="Q78" s="449">
        <f t="shared" si="22"/>
        <v>0</v>
      </c>
      <c r="R78" s="449" t="str">
        <f t="shared" si="19"/>
        <v>-</v>
      </c>
      <c r="S78" s="449" t="str">
        <f t="shared" si="23"/>
        <v>-</v>
      </c>
      <c r="T78" s="449" t="str">
        <f t="shared" si="20"/>
        <v>-</v>
      </c>
      <c r="U78" s="449" t="str">
        <f t="shared" si="24"/>
        <v>-</v>
      </c>
      <c r="V78" s="176">
        <f t="shared" si="16"/>
        <v>1</v>
      </c>
      <c r="W78" s="202" t="s">
        <v>828</v>
      </c>
      <c r="X78" s="265" t="s">
        <v>33</v>
      </c>
      <c r="Y78" s="262" t="s">
        <v>91</v>
      </c>
      <c r="Z78" s="386">
        <v>0.5</v>
      </c>
      <c r="AA78" s="387">
        <v>0.5</v>
      </c>
      <c r="AB78" s="383"/>
      <c r="AC78" s="384"/>
      <c r="AD78" s="457">
        <v>68</v>
      </c>
    </row>
    <row r="79" spans="2:48" s="27" customFormat="1" ht="144" x14ac:dyDescent="0.3">
      <c r="B79" s="134" t="s">
        <v>223</v>
      </c>
      <c r="C79" s="141" t="s">
        <v>224</v>
      </c>
      <c r="D79" s="138" t="s">
        <v>225</v>
      </c>
      <c r="E79" s="145" t="s">
        <v>30</v>
      </c>
      <c r="F79" s="151" t="s">
        <v>226</v>
      </c>
      <c r="G79" s="154" t="s">
        <v>227</v>
      </c>
      <c r="H79" s="171">
        <v>2</v>
      </c>
      <c r="I79" s="171" t="s">
        <v>2</v>
      </c>
      <c r="J79" s="178">
        <v>1</v>
      </c>
      <c r="K79" s="195"/>
      <c r="L79" s="211"/>
      <c r="M79" s="212"/>
      <c r="N79" s="447">
        <f t="shared" si="17"/>
        <v>1</v>
      </c>
      <c r="O79" s="447">
        <f t="shared" si="21"/>
        <v>1</v>
      </c>
      <c r="P79" s="447" t="str">
        <f t="shared" si="18"/>
        <v>-</v>
      </c>
      <c r="Q79" s="447" t="str">
        <f t="shared" si="22"/>
        <v>-</v>
      </c>
      <c r="R79" s="447">
        <f t="shared" si="19"/>
        <v>0</v>
      </c>
      <c r="S79" s="447">
        <f t="shared" si="23"/>
        <v>0</v>
      </c>
      <c r="T79" s="447" t="str">
        <f t="shared" si="20"/>
        <v>-</v>
      </c>
      <c r="U79" s="447" t="str">
        <f t="shared" si="24"/>
        <v>-</v>
      </c>
      <c r="V79" s="186">
        <f t="shared" si="16"/>
        <v>0.5</v>
      </c>
      <c r="W79" s="199" t="s">
        <v>821</v>
      </c>
      <c r="X79" s="187" t="s">
        <v>33</v>
      </c>
      <c r="Y79" s="187" t="s">
        <v>228</v>
      </c>
      <c r="Z79" s="293">
        <v>1</v>
      </c>
      <c r="AA79" s="294"/>
      <c r="AB79" s="295">
        <v>1</v>
      </c>
      <c r="AC79" s="296"/>
      <c r="AD79" s="457">
        <v>69</v>
      </c>
    </row>
    <row r="80" spans="2:48" s="27" customFormat="1" ht="36" x14ac:dyDescent="0.3">
      <c r="B80" s="135" t="s">
        <v>223</v>
      </c>
      <c r="C80" s="142" t="s">
        <v>224</v>
      </c>
      <c r="D80" s="139" t="s">
        <v>225</v>
      </c>
      <c r="E80" s="146" t="s">
        <v>30</v>
      </c>
      <c r="F80" s="150" t="s">
        <v>181</v>
      </c>
      <c r="G80" s="164" t="s">
        <v>229</v>
      </c>
      <c r="H80" s="172">
        <v>1</v>
      </c>
      <c r="I80" s="172" t="s">
        <v>2</v>
      </c>
      <c r="J80" s="179"/>
      <c r="K80" s="196"/>
      <c r="L80" s="213"/>
      <c r="M80" s="214"/>
      <c r="N80" s="445" t="str">
        <f t="shared" si="17"/>
        <v>-</v>
      </c>
      <c r="O80" s="445" t="str">
        <f t="shared" si="21"/>
        <v>-</v>
      </c>
      <c r="P80" s="445">
        <f t="shared" si="18"/>
        <v>0</v>
      </c>
      <c r="Q80" s="445">
        <f t="shared" si="22"/>
        <v>0</v>
      </c>
      <c r="R80" s="445" t="str">
        <f t="shared" si="19"/>
        <v>-</v>
      </c>
      <c r="S80" s="445" t="str">
        <f t="shared" si="23"/>
        <v>-</v>
      </c>
      <c r="T80" s="445" t="str">
        <f t="shared" si="20"/>
        <v>-</v>
      </c>
      <c r="U80" s="445" t="str">
        <f t="shared" si="24"/>
        <v>-</v>
      </c>
      <c r="V80" s="174">
        <f t="shared" si="16"/>
        <v>0</v>
      </c>
      <c r="W80" s="200"/>
      <c r="X80" s="188" t="s">
        <v>33</v>
      </c>
      <c r="Y80" s="190" t="s">
        <v>34</v>
      </c>
      <c r="Z80" s="297"/>
      <c r="AA80" s="298">
        <v>1</v>
      </c>
      <c r="AB80" s="299"/>
      <c r="AC80" s="300"/>
      <c r="AD80" s="457">
        <v>70</v>
      </c>
    </row>
    <row r="81" spans="2:30" s="27" customFormat="1" ht="95.1" customHeight="1" x14ac:dyDescent="0.3">
      <c r="B81" s="135" t="s">
        <v>223</v>
      </c>
      <c r="C81" s="142" t="s">
        <v>224</v>
      </c>
      <c r="D81" s="139" t="s">
        <v>225</v>
      </c>
      <c r="E81" s="146" t="s">
        <v>30</v>
      </c>
      <c r="F81" s="150" t="s">
        <v>230</v>
      </c>
      <c r="G81" s="164" t="s">
        <v>179</v>
      </c>
      <c r="H81" s="172">
        <v>3</v>
      </c>
      <c r="I81" s="172" t="s">
        <v>2</v>
      </c>
      <c r="J81" s="179"/>
      <c r="K81" s="196"/>
      <c r="L81" s="213"/>
      <c r="M81" s="214"/>
      <c r="N81" s="445" t="str">
        <f t="shared" si="17"/>
        <v>-</v>
      </c>
      <c r="O81" s="445" t="str">
        <f t="shared" si="21"/>
        <v>-</v>
      </c>
      <c r="P81" s="445">
        <f t="shared" si="18"/>
        <v>0</v>
      </c>
      <c r="Q81" s="445">
        <f t="shared" si="22"/>
        <v>0</v>
      </c>
      <c r="R81" s="445">
        <f t="shared" si="19"/>
        <v>0</v>
      </c>
      <c r="S81" s="445">
        <f t="shared" si="23"/>
        <v>0</v>
      </c>
      <c r="T81" s="445">
        <f t="shared" si="20"/>
        <v>0</v>
      </c>
      <c r="U81" s="445">
        <f t="shared" si="24"/>
        <v>0</v>
      </c>
      <c r="V81" s="174">
        <f t="shared" si="16"/>
        <v>0</v>
      </c>
      <c r="W81" s="200"/>
      <c r="X81" s="188" t="s">
        <v>33</v>
      </c>
      <c r="Y81" s="190" t="s">
        <v>34</v>
      </c>
      <c r="Z81" s="297"/>
      <c r="AA81" s="298">
        <v>1</v>
      </c>
      <c r="AB81" s="299">
        <v>1</v>
      </c>
      <c r="AC81" s="300">
        <v>1</v>
      </c>
      <c r="AD81" s="457">
        <v>71</v>
      </c>
    </row>
    <row r="82" spans="2:30" s="27" customFormat="1" ht="72" x14ac:dyDescent="0.3">
      <c r="B82" s="135" t="s">
        <v>223</v>
      </c>
      <c r="C82" s="142" t="s">
        <v>224</v>
      </c>
      <c r="D82" s="139" t="s">
        <v>225</v>
      </c>
      <c r="E82" s="146" t="s">
        <v>30</v>
      </c>
      <c r="F82" s="164" t="s">
        <v>231</v>
      </c>
      <c r="G82" s="164" t="s">
        <v>232</v>
      </c>
      <c r="H82" s="172">
        <v>2</v>
      </c>
      <c r="I82" s="172" t="s">
        <v>2</v>
      </c>
      <c r="J82" s="179"/>
      <c r="K82" s="196"/>
      <c r="L82" s="213"/>
      <c r="M82" s="214"/>
      <c r="N82" s="445" t="str">
        <f t="shared" si="17"/>
        <v>-</v>
      </c>
      <c r="O82" s="445" t="str">
        <f t="shared" si="21"/>
        <v>-</v>
      </c>
      <c r="P82" s="445">
        <f t="shared" si="18"/>
        <v>0</v>
      </c>
      <c r="Q82" s="445">
        <f t="shared" si="22"/>
        <v>0</v>
      </c>
      <c r="R82" s="445" t="str">
        <f t="shared" si="19"/>
        <v>-</v>
      </c>
      <c r="S82" s="445" t="str">
        <f t="shared" si="23"/>
        <v>-</v>
      </c>
      <c r="T82" s="445">
        <f t="shared" si="20"/>
        <v>0</v>
      </c>
      <c r="U82" s="445">
        <f t="shared" si="24"/>
        <v>0</v>
      </c>
      <c r="V82" s="174">
        <f t="shared" si="16"/>
        <v>0</v>
      </c>
      <c r="W82" s="200"/>
      <c r="X82" s="188" t="s">
        <v>33</v>
      </c>
      <c r="Y82" s="190" t="s">
        <v>34</v>
      </c>
      <c r="Z82" s="297"/>
      <c r="AA82" s="298">
        <v>1</v>
      </c>
      <c r="AB82" s="299"/>
      <c r="AC82" s="300">
        <v>1</v>
      </c>
      <c r="AD82" s="457">
        <v>72</v>
      </c>
    </row>
    <row r="83" spans="2:30" s="27" customFormat="1" ht="73.5" customHeight="1" thickBot="1" x14ac:dyDescent="0.35">
      <c r="B83" s="136" t="s">
        <v>223</v>
      </c>
      <c r="C83" s="144" t="s">
        <v>224</v>
      </c>
      <c r="D83" s="140" t="s">
        <v>225</v>
      </c>
      <c r="E83" s="148" t="s">
        <v>233</v>
      </c>
      <c r="F83" s="246" t="s">
        <v>234</v>
      </c>
      <c r="G83" s="246" t="s">
        <v>235</v>
      </c>
      <c r="H83" s="173">
        <v>1</v>
      </c>
      <c r="I83" s="173" t="s">
        <v>2</v>
      </c>
      <c r="J83" s="180"/>
      <c r="K83" s="197"/>
      <c r="L83" s="215"/>
      <c r="M83" s="216"/>
      <c r="N83" s="449" t="str">
        <f t="shared" si="17"/>
        <v>-</v>
      </c>
      <c r="O83" s="449" t="str">
        <f t="shared" si="21"/>
        <v>-</v>
      </c>
      <c r="P83" s="449">
        <f t="shared" si="18"/>
        <v>0</v>
      </c>
      <c r="Q83" s="449">
        <f t="shared" si="22"/>
        <v>0</v>
      </c>
      <c r="R83" s="449" t="str">
        <f t="shared" si="19"/>
        <v>-</v>
      </c>
      <c r="S83" s="449" t="str">
        <f t="shared" si="23"/>
        <v>-</v>
      </c>
      <c r="T83" s="449" t="str">
        <f t="shared" si="20"/>
        <v>-</v>
      </c>
      <c r="U83" s="449" t="str">
        <f t="shared" si="24"/>
        <v>-</v>
      </c>
      <c r="V83" s="176">
        <f t="shared" si="16"/>
        <v>0</v>
      </c>
      <c r="W83" s="202"/>
      <c r="X83" s="189" t="s">
        <v>33</v>
      </c>
      <c r="Y83" s="194" t="s">
        <v>34</v>
      </c>
      <c r="Z83" s="301"/>
      <c r="AA83" s="348">
        <v>1</v>
      </c>
      <c r="AB83" s="303"/>
      <c r="AC83" s="304"/>
      <c r="AD83" s="457">
        <v>73</v>
      </c>
    </row>
    <row r="84" spans="2:30" s="27" customFormat="1" ht="54" x14ac:dyDescent="0.3">
      <c r="B84" s="134" t="s">
        <v>236</v>
      </c>
      <c r="C84" s="141" t="s">
        <v>237</v>
      </c>
      <c r="D84" s="138" t="s">
        <v>238</v>
      </c>
      <c r="E84" s="145" t="s">
        <v>30</v>
      </c>
      <c r="F84" s="149" t="s">
        <v>239</v>
      </c>
      <c r="G84" s="154" t="s">
        <v>240</v>
      </c>
      <c r="H84" s="171">
        <v>1</v>
      </c>
      <c r="I84" s="171" t="s">
        <v>2</v>
      </c>
      <c r="J84" s="418">
        <v>0.4</v>
      </c>
      <c r="K84" s="195"/>
      <c r="L84" s="211"/>
      <c r="M84" s="212"/>
      <c r="N84" s="447" t="str">
        <f t="shared" si="17"/>
        <v>-</v>
      </c>
      <c r="O84" s="447" t="str">
        <f t="shared" si="21"/>
        <v>-</v>
      </c>
      <c r="P84" s="447">
        <f t="shared" si="18"/>
        <v>0</v>
      </c>
      <c r="Q84" s="447">
        <f t="shared" si="22"/>
        <v>0</v>
      </c>
      <c r="R84" s="447" t="str">
        <f t="shared" si="19"/>
        <v>-</v>
      </c>
      <c r="S84" s="447" t="str">
        <f t="shared" si="23"/>
        <v>-</v>
      </c>
      <c r="T84" s="447" t="str">
        <f t="shared" si="20"/>
        <v>-</v>
      </c>
      <c r="U84" s="447" t="str">
        <f t="shared" si="24"/>
        <v>-</v>
      </c>
      <c r="V84" s="186">
        <f t="shared" si="16"/>
        <v>0.4</v>
      </c>
      <c r="W84" s="199" t="s">
        <v>805</v>
      </c>
      <c r="X84" s="187" t="s">
        <v>33</v>
      </c>
      <c r="Y84" s="192" t="s">
        <v>34</v>
      </c>
      <c r="Z84" s="293"/>
      <c r="AA84" s="294">
        <v>1</v>
      </c>
      <c r="AB84" s="295"/>
      <c r="AC84" s="296"/>
      <c r="AD84" s="457">
        <v>74</v>
      </c>
    </row>
    <row r="85" spans="2:30" s="27" customFormat="1" ht="33" customHeight="1" x14ac:dyDescent="0.3">
      <c r="B85" s="135" t="s">
        <v>236</v>
      </c>
      <c r="C85" s="142" t="s">
        <v>237</v>
      </c>
      <c r="D85" s="139" t="s">
        <v>238</v>
      </c>
      <c r="E85" s="146" t="s">
        <v>30</v>
      </c>
      <c r="F85" s="150" t="s">
        <v>241</v>
      </c>
      <c r="G85" s="164" t="s">
        <v>242</v>
      </c>
      <c r="H85" s="172">
        <v>150</v>
      </c>
      <c r="I85" s="172" t="s">
        <v>2</v>
      </c>
      <c r="J85" s="184">
        <v>49.5</v>
      </c>
      <c r="K85" s="196"/>
      <c r="L85" s="213"/>
      <c r="M85" s="214"/>
      <c r="N85" s="445" t="str">
        <f t="shared" si="17"/>
        <v>-</v>
      </c>
      <c r="O85" s="445" t="str">
        <f t="shared" si="21"/>
        <v>-</v>
      </c>
      <c r="P85" s="445">
        <f t="shared" si="18"/>
        <v>0</v>
      </c>
      <c r="Q85" s="445">
        <f t="shared" si="22"/>
        <v>0</v>
      </c>
      <c r="R85" s="445">
        <f t="shared" si="19"/>
        <v>0</v>
      </c>
      <c r="S85" s="445">
        <f t="shared" si="23"/>
        <v>0</v>
      </c>
      <c r="T85" s="445">
        <f t="shared" si="20"/>
        <v>0</v>
      </c>
      <c r="U85" s="445">
        <f t="shared" si="24"/>
        <v>0</v>
      </c>
      <c r="V85" s="174">
        <f t="shared" si="16"/>
        <v>0.33</v>
      </c>
      <c r="W85" s="200" t="s">
        <v>806</v>
      </c>
      <c r="X85" s="188" t="s">
        <v>33</v>
      </c>
      <c r="Y85" s="190" t="s">
        <v>34</v>
      </c>
      <c r="Z85" s="297"/>
      <c r="AA85" s="298">
        <v>50</v>
      </c>
      <c r="AB85" s="299">
        <v>60</v>
      </c>
      <c r="AC85" s="300">
        <v>40</v>
      </c>
      <c r="AD85" s="457">
        <v>75</v>
      </c>
    </row>
    <row r="86" spans="2:30" s="27" customFormat="1" ht="36" x14ac:dyDescent="0.3">
      <c r="B86" s="135" t="s">
        <v>236</v>
      </c>
      <c r="C86" s="142" t="s">
        <v>237</v>
      </c>
      <c r="D86" s="139" t="s">
        <v>238</v>
      </c>
      <c r="E86" s="146" t="s">
        <v>30</v>
      </c>
      <c r="F86" s="157" t="s">
        <v>243</v>
      </c>
      <c r="G86" s="164" t="s">
        <v>244</v>
      </c>
      <c r="H86" s="174">
        <v>1</v>
      </c>
      <c r="I86" s="172" t="s">
        <v>2</v>
      </c>
      <c r="J86" s="419">
        <v>0.15</v>
      </c>
      <c r="K86" s="209"/>
      <c r="L86" s="213"/>
      <c r="M86" s="214"/>
      <c r="N86" s="445" t="str">
        <f t="shared" si="17"/>
        <v>-</v>
      </c>
      <c r="O86" s="445" t="str">
        <f t="shared" si="21"/>
        <v>-</v>
      </c>
      <c r="P86" s="445">
        <f t="shared" si="18"/>
        <v>0</v>
      </c>
      <c r="Q86" s="445">
        <f t="shared" si="22"/>
        <v>0</v>
      </c>
      <c r="R86" s="445">
        <f t="shared" si="19"/>
        <v>0</v>
      </c>
      <c r="S86" s="445">
        <f t="shared" si="23"/>
        <v>0</v>
      </c>
      <c r="T86" s="445" t="str">
        <f t="shared" si="20"/>
        <v>-</v>
      </c>
      <c r="U86" s="445" t="str">
        <f t="shared" si="24"/>
        <v>-</v>
      </c>
      <c r="V86" s="174">
        <f t="shared" si="16"/>
        <v>0.15</v>
      </c>
      <c r="W86" s="200" t="s">
        <v>807</v>
      </c>
      <c r="X86" s="188" t="s">
        <v>33</v>
      </c>
      <c r="Y86" s="190" t="s">
        <v>34</v>
      </c>
      <c r="Z86" s="297"/>
      <c r="AA86" s="349">
        <v>0.3</v>
      </c>
      <c r="AB86" s="350">
        <v>0.7</v>
      </c>
      <c r="AC86" s="300"/>
      <c r="AD86" s="457">
        <v>76</v>
      </c>
    </row>
    <row r="87" spans="2:30" s="27" customFormat="1" ht="72" x14ac:dyDescent="0.3">
      <c r="B87" s="135" t="s">
        <v>236</v>
      </c>
      <c r="C87" s="142" t="s">
        <v>237</v>
      </c>
      <c r="D87" s="139" t="s">
        <v>238</v>
      </c>
      <c r="E87" s="146" t="s">
        <v>30</v>
      </c>
      <c r="F87" s="150" t="s">
        <v>245</v>
      </c>
      <c r="G87" s="164" t="s">
        <v>246</v>
      </c>
      <c r="H87" s="172">
        <v>1</v>
      </c>
      <c r="I87" s="172" t="s">
        <v>2</v>
      </c>
      <c r="J87" s="183">
        <v>1</v>
      </c>
      <c r="K87" s="196"/>
      <c r="L87" s="213"/>
      <c r="M87" s="214"/>
      <c r="N87" s="445" t="str">
        <f t="shared" si="17"/>
        <v>-</v>
      </c>
      <c r="O87" s="445" t="str">
        <f t="shared" si="21"/>
        <v>-</v>
      </c>
      <c r="P87" s="445">
        <f t="shared" si="18"/>
        <v>0</v>
      </c>
      <c r="Q87" s="445">
        <f t="shared" si="22"/>
        <v>0</v>
      </c>
      <c r="R87" s="445" t="str">
        <f t="shared" si="19"/>
        <v>-</v>
      </c>
      <c r="S87" s="445" t="str">
        <f t="shared" si="23"/>
        <v>-</v>
      </c>
      <c r="T87" s="445" t="str">
        <f t="shared" si="20"/>
        <v>-</v>
      </c>
      <c r="U87" s="445" t="str">
        <f t="shared" si="24"/>
        <v>-</v>
      </c>
      <c r="V87" s="174">
        <f t="shared" si="16"/>
        <v>1</v>
      </c>
      <c r="W87" s="200" t="s">
        <v>808</v>
      </c>
      <c r="X87" s="188" t="s">
        <v>33</v>
      </c>
      <c r="Y87" s="190" t="s">
        <v>34</v>
      </c>
      <c r="Z87" s="297"/>
      <c r="AA87" s="298">
        <v>1</v>
      </c>
      <c r="AB87" s="299"/>
      <c r="AC87" s="300"/>
      <c r="AD87" s="457">
        <v>77</v>
      </c>
    </row>
    <row r="88" spans="2:30" s="27" customFormat="1" ht="90" x14ac:dyDescent="0.3">
      <c r="B88" s="135" t="s">
        <v>236</v>
      </c>
      <c r="C88" s="142" t="s">
        <v>237</v>
      </c>
      <c r="D88" s="139" t="s">
        <v>238</v>
      </c>
      <c r="E88" s="146" t="s">
        <v>30</v>
      </c>
      <c r="F88" s="150" t="s">
        <v>247</v>
      </c>
      <c r="G88" s="164" t="s">
        <v>248</v>
      </c>
      <c r="H88" s="172">
        <v>1</v>
      </c>
      <c r="I88" s="172" t="s">
        <v>2</v>
      </c>
      <c r="J88" s="419">
        <v>0.33</v>
      </c>
      <c r="K88" s="196"/>
      <c r="L88" s="213"/>
      <c r="M88" s="214"/>
      <c r="N88" s="445" t="str">
        <f t="shared" si="17"/>
        <v>-</v>
      </c>
      <c r="O88" s="445" t="str">
        <f t="shared" si="21"/>
        <v>-</v>
      </c>
      <c r="P88" s="445">
        <f t="shared" si="18"/>
        <v>0</v>
      </c>
      <c r="Q88" s="445">
        <f t="shared" si="22"/>
        <v>0</v>
      </c>
      <c r="R88" s="445">
        <f t="shared" si="19"/>
        <v>0</v>
      </c>
      <c r="S88" s="445">
        <f t="shared" si="23"/>
        <v>0</v>
      </c>
      <c r="T88" s="445">
        <f t="shared" si="20"/>
        <v>0</v>
      </c>
      <c r="U88" s="445">
        <f t="shared" si="24"/>
        <v>0</v>
      </c>
      <c r="V88" s="174">
        <f t="shared" si="16"/>
        <v>0.33</v>
      </c>
      <c r="W88" s="200" t="s">
        <v>809</v>
      </c>
      <c r="X88" s="188" t="s">
        <v>33</v>
      </c>
      <c r="Y88" s="190" t="s">
        <v>34</v>
      </c>
      <c r="Z88" s="297"/>
      <c r="AA88" s="298">
        <v>0.5</v>
      </c>
      <c r="AB88" s="299">
        <v>0.6</v>
      </c>
      <c r="AC88" s="300">
        <v>0.4</v>
      </c>
      <c r="AD88" s="457">
        <v>78</v>
      </c>
    </row>
    <row r="89" spans="2:30" s="27" customFormat="1" ht="72" x14ac:dyDescent="0.3">
      <c r="B89" s="135" t="s">
        <v>236</v>
      </c>
      <c r="C89" s="142" t="s">
        <v>237</v>
      </c>
      <c r="D89" s="139" t="s">
        <v>238</v>
      </c>
      <c r="E89" s="146" t="s">
        <v>30</v>
      </c>
      <c r="F89" s="150" t="s">
        <v>249</v>
      </c>
      <c r="G89" s="224" t="s">
        <v>250</v>
      </c>
      <c r="H89" s="172">
        <v>12</v>
      </c>
      <c r="I89" s="172" t="s">
        <v>2</v>
      </c>
      <c r="J89" s="183"/>
      <c r="K89" s="196"/>
      <c r="L89" s="213"/>
      <c r="M89" s="214"/>
      <c r="N89" s="445" t="str">
        <f t="shared" si="17"/>
        <v>-</v>
      </c>
      <c r="O89" s="445" t="str">
        <f t="shared" si="21"/>
        <v>-</v>
      </c>
      <c r="P89" s="445">
        <f t="shared" si="18"/>
        <v>0</v>
      </c>
      <c r="Q89" s="445">
        <f t="shared" si="22"/>
        <v>0</v>
      </c>
      <c r="R89" s="445" t="str">
        <f t="shared" si="19"/>
        <v>-</v>
      </c>
      <c r="S89" s="445" t="str">
        <f t="shared" si="23"/>
        <v>-</v>
      </c>
      <c r="T89" s="445" t="str">
        <f t="shared" si="20"/>
        <v>-</v>
      </c>
      <c r="U89" s="445" t="str">
        <f t="shared" si="24"/>
        <v>-</v>
      </c>
      <c r="V89" s="174">
        <f t="shared" si="16"/>
        <v>0</v>
      </c>
      <c r="W89" s="200" t="s">
        <v>810</v>
      </c>
      <c r="X89" s="188" t="s">
        <v>33</v>
      </c>
      <c r="Y89" s="190" t="s">
        <v>34</v>
      </c>
      <c r="Z89" s="297"/>
      <c r="AA89" s="351">
        <v>12</v>
      </c>
      <c r="AB89" s="299"/>
      <c r="AC89" s="300"/>
      <c r="AD89" s="457">
        <v>79</v>
      </c>
    </row>
    <row r="90" spans="2:30" s="27" customFormat="1" ht="54" x14ac:dyDescent="0.3">
      <c r="B90" s="135" t="s">
        <v>236</v>
      </c>
      <c r="C90" s="142" t="s">
        <v>237</v>
      </c>
      <c r="D90" s="139" t="s">
        <v>238</v>
      </c>
      <c r="E90" s="146" t="s">
        <v>251</v>
      </c>
      <c r="F90" s="150" t="s">
        <v>252</v>
      </c>
      <c r="G90" s="164" t="s">
        <v>253</v>
      </c>
      <c r="H90" s="172">
        <v>1</v>
      </c>
      <c r="I90" s="172" t="s">
        <v>2</v>
      </c>
      <c r="J90" s="183"/>
      <c r="K90" s="196"/>
      <c r="L90" s="213"/>
      <c r="M90" s="214"/>
      <c r="N90" s="445" t="str">
        <f t="shared" si="17"/>
        <v>-</v>
      </c>
      <c r="O90" s="445" t="str">
        <f t="shared" si="21"/>
        <v>-</v>
      </c>
      <c r="P90" s="445">
        <f t="shared" si="18"/>
        <v>0</v>
      </c>
      <c r="Q90" s="445">
        <f t="shared" si="22"/>
        <v>0</v>
      </c>
      <c r="R90" s="445" t="str">
        <f t="shared" si="19"/>
        <v>-</v>
      </c>
      <c r="S90" s="445" t="str">
        <f t="shared" si="23"/>
        <v>-</v>
      </c>
      <c r="T90" s="445" t="str">
        <f t="shared" si="20"/>
        <v>-</v>
      </c>
      <c r="U90" s="445" t="str">
        <f t="shared" si="24"/>
        <v>-</v>
      </c>
      <c r="V90" s="174">
        <f t="shared" si="16"/>
        <v>0</v>
      </c>
      <c r="W90" s="200"/>
      <c r="X90" s="188" t="s">
        <v>33</v>
      </c>
      <c r="Y90" s="190" t="s">
        <v>34</v>
      </c>
      <c r="Z90" s="297"/>
      <c r="AA90" s="298">
        <v>1</v>
      </c>
      <c r="AB90" s="299"/>
      <c r="AC90" s="300"/>
      <c r="AD90" s="457">
        <v>80</v>
      </c>
    </row>
    <row r="91" spans="2:30" s="27" customFormat="1" ht="36" x14ac:dyDescent="0.3">
      <c r="B91" s="135" t="s">
        <v>236</v>
      </c>
      <c r="C91" s="142" t="s">
        <v>237</v>
      </c>
      <c r="D91" s="139" t="s">
        <v>238</v>
      </c>
      <c r="E91" s="146" t="s">
        <v>30</v>
      </c>
      <c r="F91" s="150" t="s">
        <v>254</v>
      </c>
      <c r="G91" s="164" t="s">
        <v>255</v>
      </c>
      <c r="H91" s="172">
        <v>2</v>
      </c>
      <c r="I91" s="172" t="s">
        <v>2</v>
      </c>
      <c r="J91" s="419">
        <v>0.2</v>
      </c>
      <c r="K91" s="196"/>
      <c r="L91" s="213"/>
      <c r="M91" s="214"/>
      <c r="N91" s="445" t="str">
        <f t="shared" si="17"/>
        <v>-</v>
      </c>
      <c r="O91" s="445" t="str">
        <f t="shared" si="21"/>
        <v>-</v>
      </c>
      <c r="P91" s="445">
        <f t="shared" si="18"/>
        <v>0</v>
      </c>
      <c r="Q91" s="445">
        <f t="shared" si="22"/>
        <v>0</v>
      </c>
      <c r="R91" s="445" t="str">
        <f t="shared" si="19"/>
        <v>-</v>
      </c>
      <c r="S91" s="445" t="str">
        <f t="shared" si="23"/>
        <v>-</v>
      </c>
      <c r="T91" s="445">
        <f t="shared" si="20"/>
        <v>0</v>
      </c>
      <c r="U91" s="445">
        <f t="shared" si="24"/>
        <v>0</v>
      </c>
      <c r="V91" s="174">
        <f t="shared" si="16"/>
        <v>0.1</v>
      </c>
      <c r="W91" s="200" t="s">
        <v>811</v>
      </c>
      <c r="X91" s="188" t="s">
        <v>33</v>
      </c>
      <c r="Y91" s="190" t="s">
        <v>34</v>
      </c>
      <c r="Z91" s="297"/>
      <c r="AA91" s="298">
        <v>1</v>
      </c>
      <c r="AB91" s="299"/>
      <c r="AC91" s="300">
        <v>1</v>
      </c>
      <c r="AD91" s="457">
        <v>81</v>
      </c>
    </row>
    <row r="92" spans="2:30" s="27" customFormat="1" ht="108" x14ac:dyDescent="0.3">
      <c r="B92" s="135" t="s">
        <v>236</v>
      </c>
      <c r="C92" s="142" t="s">
        <v>237</v>
      </c>
      <c r="D92" s="139" t="s">
        <v>238</v>
      </c>
      <c r="E92" s="146" t="s">
        <v>30</v>
      </c>
      <c r="F92" s="150" t="s">
        <v>256</v>
      </c>
      <c r="G92" s="164" t="s">
        <v>257</v>
      </c>
      <c r="H92" s="172">
        <v>1</v>
      </c>
      <c r="I92" s="172" t="s">
        <v>2</v>
      </c>
      <c r="J92" s="419">
        <v>0.4</v>
      </c>
      <c r="K92" s="196"/>
      <c r="L92" s="213"/>
      <c r="M92" s="214"/>
      <c r="N92" s="445" t="str">
        <f t="shared" si="17"/>
        <v>-</v>
      </c>
      <c r="O92" s="445" t="str">
        <f t="shared" si="21"/>
        <v>-</v>
      </c>
      <c r="P92" s="445">
        <f t="shared" si="18"/>
        <v>0</v>
      </c>
      <c r="Q92" s="445">
        <f t="shared" si="22"/>
        <v>0</v>
      </c>
      <c r="R92" s="445" t="str">
        <f t="shared" si="19"/>
        <v>-</v>
      </c>
      <c r="S92" s="445" t="str">
        <f t="shared" si="23"/>
        <v>-</v>
      </c>
      <c r="T92" s="445" t="str">
        <f t="shared" si="20"/>
        <v>-</v>
      </c>
      <c r="U92" s="445" t="str">
        <f t="shared" si="24"/>
        <v>-</v>
      </c>
      <c r="V92" s="174">
        <f t="shared" si="16"/>
        <v>0.4</v>
      </c>
      <c r="W92" s="200" t="s">
        <v>812</v>
      </c>
      <c r="X92" s="188" t="s">
        <v>33</v>
      </c>
      <c r="Y92" s="190" t="s">
        <v>34</v>
      </c>
      <c r="Z92" s="297"/>
      <c r="AA92" s="298">
        <v>1</v>
      </c>
      <c r="AB92" s="299"/>
      <c r="AC92" s="300"/>
      <c r="AD92" s="457">
        <v>82</v>
      </c>
    </row>
    <row r="93" spans="2:30" s="27" customFormat="1" ht="54" x14ac:dyDescent="0.3">
      <c r="B93" s="135" t="s">
        <v>236</v>
      </c>
      <c r="C93" s="142" t="s">
        <v>237</v>
      </c>
      <c r="D93" s="139" t="s">
        <v>238</v>
      </c>
      <c r="E93" s="146" t="s">
        <v>30</v>
      </c>
      <c r="F93" s="150" t="s">
        <v>258</v>
      </c>
      <c r="G93" s="164" t="s">
        <v>259</v>
      </c>
      <c r="H93" s="172">
        <v>1</v>
      </c>
      <c r="I93" s="172" t="s">
        <v>2</v>
      </c>
      <c r="J93" s="183"/>
      <c r="K93" s="196"/>
      <c r="L93" s="213"/>
      <c r="M93" s="214"/>
      <c r="N93" s="445" t="str">
        <f t="shared" si="17"/>
        <v>-</v>
      </c>
      <c r="O93" s="445" t="str">
        <f t="shared" si="21"/>
        <v>-</v>
      </c>
      <c r="P93" s="445">
        <f t="shared" si="18"/>
        <v>0</v>
      </c>
      <c r="Q93" s="445">
        <f t="shared" si="22"/>
        <v>0</v>
      </c>
      <c r="R93" s="445" t="str">
        <f t="shared" si="19"/>
        <v>-</v>
      </c>
      <c r="S93" s="445" t="str">
        <f t="shared" si="23"/>
        <v>-</v>
      </c>
      <c r="T93" s="445" t="str">
        <f t="shared" si="20"/>
        <v>-</v>
      </c>
      <c r="U93" s="445" t="str">
        <f t="shared" si="24"/>
        <v>-</v>
      </c>
      <c r="V93" s="174">
        <f t="shared" si="16"/>
        <v>0</v>
      </c>
      <c r="W93" s="200"/>
      <c r="X93" s="188" t="s">
        <v>33</v>
      </c>
      <c r="Y93" s="190" t="s">
        <v>34</v>
      </c>
      <c r="Z93" s="297"/>
      <c r="AA93" s="298">
        <v>1</v>
      </c>
      <c r="AB93" s="299"/>
      <c r="AC93" s="300"/>
      <c r="AD93" s="457">
        <v>83</v>
      </c>
    </row>
    <row r="94" spans="2:30" s="27" customFormat="1" ht="54" x14ac:dyDescent="0.3">
      <c r="B94" s="135" t="s">
        <v>236</v>
      </c>
      <c r="C94" s="142" t="s">
        <v>237</v>
      </c>
      <c r="D94" s="139" t="s">
        <v>238</v>
      </c>
      <c r="E94" s="146" t="s">
        <v>30</v>
      </c>
      <c r="F94" s="150" t="s">
        <v>260</v>
      </c>
      <c r="G94" s="164" t="s">
        <v>261</v>
      </c>
      <c r="H94" s="172">
        <v>2</v>
      </c>
      <c r="I94" s="172" t="s">
        <v>2</v>
      </c>
      <c r="J94" s="419">
        <v>0.4</v>
      </c>
      <c r="K94" s="196"/>
      <c r="L94" s="213"/>
      <c r="M94" s="214"/>
      <c r="N94" s="445" t="str">
        <f t="shared" si="17"/>
        <v>-</v>
      </c>
      <c r="O94" s="445" t="str">
        <f t="shared" si="21"/>
        <v>-</v>
      </c>
      <c r="P94" s="445" t="str">
        <f t="shared" si="18"/>
        <v>-</v>
      </c>
      <c r="Q94" s="445" t="str">
        <f t="shared" si="22"/>
        <v>-</v>
      </c>
      <c r="R94" s="445">
        <f t="shared" si="19"/>
        <v>0</v>
      </c>
      <c r="S94" s="445">
        <f t="shared" si="23"/>
        <v>0</v>
      </c>
      <c r="T94" s="445">
        <f t="shared" si="20"/>
        <v>0</v>
      </c>
      <c r="U94" s="445">
        <f t="shared" si="24"/>
        <v>0</v>
      </c>
      <c r="V94" s="174">
        <f t="shared" si="16"/>
        <v>0.2</v>
      </c>
      <c r="W94" s="200" t="s">
        <v>813</v>
      </c>
      <c r="X94" s="188" t="s">
        <v>33</v>
      </c>
      <c r="Y94" s="190" t="s">
        <v>34</v>
      </c>
      <c r="Z94" s="297"/>
      <c r="AA94" s="298"/>
      <c r="AB94" s="299">
        <v>1</v>
      </c>
      <c r="AC94" s="300">
        <v>1</v>
      </c>
      <c r="AD94" s="457">
        <v>84</v>
      </c>
    </row>
    <row r="95" spans="2:30" s="27" customFormat="1" ht="72" x14ac:dyDescent="0.3">
      <c r="B95" s="135" t="s">
        <v>236</v>
      </c>
      <c r="C95" s="142" t="s">
        <v>237</v>
      </c>
      <c r="D95" s="139" t="s">
        <v>238</v>
      </c>
      <c r="E95" s="146" t="s">
        <v>262</v>
      </c>
      <c r="F95" s="150" t="s">
        <v>263</v>
      </c>
      <c r="G95" s="164" t="s">
        <v>264</v>
      </c>
      <c r="H95" s="172">
        <v>1</v>
      </c>
      <c r="I95" s="172" t="s">
        <v>2</v>
      </c>
      <c r="J95" s="183"/>
      <c r="K95" s="196"/>
      <c r="L95" s="213"/>
      <c r="M95" s="214"/>
      <c r="N95" s="445" t="str">
        <f t="shared" si="17"/>
        <v>-</v>
      </c>
      <c r="O95" s="445" t="str">
        <f t="shared" si="21"/>
        <v>-</v>
      </c>
      <c r="P95" s="445" t="str">
        <f t="shared" si="18"/>
        <v>-</v>
      </c>
      <c r="Q95" s="445" t="str">
        <f t="shared" si="22"/>
        <v>-</v>
      </c>
      <c r="R95" s="445" t="str">
        <f t="shared" si="19"/>
        <v>-</v>
      </c>
      <c r="S95" s="445" t="str">
        <f t="shared" si="23"/>
        <v>-</v>
      </c>
      <c r="T95" s="445">
        <f t="shared" si="20"/>
        <v>0</v>
      </c>
      <c r="U95" s="445">
        <f t="shared" si="24"/>
        <v>0</v>
      </c>
      <c r="V95" s="174">
        <f t="shared" si="16"/>
        <v>0</v>
      </c>
      <c r="W95" s="200"/>
      <c r="X95" s="188" t="s">
        <v>33</v>
      </c>
      <c r="Y95" s="190" t="s">
        <v>34</v>
      </c>
      <c r="Z95" s="297"/>
      <c r="AA95" s="298"/>
      <c r="AB95" s="299"/>
      <c r="AC95" s="300">
        <v>1</v>
      </c>
      <c r="AD95" s="457">
        <v>85</v>
      </c>
    </row>
    <row r="96" spans="2:30" s="27" customFormat="1" ht="90.75" thickBot="1" x14ac:dyDescent="0.35">
      <c r="B96" s="136" t="s">
        <v>236</v>
      </c>
      <c r="C96" s="144" t="s">
        <v>237</v>
      </c>
      <c r="D96" s="140" t="s">
        <v>238</v>
      </c>
      <c r="E96" s="148" t="s">
        <v>30</v>
      </c>
      <c r="F96" s="155" t="s">
        <v>265</v>
      </c>
      <c r="G96" s="246" t="s">
        <v>266</v>
      </c>
      <c r="H96" s="173">
        <v>1</v>
      </c>
      <c r="I96" s="173" t="s">
        <v>2</v>
      </c>
      <c r="J96" s="420">
        <v>0.1</v>
      </c>
      <c r="K96" s="197"/>
      <c r="L96" s="215"/>
      <c r="M96" s="216"/>
      <c r="N96" s="449" t="str">
        <f t="shared" si="17"/>
        <v>-</v>
      </c>
      <c r="O96" s="449" t="str">
        <f t="shared" si="21"/>
        <v>-</v>
      </c>
      <c r="P96" s="449" t="str">
        <f t="shared" si="18"/>
        <v>-</v>
      </c>
      <c r="Q96" s="449" t="str">
        <f t="shared" si="22"/>
        <v>-</v>
      </c>
      <c r="R96" s="449" t="str">
        <f t="shared" si="19"/>
        <v>-</v>
      </c>
      <c r="S96" s="449" t="str">
        <f t="shared" si="23"/>
        <v>-</v>
      </c>
      <c r="T96" s="449">
        <f t="shared" si="20"/>
        <v>0</v>
      </c>
      <c r="U96" s="449">
        <f t="shared" si="24"/>
        <v>0</v>
      </c>
      <c r="V96" s="176">
        <f t="shared" si="16"/>
        <v>0.1</v>
      </c>
      <c r="W96" s="202" t="s">
        <v>814</v>
      </c>
      <c r="X96" s="189" t="s">
        <v>33</v>
      </c>
      <c r="Y96" s="194" t="s">
        <v>34</v>
      </c>
      <c r="Z96" s="301"/>
      <c r="AA96" s="302"/>
      <c r="AB96" s="303"/>
      <c r="AC96" s="304">
        <v>1</v>
      </c>
      <c r="AD96" s="457">
        <v>86</v>
      </c>
    </row>
    <row r="97" spans="2:45" s="27" customFormat="1" ht="46.5" customHeight="1" x14ac:dyDescent="0.3">
      <c r="B97" s="134" t="s">
        <v>236</v>
      </c>
      <c r="C97" s="141" t="s">
        <v>267</v>
      </c>
      <c r="D97" s="138" t="s">
        <v>268</v>
      </c>
      <c r="E97" s="145" t="s">
        <v>30</v>
      </c>
      <c r="F97" s="385" t="s">
        <v>269</v>
      </c>
      <c r="G97" s="165" t="s">
        <v>270</v>
      </c>
      <c r="H97" s="260">
        <v>2</v>
      </c>
      <c r="I97" s="186" t="s">
        <v>2</v>
      </c>
      <c r="J97" s="178">
        <v>1</v>
      </c>
      <c r="K97" s="271"/>
      <c r="L97" s="272"/>
      <c r="M97" s="273"/>
      <c r="N97" s="447" t="str">
        <f t="shared" si="17"/>
        <v>-</v>
      </c>
      <c r="O97" s="447" t="str">
        <f t="shared" si="21"/>
        <v>-</v>
      </c>
      <c r="P97" s="447">
        <f t="shared" si="18"/>
        <v>0</v>
      </c>
      <c r="Q97" s="447">
        <f t="shared" si="22"/>
        <v>0</v>
      </c>
      <c r="R97" s="447" t="str">
        <f t="shared" si="19"/>
        <v>-</v>
      </c>
      <c r="S97" s="447" t="str">
        <f t="shared" si="23"/>
        <v>-</v>
      </c>
      <c r="T97" s="447">
        <f t="shared" si="20"/>
        <v>0</v>
      </c>
      <c r="U97" s="447">
        <f t="shared" si="24"/>
        <v>0</v>
      </c>
      <c r="V97" s="186">
        <f t="shared" si="16"/>
        <v>0.5</v>
      </c>
      <c r="W97" s="199" t="s">
        <v>829</v>
      </c>
      <c r="X97" s="268" t="s">
        <v>33</v>
      </c>
      <c r="Y97" s="260" t="s">
        <v>91</v>
      </c>
      <c r="Z97" s="229"/>
      <c r="AA97" s="309">
        <v>1</v>
      </c>
      <c r="AB97" s="310"/>
      <c r="AC97" s="311">
        <v>1</v>
      </c>
      <c r="AD97" s="457">
        <v>87</v>
      </c>
    </row>
    <row r="98" spans="2:45" s="27" customFormat="1" ht="108" x14ac:dyDescent="0.3">
      <c r="B98" s="135" t="s">
        <v>236</v>
      </c>
      <c r="C98" s="142" t="s">
        <v>267</v>
      </c>
      <c r="D98" s="139" t="s">
        <v>268</v>
      </c>
      <c r="E98" s="146" t="s">
        <v>30</v>
      </c>
      <c r="F98" s="156" t="s">
        <v>271</v>
      </c>
      <c r="G98" s="170" t="s">
        <v>271</v>
      </c>
      <c r="H98" s="177">
        <v>1</v>
      </c>
      <c r="I98" s="172" t="s">
        <v>4</v>
      </c>
      <c r="J98" s="162">
        <v>1</v>
      </c>
      <c r="K98" s="196"/>
      <c r="L98" s="213"/>
      <c r="M98" s="214"/>
      <c r="N98" s="445">
        <f t="shared" si="17"/>
        <v>1</v>
      </c>
      <c r="O98" s="445">
        <f t="shared" si="21"/>
        <v>1</v>
      </c>
      <c r="P98" s="445">
        <f t="shared" si="18"/>
        <v>0</v>
      </c>
      <c r="Q98" s="445">
        <f t="shared" si="22"/>
        <v>0</v>
      </c>
      <c r="R98" s="445">
        <f t="shared" si="19"/>
        <v>0</v>
      </c>
      <c r="S98" s="445">
        <f t="shared" si="23"/>
        <v>0</v>
      </c>
      <c r="T98" s="445">
        <f t="shared" si="20"/>
        <v>0</v>
      </c>
      <c r="U98" s="445">
        <f t="shared" si="24"/>
        <v>0</v>
      </c>
      <c r="V98" s="174">
        <f>SUM(O98+Q98+S98+U98)/4</f>
        <v>0.25</v>
      </c>
      <c r="W98" s="200" t="s">
        <v>838</v>
      </c>
      <c r="X98" s="191" t="s">
        <v>33</v>
      </c>
      <c r="Y98" s="191" t="s">
        <v>141</v>
      </c>
      <c r="Z98" s="352">
        <v>1</v>
      </c>
      <c r="AA98" s="353">
        <v>1</v>
      </c>
      <c r="AB98" s="354">
        <v>1</v>
      </c>
      <c r="AC98" s="355">
        <v>1</v>
      </c>
      <c r="AD98" s="457">
        <v>88</v>
      </c>
    </row>
    <row r="99" spans="2:45" s="27" customFormat="1" ht="72" x14ac:dyDescent="0.3">
      <c r="B99" s="135" t="s">
        <v>236</v>
      </c>
      <c r="C99" s="142" t="s">
        <v>267</v>
      </c>
      <c r="D99" s="139" t="s">
        <v>268</v>
      </c>
      <c r="E99" s="146" t="s">
        <v>30</v>
      </c>
      <c r="F99" s="163" t="s">
        <v>272</v>
      </c>
      <c r="G99" s="170" t="s">
        <v>273</v>
      </c>
      <c r="H99" s="175">
        <v>4</v>
      </c>
      <c r="I99" s="172" t="s">
        <v>2</v>
      </c>
      <c r="J99" s="179"/>
      <c r="K99" s="196"/>
      <c r="L99" s="213"/>
      <c r="M99" s="214"/>
      <c r="N99" s="445" t="str">
        <f t="shared" si="17"/>
        <v>-</v>
      </c>
      <c r="O99" s="445" t="str">
        <f t="shared" si="21"/>
        <v>-</v>
      </c>
      <c r="P99" s="445" t="str">
        <f t="shared" si="18"/>
        <v>-</v>
      </c>
      <c r="Q99" s="445" t="str">
        <f t="shared" si="22"/>
        <v>-</v>
      </c>
      <c r="R99" s="445">
        <f t="shared" si="19"/>
        <v>0</v>
      </c>
      <c r="S99" s="445">
        <f t="shared" si="23"/>
        <v>0</v>
      </c>
      <c r="T99" s="445">
        <f t="shared" si="20"/>
        <v>0</v>
      </c>
      <c r="U99" s="445">
        <f t="shared" si="24"/>
        <v>0</v>
      </c>
      <c r="V99" s="174">
        <f t="shared" ref="V99:V108" si="25">SUM(J99:M99)/H99</f>
        <v>0</v>
      </c>
      <c r="W99" s="206"/>
      <c r="X99" s="191" t="s">
        <v>33</v>
      </c>
      <c r="Y99" s="175" t="s">
        <v>91</v>
      </c>
      <c r="Z99" s="221"/>
      <c r="AA99" s="313"/>
      <c r="AB99" s="314">
        <v>2</v>
      </c>
      <c r="AC99" s="315">
        <v>2</v>
      </c>
      <c r="AD99" s="457">
        <v>89</v>
      </c>
    </row>
    <row r="100" spans="2:45" s="27" customFormat="1" ht="108" x14ac:dyDescent="0.3">
      <c r="B100" s="135" t="s">
        <v>236</v>
      </c>
      <c r="C100" s="142" t="s">
        <v>267</v>
      </c>
      <c r="D100" s="139" t="s">
        <v>268</v>
      </c>
      <c r="E100" s="146" t="s">
        <v>30</v>
      </c>
      <c r="F100" s="163" t="s">
        <v>274</v>
      </c>
      <c r="G100" s="166" t="s">
        <v>881</v>
      </c>
      <c r="H100" s="175">
        <v>1</v>
      </c>
      <c r="I100" s="172" t="s">
        <v>2</v>
      </c>
      <c r="J100" s="179">
        <v>1</v>
      </c>
      <c r="K100" s="196"/>
      <c r="L100" s="213"/>
      <c r="M100" s="214"/>
      <c r="N100" s="445">
        <f t="shared" si="17"/>
        <v>1</v>
      </c>
      <c r="O100" s="445">
        <f t="shared" si="21"/>
        <v>1</v>
      </c>
      <c r="P100" s="445" t="str">
        <f t="shared" si="18"/>
        <v>-</v>
      </c>
      <c r="Q100" s="445" t="str">
        <f t="shared" si="22"/>
        <v>-</v>
      </c>
      <c r="R100" s="445" t="str">
        <f t="shared" si="19"/>
        <v>-</v>
      </c>
      <c r="S100" s="445" t="str">
        <f t="shared" si="23"/>
        <v>-</v>
      </c>
      <c r="T100" s="445" t="str">
        <f t="shared" si="20"/>
        <v>-</v>
      </c>
      <c r="U100" s="445" t="str">
        <f t="shared" si="24"/>
        <v>-</v>
      </c>
      <c r="V100" s="174">
        <f t="shared" si="25"/>
        <v>1</v>
      </c>
      <c r="W100" s="206" t="s">
        <v>830</v>
      </c>
      <c r="X100" s="191" t="s">
        <v>33</v>
      </c>
      <c r="Y100" s="175" t="s">
        <v>91</v>
      </c>
      <c r="Z100" s="221">
        <v>1</v>
      </c>
      <c r="AA100" s="313"/>
      <c r="AB100" s="314"/>
      <c r="AC100" s="315"/>
      <c r="AD100" s="457">
        <v>90</v>
      </c>
    </row>
    <row r="101" spans="2:45" s="27" customFormat="1" ht="54" x14ac:dyDescent="0.3">
      <c r="B101" s="135" t="s">
        <v>236</v>
      </c>
      <c r="C101" s="142" t="s">
        <v>267</v>
      </c>
      <c r="D101" s="139" t="s">
        <v>268</v>
      </c>
      <c r="E101" s="146" t="s">
        <v>30</v>
      </c>
      <c r="F101" s="163" t="s">
        <v>274</v>
      </c>
      <c r="G101" s="166" t="s">
        <v>275</v>
      </c>
      <c r="H101" s="175">
        <v>1</v>
      </c>
      <c r="I101" s="172" t="s">
        <v>2</v>
      </c>
      <c r="J101" s="179"/>
      <c r="K101" s="196"/>
      <c r="L101" s="213"/>
      <c r="M101" s="214"/>
      <c r="N101" s="445" t="str">
        <f t="shared" si="17"/>
        <v>-</v>
      </c>
      <c r="O101" s="445" t="str">
        <f t="shared" si="21"/>
        <v>-</v>
      </c>
      <c r="P101" s="445" t="str">
        <f t="shared" si="18"/>
        <v>-</v>
      </c>
      <c r="Q101" s="445" t="str">
        <f t="shared" si="22"/>
        <v>-</v>
      </c>
      <c r="R101" s="445">
        <f t="shared" si="19"/>
        <v>0</v>
      </c>
      <c r="S101" s="445">
        <f t="shared" si="23"/>
        <v>0</v>
      </c>
      <c r="T101" s="445" t="str">
        <f t="shared" si="20"/>
        <v>-</v>
      </c>
      <c r="U101" s="445" t="str">
        <f t="shared" si="24"/>
        <v>-</v>
      </c>
      <c r="V101" s="174">
        <f t="shared" si="25"/>
        <v>0</v>
      </c>
      <c r="W101" s="206"/>
      <c r="X101" s="191" t="s">
        <v>33</v>
      </c>
      <c r="Y101" s="175" t="s">
        <v>91</v>
      </c>
      <c r="Z101" s="221"/>
      <c r="AA101" s="313"/>
      <c r="AB101" s="314">
        <v>1</v>
      </c>
      <c r="AC101" s="315"/>
      <c r="AD101" s="457">
        <v>91</v>
      </c>
    </row>
    <row r="102" spans="2:45" s="27" customFormat="1" ht="90" x14ac:dyDescent="0.3">
      <c r="B102" s="135" t="s">
        <v>236</v>
      </c>
      <c r="C102" s="142" t="s">
        <v>267</v>
      </c>
      <c r="D102" s="139" t="s">
        <v>268</v>
      </c>
      <c r="E102" s="146" t="s">
        <v>30</v>
      </c>
      <c r="F102" s="163" t="s">
        <v>276</v>
      </c>
      <c r="G102" s="166" t="s">
        <v>276</v>
      </c>
      <c r="H102" s="175">
        <v>1</v>
      </c>
      <c r="I102" s="172" t="s">
        <v>2</v>
      </c>
      <c r="J102" s="179"/>
      <c r="K102" s="196"/>
      <c r="L102" s="213"/>
      <c r="M102" s="214"/>
      <c r="N102" s="445" t="str">
        <f t="shared" si="17"/>
        <v>-</v>
      </c>
      <c r="O102" s="445" t="str">
        <f t="shared" si="21"/>
        <v>-</v>
      </c>
      <c r="P102" s="445">
        <f t="shared" si="18"/>
        <v>0</v>
      </c>
      <c r="Q102" s="445">
        <f t="shared" si="22"/>
        <v>0</v>
      </c>
      <c r="R102" s="445" t="str">
        <f t="shared" si="19"/>
        <v>-</v>
      </c>
      <c r="S102" s="445" t="str">
        <f t="shared" si="23"/>
        <v>-</v>
      </c>
      <c r="T102" s="445" t="str">
        <f t="shared" si="20"/>
        <v>-</v>
      </c>
      <c r="U102" s="445" t="str">
        <f t="shared" si="24"/>
        <v>-</v>
      </c>
      <c r="V102" s="174">
        <f t="shared" si="25"/>
        <v>0</v>
      </c>
      <c r="W102" s="206" t="s">
        <v>831</v>
      </c>
      <c r="X102" s="191" t="s">
        <v>33</v>
      </c>
      <c r="Y102" s="175" t="s">
        <v>91</v>
      </c>
      <c r="Z102" s="221"/>
      <c r="AA102" s="313">
        <v>1</v>
      </c>
      <c r="AB102" s="314"/>
      <c r="AC102" s="315"/>
      <c r="AD102" s="457">
        <v>92</v>
      </c>
    </row>
    <row r="103" spans="2:45" s="27" customFormat="1" ht="72" x14ac:dyDescent="0.3">
      <c r="B103" s="135" t="s">
        <v>236</v>
      </c>
      <c r="C103" s="142" t="s">
        <v>267</v>
      </c>
      <c r="D103" s="139" t="s">
        <v>268</v>
      </c>
      <c r="E103" s="146" t="s">
        <v>30</v>
      </c>
      <c r="F103" s="163" t="s">
        <v>277</v>
      </c>
      <c r="G103" s="166" t="s">
        <v>277</v>
      </c>
      <c r="H103" s="175">
        <v>2</v>
      </c>
      <c r="I103" s="172" t="s">
        <v>2</v>
      </c>
      <c r="J103" s="181">
        <v>1</v>
      </c>
      <c r="K103" s="196"/>
      <c r="L103" s="219"/>
      <c r="M103" s="214"/>
      <c r="N103" s="445" t="str">
        <f t="shared" si="17"/>
        <v>-</v>
      </c>
      <c r="O103" s="445" t="str">
        <f t="shared" si="21"/>
        <v>-</v>
      </c>
      <c r="P103" s="445">
        <f t="shared" si="18"/>
        <v>0</v>
      </c>
      <c r="Q103" s="445">
        <f t="shared" si="22"/>
        <v>0</v>
      </c>
      <c r="R103" s="445" t="str">
        <f t="shared" si="19"/>
        <v>-</v>
      </c>
      <c r="S103" s="445" t="str">
        <f t="shared" si="23"/>
        <v>-</v>
      </c>
      <c r="T103" s="445">
        <f t="shared" si="20"/>
        <v>0</v>
      </c>
      <c r="U103" s="445">
        <f t="shared" si="24"/>
        <v>0</v>
      </c>
      <c r="V103" s="174">
        <f t="shared" si="25"/>
        <v>0.5</v>
      </c>
      <c r="W103" s="206" t="s">
        <v>832</v>
      </c>
      <c r="X103" s="191" t="s">
        <v>33</v>
      </c>
      <c r="Y103" s="175" t="s">
        <v>91</v>
      </c>
      <c r="Z103" s="221"/>
      <c r="AA103" s="313">
        <v>1</v>
      </c>
      <c r="AB103" s="314"/>
      <c r="AC103" s="315">
        <v>1</v>
      </c>
      <c r="AD103" s="457">
        <v>93</v>
      </c>
    </row>
    <row r="104" spans="2:45" s="27" customFormat="1" ht="54" x14ac:dyDescent="0.3">
      <c r="B104" s="135" t="s">
        <v>236</v>
      </c>
      <c r="C104" s="142" t="s">
        <v>267</v>
      </c>
      <c r="D104" s="139" t="s">
        <v>268</v>
      </c>
      <c r="E104" s="146" t="s">
        <v>30</v>
      </c>
      <c r="F104" s="164" t="s">
        <v>278</v>
      </c>
      <c r="G104" s="166" t="s">
        <v>278</v>
      </c>
      <c r="H104" s="175">
        <v>2</v>
      </c>
      <c r="I104" s="172" t="s">
        <v>2</v>
      </c>
      <c r="J104" s="181"/>
      <c r="K104" s="196"/>
      <c r="L104" s="220"/>
      <c r="M104" s="214"/>
      <c r="N104" s="445" t="str">
        <f t="shared" si="17"/>
        <v>-</v>
      </c>
      <c r="O104" s="445" t="str">
        <f t="shared" si="21"/>
        <v>-</v>
      </c>
      <c r="P104" s="445">
        <f t="shared" si="18"/>
        <v>0</v>
      </c>
      <c r="Q104" s="445">
        <f t="shared" si="22"/>
        <v>0</v>
      </c>
      <c r="R104" s="445" t="str">
        <f t="shared" si="19"/>
        <v>-</v>
      </c>
      <c r="S104" s="445" t="str">
        <f t="shared" si="23"/>
        <v>-</v>
      </c>
      <c r="T104" s="445">
        <f t="shared" si="20"/>
        <v>0</v>
      </c>
      <c r="U104" s="445">
        <f t="shared" si="24"/>
        <v>0</v>
      </c>
      <c r="V104" s="174">
        <f t="shared" si="25"/>
        <v>0</v>
      </c>
      <c r="W104" s="206"/>
      <c r="X104" s="191" t="s">
        <v>33</v>
      </c>
      <c r="Y104" s="175" t="s">
        <v>91</v>
      </c>
      <c r="Z104" s="221"/>
      <c r="AA104" s="313">
        <v>1</v>
      </c>
      <c r="AB104" s="314"/>
      <c r="AC104" s="315">
        <v>1</v>
      </c>
      <c r="AD104" s="457">
        <v>94</v>
      </c>
    </row>
    <row r="105" spans="2:45" s="27" customFormat="1" ht="126" x14ac:dyDescent="0.3">
      <c r="B105" s="135" t="s">
        <v>236</v>
      </c>
      <c r="C105" s="142" t="s">
        <v>267</v>
      </c>
      <c r="D105" s="139" t="s">
        <v>268</v>
      </c>
      <c r="E105" s="146" t="s">
        <v>30</v>
      </c>
      <c r="F105" s="163" t="s">
        <v>279</v>
      </c>
      <c r="G105" s="163" t="s">
        <v>280</v>
      </c>
      <c r="H105" s="175">
        <v>1</v>
      </c>
      <c r="I105" s="172" t="s">
        <v>2</v>
      </c>
      <c r="J105" s="181">
        <v>0.2</v>
      </c>
      <c r="K105" s="196"/>
      <c r="L105" s="220"/>
      <c r="M105" s="214"/>
      <c r="N105" s="445" t="str">
        <f t="shared" si="17"/>
        <v>-</v>
      </c>
      <c r="O105" s="445" t="str">
        <f t="shared" si="21"/>
        <v>-</v>
      </c>
      <c r="P105" s="445">
        <f t="shared" si="18"/>
        <v>0</v>
      </c>
      <c r="Q105" s="445">
        <f t="shared" si="22"/>
        <v>0</v>
      </c>
      <c r="R105" s="445" t="str">
        <f t="shared" si="19"/>
        <v>-</v>
      </c>
      <c r="S105" s="445" t="str">
        <f t="shared" si="23"/>
        <v>-</v>
      </c>
      <c r="T105" s="445" t="str">
        <f t="shared" si="20"/>
        <v>-</v>
      </c>
      <c r="U105" s="445" t="str">
        <f t="shared" si="24"/>
        <v>-</v>
      </c>
      <c r="V105" s="174">
        <f t="shared" si="25"/>
        <v>0.2</v>
      </c>
      <c r="W105" s="206" t="s">
        <v>833</v>
      </c>
      <c r="X105" s="191" t="s">
        <v>33</v>
      </c>
      <c r="Y105" s="175" t="s">
        <v>91</v>
      </c>
      <c r="Z105" s="221"/>
      <c r="AA105" s="313">
        <v>1</v>
      </c>
      <c r="AB105" s="314"/>
      <c r="AC105" s="315"/>
      <c r="AD105" s="457">
        <v>95</v>
      </c>
    </row>
    <row r="106" spans="2:45" s="27" customFormat="1" ht="56.1" customHeight="1" x14ac:dyDescent="0.3">
      <c r="B106" s="135" t="s">
        <v>236</v>
      </c>
      <c r="C106" s="142" t="s">
        <v>267</v>
      </c>
      <c r="D106" s="139" t="s">
        <v>268</v>
      </c>
      <c r="E106" s="146" t="s">
        <v>30</v>
      </c>
      <c r="F106" s="163" t="s">
        <v>281</v>
      </c>
      <c r="G106" s="166" t="s">
        <v>282</v>
      </c>
      <c r="H106" s="175">
        <v>1</v>
      </c>
      <c r="I106" s="172" t="s">
        <v>2</v>
      </c>
      <c r="J106" s="181">
        <v>0.2</v>
      </c>
      <c r="K106" s="196"/>
      <c r="L106" s="220"/>
      <c r="M106" s="214"/>
      <c r="N106" s="445" t="str">
        <f t="shared" si="17"/>
        <v>-</v>
      </c>
      <c r="O106" s="445" t="str">
        <f t="shared" si="21"/>
        <v>-</v>
      </c>
      <c r="P106" s="445">
        <f t="shared" si="18"/>
        <v>0</v>
      </c>
      <c r="Q106" s="445">
        <f t="shared" si="22"/>
        <v>0</v>
      </c>
      <c r="R106" s="445" t="str">
        <f t="shared" si="19"/>
        <v>-</v>
      </c>
      <c r="S106" s="445" t="str">
        <f t="shared" si="23"/>
        <v>-</v>
      </c>
      <c r="T106" s="445" t="str">
        <f t="shared" si="20"/>
        <v>-</v>
      </c>
      <c r="U106" s="445" t="str">
        <f t="shared" si="24"/>
        <v>-</v>
      </c>
      <c r="V106" s="174">
        <f t="shared" si="25"/>
        <v>0.2</v>
      </c>
      <c r="W106" s="206" t="s">
        <v>834</v>
      </c>
      <c r="X106" s="175" t="s">
        <v>33</v>
      </c>
      <c r="Y106" s="175" t="s">
        <v>91</v>
      </c>
      <c r="Z106" s="221"/>
      <c r="AA106" s="313">
        <v>1</v>
      </c>
      <c r="AB106" s="314"/>
      <c r="AC106" s="315"/>
      <c r="AD106" s="457">
        <v>96</v>
      </c>
    </row>
    <row r="107" spans="2:45" s="27" customFormat="1" ht="76.5" customHeight="1" thickBot="1" x14ac:dyDescent="0.35">
      <c r="B107" s="136" t="s">
        <v>236</v>
      </c>
      <c r="C107" s="144" t="s">
        <v>267</v>
      </c>
      <c r="D107" s="140" t="s">
        <v>268</v>
      </c>
      <c r="E107" s="148" t="s">
        <v>30</v>
      </c>
      <c r="F107" s="274" t="s">
        <v>281</v>
      </c>
      <c r="G107" s="167" t="s">
        <v>283</v>
      </c>
      <c r="H107" s="262">
        <v>1</v>
      </c>
      <c r="I107" s="173" t="s">
        <v>2</v>
      </c>
      <c r="J107" s="185">
        <v>0.7</v>
      </c>
      <c r="K107" s="197"/>
      <c r="L107" s="275"/>
      <c r="M107" s="216"/>
      <c r="N107" s="449" t="str">
        <f t="shared" ref="N107:N128" si="26">IF(ISERROR(J107/Z107),"-",J107/Z107)</f>
        <v>-</v>
      </c>
      <c r="O107" s="449" t="str">
        <f t="shared" si="21"/>
        <v>-</v>
      </c>
      <c r="P107" s="449">
        <f t="shared" ref="P107:P128" si="27">IF(ISERROR(K107/AA107),"-",K107/AA107)</f>
        <v>0</v>
      </c>
      <c r="Q107" s="449">
        <f t="shared" si="22"/>
        <v>0</v>
      </c>
      <c r="R107" s="449" t="str">
        <f t="shared" ref="R107:R128" si="28">IF(ISERROR(L107/AB107),"-",L107/AB107)</f>
        <v>-</v>
      </c>
      <c r="S107" s="449" t="str">
        <f t="shared" si="23"/>
        <v>-</v>
      </c>
      <c r="T107" s="449" t="str">
        <f t="shared" ref="T107:T128" si="29">IF(ISERROR(M107/AC107),"-",M107/AC107)</f>
        <v>-</v>
      </c>
      <c r="U107" s="449" t="str">
        <f t="shared" si="24"/>
        <v>-</v>
      </c>
      <c r="V107" s="176">
        <f t="shared" si="25"/>
        <v>0.7</v>
      </c>
      <c r="W107" s="276" t="s">
        <v>859</v>
      </c>
      <c r="X107" s="262" t="s">
        <v>33</v>
      </c>
      <c r="Y107" s="265" t="s">
        <v>75</v>
      </c>
      <c r="Z107" s="338"/>
      <c r="AA107" s="339">
        <v>1</v>
      </c>
      <c r="AB107" s="340"/>
      <c r="AC107" s="341"/>
      <c r="AD107" s="457">
        <v>97</v>
      </c>
    </row>
    <row r="108" spans="2:45" s="27" customFormat="1" ht="45.6" customHeight="1" x14ac:dyDescent="0.3">
      <c r="B108" s="134" t="s">
        <v>236</v>
      </c>
      <c r="C108" s="141" t="s">
        <v>284</v>
      </c>
      <c r="D108" s="277" t="s">
        <v>285</v>
      </c>
      <c r="E108" s="145" t="s">
        <v>30</v>
      </c>
      <c r="F108" s="258" t="s">
        <v>286</v>
      </c>
      <c r="G108" s="154" t="s">
        <v>287</v>
      </c>
      <c r="H108" s="278">
        <v>1</v>
      </c>
      <c r="I108" s="186" t="s">
        <v>2</v>
      </c>
      <c r="J108" s="279"/>
      <c r="K108" s="271"/>
      <c r="L108" s="272"/>
      <c r="M108" s="356"/>
      <c r="N108" s="448" t="str">
        <f t="shared" si="26"/>
        <v>-</v>
      </c>
      <c r="O108" s="448" t="str">
        <f t="shared" si="21"/>
        <v>-</v>
      </c>
      <c r="P108" s="448" t="str">
        <f t="shared" si="27"/>
        <v>-</v>
      </c>
      <c r="Q108" s="448" t="str">
        <f t="shared" si="22"/>
        <v>-</v>
      </c>
      <c r="R108" s="447">
        <f t="shared" si="28"/>
        <v>0</v>
      </c>
      <c r="S108" s="447">
        <f t="shared" si="23"/>
        <v>0</v>
      </c>
      <c r="T108" s="448" t="str">
        <f t="shared" si="29"/>
        <v>-</v>
      </c>
      <c r="U108" s="448" t="str">
        <f t="shared" si="24"/>
        <v>-</v>
      </c>
      <c r="V108" s="186">
        <f t="shared" si="25"/>
        <v>0</v>
      </c>
      <c r="W108" s="199"/>
      <c r="X108" s="280" t="s">
        <v>33</v>
      </c>
      <c r="Y108" s="280" t="s">
        <v>228</v>
      </c>
      <c r="Z108" s="281"/>
      <c r="AA108" s="282"/>
      <c r="AB108" s="283">
        <v>1</v>
      </c>
      <c r="AC108" s="284"/>
      <c r="AD108" s="457">
        <v>98</v>
      </c>
    </row>
    <row r="109" spans="2:45" s="27" customFormat="1" ht="90.75" thickBot="1" x14ac:dyDescent="0.35">
      <c r="B109" s="136" t="s">
        <v>236</v>
      </c>
      <c r="C109" s="144" t="s">
        <v>284</v>
      </c>
      <c r="D109" s="285" t="s">
        <v>285</v>
      </c>
      <c r="E109" s="286" t="s">
        <v>288</v>
      </c>
      <c r="F109" s="159" t="s">
        <v>289</v>
      </c>
      <c r="G109" s="167" t="s">
        <v>290</v>
      </c>
      <c r="H109" s="262">
        <v>1</v>
      </c>
      <c r="I109" s="176" t="s">
        <v>4</v>
      </c>
      <c r="J109" s="329">
        <v>1</v>
      </c>
      <c r="K109" s="357"/>
      <c r="L109" s="358"/>
      <c r="M109" s="328"/>
      <c r="N109" s="451">
        <f t="shared" si="26"/>
        <v>1</v>
      </c>
      <c r="O109" s="451">
        <f t="shared" si="21"/>
        <v>1</v>
      </c>
      <c r="P109" s="451">
        <f t="shared" si="27"/>
        <v>0</v>
      </c>
      <c r="Q109" s="451">
        <f t="shared" si="22"/>
        <v>0</v>
      </c>
      <c r="R109" s="451">
        <f t="shared" si="28"/>
        <v>0</v>
      </c>
      <c r="S109" s="451">
        <f t="shared" si="23"/>
        <v>0</v>
      </c>
      <c r="T109" s="451">
        <f t="shared" si="29"/>
        <v>0</v>
      </c>
      <c r="U109" s="451">
        <f t="shared" si="24"/>
        <v>0</v>
      </c>
      <c r="V109" s="176">
        <f>SUM(O109+Q109+S109+U109)/4</f>
        <v>0.25</v>
      </c>
      <c r="W109" s="287" t="s">
        <v>816</v>
      </c>
      <c r="X109" s="265" t="s">
        <v>33</v>
      </c>
      <c r="Y109" s="265" t="s">
        <v>291</v>
      </c>
      <c r="Z109" s="338">
        <v>1</v>
      </c>
      <c r="AA109" s="339">
        <v>1</v>
      </c>
      <c r="AB109" s="340">
        <v>1</v>
      </c>
      <c r="AC109" s="341">
        <v>1</v>
      </c>
      <c r="AD109" s="457">
        <v>99</v>
      </c>
    </row>
    <row r="110" spans="2:45" s="27" customFormat="1" ht="67.5" customHeight="1" thickBot="1" x14ac:dyDescent="0.35">
      <c r="B110" s="137" t="s">
        <v>292</v>
      </c>
      <c r="C110" s="143" t="s">
        <v>293</v>
      </c>
      <c r="D110" s="288" t="s">
        <v>294</v>
      </c>
      <c r="E110" s="289" t="s">
        <v>295</v>
      </c>
      <c r="F110" s="259" t="s">
        <v>296</v>
      </c>
      <c r="G110" s="225" t="s">
        <v>297</v>
      </c>
      <c r="H110" s="359">
        <v>1</v>
      </c>
      <c r="I110" s="256" t="s">
        <v>2</v>
      </c>
      <c r="J110" s="360"/>
      <c r="K110" s="361"/>
      <c r="L110" s="362"/>
      <c r="M110" s="334"/>
      <c r="N110" s="452" t="str">
        <f t="shared" si="26"/>
        <v>-</v>
      </c>
      <c r="O110" s="452" t="str">
        <f t="shared" si="21"/>
        <v>-</v>
      </c>
      <c r="P110" s="452">
        <f t="shared" si="27"/>
        <v>0</v>
      </c>
      <c r="Q110" s="452">
        <f t="shared" si="22"/>
        <v>0</v>
      </c>
      <c r="R110" s="452" t="str">
        <f t="shared" si="28"/>
        <v>-</v>
      </c>
      <c r="S110" s="452" t="str">
        <f t="shared" si="23"/>
        <v>-</v>
      </c>
      <c r="T110" s="452" t="str">
        <f t="shared" si="29"/>
        <v>-</v>
      </c>
      <c r="U110" s="452" t="str">
        <f t="shared" si="24"/>
        <v>-</v>
      </c>
      <c r="V110" s="256">
        <f t="shared" ref="V110:V128" si="30">SUM(J110:M110)/H110</f>
        <v>0</v>
      </c>
      <c r="W110" s="290"/>
      <c r="X110" s="291" t="s">
        <v>33</v>
      </c>
      <c r="Y110" s="291" t="s">
        <v>34</v>
      </c>
      <c r="Z110" s="363"/>
      <c r="AA110" s="364">
        <v>1</v>
      </c>
      <c r="AB110" s="365"/>
      <c r="AC110" s="366"/>
      <c r="AD110" s="457">
        <v>100</v>
      </c>
    </row>
    <row r="111" spans="2:45" s="27" customFormat="1" ht="91.5" customHeight="1" x14ac:dyDescent="0.3">
      <c r="B111" s="234" t="s">
        <v>298</v>
      </c>
      <c r="C111" s="235" t="s">
        <v>299</v>
      </c>
      <c r="D111" s="236" t="s">
        <v>300</v>
      </c>
      <c r="E111" s="237" t="s">
        <v>301</v>
      </c>
      <c r="F111" s="257" t="s">
        <v>209</v>
      </c>
      <c r="G111" s="238" t="s">
        <v>302</v>
      </c>
      <c r="H111" s="239">
        <v>2</v>
      </c>
      <c r="I111" s="239" t="s">
        <v>2</v>
      </c>
      <c r="J111" s="240"/>
      <c r="K111" s="248"/>
      <c r="L111" s="241"/>
      <c r="M111" s="242"/>
      <c r="N111" s="453" t="str">
        <f t="shared" si="26"/>
        <v>-</v>
      </c>
      <c r="O111" s="453" t="str">
        <f t="shared" si="21"/>
        <v>-</v>
      </c>
      <c r="P111" s="453">
        <f t="shared" si="27"/>
        <v>0</v>
      </c>
      <c r="Q111" s="453">
        <f t="shared" si="22"/>
        <v>0</v>
      </c>
      <c r="R111" s="453" t="str">
        <f t="shared" si="28"/>
        <v>-</v>
      </c>
      <c r="S111" s="453" t="str">
        <f t="shared" si="23"/>
        <v>-</v>
      </c>
      <c r="T111" s="453">
        <f t="shared" si="29"/>
        <v>0</v>
      </c>
      <c r="U111" s="453">
        <f t="shared" si="24"/>
        <v>0</v>
      </c>
      <c r="V111" s="243">
        <f t="shared" si="30"/>
        <v>0</v>
      </c>
      <c r="W111" s="244" t="s">
        <v>860</v>
      </c>
      <c r="X111" s="245" t="s">
        <v>303</v>
      </c>
      <c r="Y111" s="245" t="s">
        <v>304</v>
      </c>
      <c r="Z111" s="367"/>
      <c r="AA111" s="368">
        <v>1</v>
      </c>
      <c r="AB111" s="369"/>
      <c r="AC111" s="370">
        <v>1</v>
      </c>
      <c r="AD111" s="457">
        <v>101</v>
      </c>
      <c r="AE111" s="231"/>
      <c r="AF111" s="231"/>
      <c r="AG111" s="231"/>
      <c r="AH111" s="231"/>
      <c r="AI111" s="231"/>
      <c r="AJ111" s="231"/>
      <c r="AK111" s="231"/>
      <c r="AL111" s="231"/>
      <c r="AM111" s="231"/>
      <c r="AN111" s="231"/>
      <c r="AO111" s="231"/>
      <c r="AP111" s="231"/>
      <c r="AQ111" s="231"/>
      <c r="AR111" s="231"/>
      <c r="AS111" s="231"/>
    </row>
    <row r="112" spans="2:45" s="27" customFormat="1" ht="91.5" customHeight="1" x14ac:dyDescent="0.3">
      <c r="B112" s="135" t="s">
        <v>298</v>
      </c>
      <c r="C112" s="142" t="s">
        <v>299</v>
      </c>
      <c r="D112" s="139" t="s">
        <v>300</v>
      </c>
      <c r="E112" s="146" t="s">
        <v>305</v>
      </c>
      <c r="F112" s="164" t="s">
        <v>175</v>
      </c>
      <c r="G112" s="164" t="s">
        <v>306</v>
      </c>
      <c r="H112" s="172">
        <v>2</v>
      </c>
      <c r="I112" s="172" t="s">
        <v>2</v>
      </c>
      <c r="J112" s="179"/>
      <c r="K112" s="196"/>
      <c r="L112" s="213"/>
      <c r="M112" s="214"/>
      <c r="N112" s="445" t="str">
        <f t="shared" si="26"/>
        <v>-</v>
      </c>
      <c r="O112" s="445" t="str">
        <f t="shared" si="21"/>
        <v>-</v>
      </c>
      <c r="P112" s="445">
        <f t="shared" si="27"/>
        <v>0</v>
      </c>
      <c r="Q112" s="445">
        <f t="shared" si="22"/>
        <v>0</v>
      </c>
      <c r="R112" s="445" t="str">
        <f t="shared" si="28"/>
        <v>-</v>
      </c>
      <c r="S112" s="445" t="str">
        <f t="shared" si="23"/>
        <v>-</v>
      </c>
      <c r="T112" s="445">
        <f t="shared" si="29"/>
        <v>0</v>
      </c>
      <c r="U112" s="445">
        <f t="shared" si="24"/>
        <v>0</v>
      </c>
      <c r="V112" s="174">
        <f t="shared" si="30"/>
        <v>0</v>
      </c>
      <c r="W112" s="200" t="s">
        <v>860</v>
      </c>
      <c r="X112" s="188" t="s">
        <v>303</v>
      </c>
      <c r="Y112" s="188" t="s">
        <v>304</v>
      </c>
      <c r="Z112" s="297"/>
      <c r="AA112" s="298">
        <v>1</v>
      </c>
      <c r="AB112" s="299"/>
      <c r="AC112" s="300">
        <v>1</v>
      </c>
      <c r="AD112" s="457">
        <v>102</v>
      </c>
    </row>
    <row r="113" spans="2:45" s="28" customFormat="1" ht="90" x14ac:dyDescent="0.3">
      <c r="B113" s="135" t="s">
        <v>298</v>
      </c>
      <c r="C113" s="142" t="s">
        <v>299</v>
      </c>
      <c r="D113" s="139" t="s">
        <v>300</v>
      </c>
      <c r="E113" s="146" t="s">
        <v>307</v>
      </c>
      <c r="F113" s="150" t="s">
        <v>121</v>
      </c>
      <c r="G113" s="164" t="s">
        <v>308</v>
      </c>
      <c r="H113" s="172">
        <v>2</v>
      </c>
      <c r="I113" s="172" t="s">
        <v>2</v>
      </c>
      <c r="J113" s="179"/>
      <c r="K113" s="196"/>
      <c r="L113" s="213"/>
      <c r="M113" s="214"/>
      <c r="N113" s="445" t="str">
        <f t="shared" si="26"/>
        <v>-</v>
      </c>
      <c r="O113" s="445" t="str">
        <f t="shared" si="21"/>
        <v>-</v>
      </c>
      <c r="P113" s="445">
        <f t="shared" si="27"/>
        <v>0</v>
      </c>
      <c r="Q113" s="445">
        <f t="shared" si="22"/>
        <v>0</v>
      </c>
      <c r="R113" s="445" t="str">
        <f t="shared" si="28"/>
        <v>-</v>
      </c>
      <c r="S113" s="445" t="str">
        <f t="shared" si="23"/>
        <v>-</v>
      </c>
      <c r="T113" s="445">
        <f t="shared" si="29"/>
        <v>0</v>
      </c>
      <c r="U113" s="445">
        <f t="shared" si="24"/>
        <v>0</v>
      </c>
      <c r="V113" s="174">
        <f t="shared" si="30"/>
        <v>0</v>
      </c>
      <c r="W113" s="200" t="s">
        <v>860</v>
      </c>
      <c r="X113" s="188" t="s">
        <v>303</v>
      </c>
      <c r="Y113" s="188" t="s">
        <v>304</v>
      </c>
      <c r="Z113" s="297"/>
      <c r="AA113" s="298">
        <v>1</v>
      </c>
      <c r="AB113" s="299"/>
      <c r="AC113" s="300">
        <v>1</v>
      </c>
      <c r="AD113" s="457">
        <v>103</v>
      </c>
      <c r="AE113" s="232"/>
      <c r="AF113" s="232"/>
      <c r="AG113" s="232"/>
      <c r="AH113" s="232"/>
      <c r="AI113" s="232"/>
      <c r="AJ113" s="232"/>
      <c r="AK113" s="232"/>
      <c r="AL113" s="232"/>
      <c r="AM113" s="232"/>
      <c r="AN113" s="232"/>
      <c r="AO113" s="232"/>
      <c r="AP113" s="232"/>
      <c r="AQ113" s="232"/>
      <c r="AR113" s="232"/>
      <c r="AS113" s="232"/>
    </row>
    <row r="114" spans="2:45" s="27" customFormat="1" ht="55.5" customHeight="1" x14ac:dyDescent="0.3">
      <c r="B114" s="135" t="s">
        <v>298</v>
      </c>
      <c r="C114" s="142" t="s">
        <v>299</v>
      </c>
      <c r="D114" s="139" t="s">
        <v>300</v>
      </c>
      <c r="E114" s="146" t="s">
        <v>309</v>
      </c>
      <c r="F114" s="164" t="s">
        <v>103</v>
      </c>
      <c r="G114" s="164" t="s">
        <v>310</v>
      </c>
      <c r="H114" s="172">
        <v>2</v>
      </c>
      <c r="I114" s="172" t="s">
        <v>2</v>
      </c>
      <c r="J114" s="179"/>
      <c r="K114" s="196"/>
      <c r="L114" s="213"/>
      <c r="M114" s="214"/>
      <c r="N114" s="445" t="str">
        <f t="shared" si="26"/>
        <v>-</v>
      </c>
      <c r="O114" s="445" t="str">
        <f t="shared" si="21"/>
        <v>-</v>
      </c>
      <c r="P114" s="445">
        <f t="shared" si="27"/>
        <v>0</v>
      </c>
      <c r="Q114" s="445">
        <f t="shared" si="22"/>
        <v>0</v>
      </c>
      <c r="R114" s="445" t="str">
        <f t="shared" si="28"/>
        <v>-</v>
      </c>
      <c r="S114" s="445" t="str">
        <f t="shared" si="23"/>
        <v>-</v>
      </c>
      <c r="T114" s="445">
        <f t="shared" si="29"/>
        <v>0</v>
      </c>
      <c r="U114" s="445">
        <f t="shared" si="24"/>
        <v>0</v>
      </c>
      <c r="V114" s="174">
        <f t="shared" si="30"/>
        <v>0</v>
      </c>
      <c r="W114" s="200" t="s">
        <v>860</v>
      </c>
      <c r="X114" s="188" t="s">
        <v>303</v>
      </c>
      <c r="Y114" s="188" t="s">
        <v>304</v>
      </c>
      <c r="Z114" s="297"/>
      <c r="AA114" s="298">
        <v>1</v>
      </c>
      <c r="AB114" s="299"/>
      <c r="AC114" s="300">
        <v>1</v>
      </c>
      <c r="AD114" s="457">
        <v>104</v>
      </c>
    </row>
    <row r="115" spans="2:45" s="27" customFormat="1" ht="104.25" customHeight="1" x14ac:dyDescent="0.3">
      <c r="B115" s="135" t="s">
        <v>298</v>
      </c>
      <c r="C115" s="142" t="s">
        <v>299</v>
      </c>
      <c r="D115" s="139" t="s">
        <v>300</v>
      </c>
      <c r="E115" s="146" t="s">
        <v>311</v>
      </c>
      <c r="F115" s="150" t="s">
        <v>47</v>
      </c>
      <c r="G115" s="164" t="s">
        <v>312</v>
      </c>
      <c r="H115" s="172">
        <v>2</v>
      </c>
      <c r="I115" s="172" t="s">
        <v>2</v>
      </c>
      <c r="J115" s="179"/>
      <c r="K115" s="196"/>
      <c r="L115" s="213"/>
      <c r="M115" s="214"/>
      <c r="N115" s="445" t="str">
        <f t="shared" si="26"/>
        <v>-</v>
      </c>
      <c r="O115" s="445" t="str">
        <f t="shared" si="21"/>
        <v>-</v>
      </c>
      <c r="P115" s="445">
        <f t="shared" si="27"/>
        <v>0</v>
      </c>
      <c r="Q115" s="445">
        <f t="shared" si="22"/>
        <v>0</v>
      </c>
      <c r="R115" s="445" t="str">
        <f t="shared" si="28"/>
        <v>-</v>
      </c>
      <c r="S115" s="445" t="str">
        <f t="shared" si="23"/>
        <v>-</v>
      </c>
      <c r="T115" s="445">
        <f t="shared" si="29"/>
        <v>0</v>
      </c>
      <c r="U115" s="445">
        <f t="shared" si="24"/>
        <v>0</v>
      </c>
      <c r="V115" s="174">
        <f t="shared" si="30"/>
        <v>0</v>
      </c>
      <c r="W115" s="200" t="s">
        <v>860</v>
      </c>
      <c r="X115" s="188" t="s">
        <v>303</v>
      </c>
      <c r="Y115" s="188" t="s">
        <v>304</v>
      </c>
      <c r="Z115" s="297"/>
      <c r="AA115" s="298">
        <v>1</v>
      </c>
      <c r="AB115" s="299"/>
      <c r="AC115" s="300">
        <v>1</v>
      </c>
      <c r="AD115" s="457">
        <v>105</v>
      </c>
    </row>
    <row r="116" spans="2:45" s="27" customFormat="1" ht="90" x14ac:dyDescent="0.3">
      <c r="B116" s="135" t="s">
        <v>298</v>
      </c>
      <c r="C116" s="142" t="s">
        <v>299</v>
      </c>
      <c r="D116" s="139" t="s">
        <v>300</v>
      </c>
      <c r="E116" s="146" t="s">
        <v>313</v>
      </c>
      <c r="F116" s="150" t="s">
        <v>143</v>
      </c>
      <c r="G116" s="164" t="s">
        <v>314</v>
      </c>
      <c r="H116" s="172">
        <v>2</v>
      </c>
      <c r="I116" s="172" t="s">
        <v>2</v>
      </c>
      <c r="J116" s="179"/>
      <c r="K116" s="196"/>
      <c r="L116" s="213"/>
      <c r="M116" s="214"/>
      <c r="N116" s="445" t="str">
        <f t="shared" si="26"/>
        <v>-</v>
      </c>
      <c r="O116" s="445" t="str">
        <f t="shared" si="21"/>
        <v>-</v>
      </c>
      <c r="P116" s="445">
        <f t="shared" si="27"/>
        <v>0</v>
      </c>
      <c r="Q116" s="445">
        <f t="shared" si="22"/>
        <v>0</v>
      </c>
      <c r="R116" s="445" t="str">
        <f t="shared" si="28"/>
        <v>-</v>
      </c>
      <c r="S116" s="445" t="str">
        <f t="shared" si="23"/>
        <v>-</v>
      </c>
      <c r="T116" s="445">
        <f t="shared" si="29"/>
        <v>0</v>
      </c>
      <c r="U116" s="445">
        <f t="shared" si="24"/>
        <v>0</v>
      </c>
      <c r="V116" s="174">
        <f t="shared" si="30"/>
        <v>0</v>
      </c>
      <c r="W116" s="200" t="s">
        <v>860</v>
      </c>
      <c r="X116" s="188" t="s">
        <v>303</v>
      </c>
      <c r="Y116" s="188" t="s">
        <v>304</v>
      </c>
      <c r="Z116" s="297"/>
      <c r="AA116" s="298">
        <v>1</v>
      </c>
      <c r="AB116" s="299"/>
      <c r="AC116" s="300">
        <v>1</v>
      </c>
      <c r="AD116" s="457">
        <v>106</v>
      </c>
    </row>
    <row r="117" spans="2:45" s="27" customFormat="1" ht="108" x14ac:dyDescent="0.3">
      <c r="B117" s="135" t="s">
        <v>298</v>
      </c>
      <c r="C117" s="142" t="s">
        <v>299</v>
      </c>
      <c r="D117" s="139" t="s">
        <v>300</v>
      </c>
      <c r="E117" s="146" t="s">
        <v>315</v>
      </c>
      <c r="F117" s="150" t="s">
        <v>316</v>
      </c>
      <c r="G117" s="164" t="s">
        <v>317</v>
      </c>
      <c r="H117" s="172">
        <v>1</v>
      </c>
      <c r="I117" s="172" t="s">
        <v>2</v>
      </c>
      <c r="J117" s="179">
        <v>1</v>
      </c>
      <c r="K117" s="196"/>
      <c r="L117" s="213"/>
      <c r="M117" s="214"/>
      <c r="N117" s="445" t="str">
        <f t="shared" si="26"/>
        <v>-</v>
      </c>
      <c r="O117" s="445" t="str">
        <f t="shared" si="21"/>
        <v>-</v>
      </c>
      <c r="P117" s="445">
        <f t="shared" si="27"/>
        <v>0</v>
      </c>
      <c r="Q117" s="445">
        <f t="shared" si="22"/>
        <v>0</v>
      </c>
      <c r="R117" s="445" t="str">
        <f t="shared" si="28"/>
        <v>-</v>
      </c>
      <c r="S117" s="445" t="str">
        <f t="shared" si="23"/>
        <v>-</v>
      </c>
      <c r="T117" s="445" t="str">
        <f t="shared" si="29"/>
        <v>-</v>
      </c>
      <c r="U117" s="445" t="str">
        <f t="shared" si="24"/>
        <v>-</v>
      </c>
      <c r="V117" s="174">
        <f t="shared" si="30"/>
        <v>1</v>
      </c>
      <c r="W117" s="200" t="s">
        <v>861</v>
      </c>
      <c r="X117" s="188" t="s">
        <v>303</v>
      </c>
      <c r="Y117" s="188" t="s">
        <v>304</v>
      </c>
      <c r="Z117" s="297"/>
      <c r="AA117" s="298">
        <v>1</v>
      </c>
      <c r="AB117" s="299"/>
      <c r="AC117" s="300"/>
      <c r="AD117" s="457">
        <v>107</v>
      </c>
    </row>
    <row r="118" spans="2:45" s="27" customFormat="1" ht="108" x14ac:dyDescent="0.3">
      <c r="B118" s="135" t="s">
        <v>298</v>
      </c>
      <c r="C118" s="142" t="s">
        <v>299</v>
      </c>
      <c r="D118" s="139" t="s">
        <v>300</v>
      </c>
      <c r="E118" s="146" t="s">
        <v>318</v>
      </c>
      <c r="F118" s="150" t="s">
        <v>319</v>
      </c>
      <c r="G118" s="164" t="s">
        <v>320</v>
      </c>
      <c r="H118" s="172">
        <v>1</v>
      </c>
      <c r="I118" s="172" t="s">
        <v>2</v>
      </c>
      <c r="J118" s="179">
        <v>1</v>
      </c>
      <c r="K118" s="196"/>
      <c r="L118" s="213"/>
      <c r="M118" s="214"/>
      <c r="N118" s="445" t="str">
        <f t="shared" si="26"/>
        <v>-</v>
      </c>
      <c r="O118" s="445" t="str">
        <f t="shared" si="21"/>
        <v>-</v>
      </c>
      <c r="P118" s="445">
        <f t="shared" si="27"/>
        <v>0</v>
      </c>
      <c r="Q118" s="445">
        <f t="shared" si="22"/>
        <v>0</v>
      </c>
      <c r="R118" s="445" t="str">
        <f t="shared" si="28"/>
        <v>-</v>
      </c>
      <c r="S118" s="445" t="str">
        <f t="shared" si="23"/>
        <v>-</v>
      </c>
      <c r="T118" s="445" t="str">
        <f t="shared" si="29"/>
        <v>-</v>
      </c>
      <c r="U118" s="445" t="str">
        <f t="shared" si="24"/>
        <v>-</v>
      </c>
      <c r="V118" s="174">
        <f t="shared" si="30"/>
        <v>1</v>
      </c>
      <c r="W118" s="200" t="s">
        <v>862</v>
      </c>
      <c r="X118" s="188" t="s">
        <v>303</v>
      </c>
      <c r="Y118" s="188" t="s">
        <v>304</v>
      </c>
      <c r="Z118" s="297"/>
      <c r="AA118" s="298">
        <v>1</v>
      </c>
      <c r="AB118" s="299"/>
      <c r="AC118" s="300"/>
      <c r="AD118" s="457">
        <v>108</v>
      </c>
    </row>
    <row r="119" spans="2:45" s="27" customFormat="1" ht="36" x14ac:dyDescent="0.3">
      <c r="B119" s="135" t="s">
        <v>298</v>
      </c>
      <c r="C119" s="142" t="s">
        <v>299</v>
      </c>
      <c r="D119" s="139" t="s">
        <v>300</v>
      </c>
      <c r="E119" s="146" t="s">
        <v>321</v>
      </c>
      <c r="F119" s="150" t="s">
        <v>322</v>
      </c>
      <c r="G119" s="164" t="s">
        <v>323</v>
      </c>
      <c r="H119" s="172">
        <v>1</v>
      </c>
      <c r="I119" s="172" t="s">
        <v>2</v>
      </c>
      <c r="J119" s="179"/>
      <c r="K119" s="196"/>
      <c r="L119" s="213"/>
      <c r="M119" s="214"/>
      <c r="N119" s="445" t="str">
        <f t="shared" si="26"/>
        <v>-</v>
      </c>
      <c r="O119" s="445" t="str">
        <f t="shared" si="21"/>
        <v>-</v>
      </c>
      <c r="P119" s="445">
        <f t="shared" si="27"/>
        <v>0</v>
      </c>
      <c r="Q119" s="445">
        <f t="shared" si="22"/>
        <v>0</v>
      </c>
      <c r="R119" s="445" t="str">
        <f t="shared" si="28"/>
        <v>-</v>
      </c>
      <c r="S119" s="445" t="str">
        <f t="shared" si="23"/>
        <v>-</v>
      </c>
      <c r="T119" s="445" t="str">
        <f t="shared" si="29"/>
        <v>-</v>
      </c>
      <c r="U119" s="445" t="str">
        <f t="shared" si="24"/>
        <v>-</v>
      </c>
      <c r="V119" s="174">
        <f t="shared" si="30"/>
        <v>0</v>
      </c>
      <c r="W119" s="200" t="s">
        <v>863</v>
      </c>
      <c r="X119" s="188" t="s">
        <v>303</v>
      </c>
      <c r="Y119" s="188" t="s">
        <v>304</v>
      </c>
      <c r="Z119" s="297"/>
      <c r="AA119" s="298">
        <v>1</v>
      </c>
      <c r="AB119" s="299"/>
      <c r="AC119" s="300"/>
      <c r="AD119" s="457">
        <v>109</v>
      </c>
    </row>
    <row r="120" spans="2:45" s="27" customFormat="1" ht="90" x14ac:dyDescent="0.3">
      <c r="B120" s="135" t="s">
        <v>298</v>
      </c>
      <c r="C120" s="142" t="s">
        <v>299</v>
      </c>
      <c r="D120" s="139" t="s">
        <v>300</v>
      </c>
      <c r="E120" s="146" t="s">
        <v>324</v>
      </c>
      <c r="F120" s="150" t="s">
        <v>42</v>
      </c>
      <c r="G120" s="164" t="s">
        <v>325</v>
      </c>
      <c r="H120" s="172">
        <v>1</v>
      </c>
      <c r="I120" s="172" t="s">
        <v>2</v>
      </c>
      <c r="J120" s="179"/>
      <c r="K120" s="196"/>
      <c r="L120" s="213"/>
      <c r="M120" s="214"/>
      <c r="N120" s="445" t="str">
        <f t="shared" si="26"/>
        <v>-</v>
      </c>
      <c r="O120" s="445" t="str">
        <f t="shared" si="21"/>
        <v>-</v>
      </c>
      <c r="P120" s="445" t="str">
        <f t="shared" si="27"/>
        <v>-</v>
      </c>
      <c r="Q120" s="445" t="str">
        <f t="shared" si="22"/>
        <v>-</v>
      </c>
      <c r="R120" s="445">
        <f t="shared" si="28"/>
        <v>0</v>
      </c>
      <c r="S120" s="445">
        <f t="shared" si="23"/>
        <v>0</v>
      </c>
      <c r="T120" s="445" t="str">
        <f t="shared" si="29"/>
        <v>-</v>
      </c>
      <c r="U120" s="445" t="str">
        <f t="shared" si="24"/>
        <v>-</v>
      </c>
      <c r="V120" s="174">
        <f t="shared" si="30"/>
        <v>0</v>
      </c>
      <c r="W120" s="200" t="s">
        <v>860</v>
      </c>
      <c r="X120" s="188" t="s">
        <v>303</v>
      </c>
      <c r="Y120" s="188" t="s">
        <v>304</v>
      </c>
      <c r="Z120" s="297"/>
      <c r="AA120" s="298"/>
      <c r="AB120" s="299">
        <v>1</v>
      </c>
      <c r="AC120" s="300"/>
      <c r="AD120" s="457">
        <v>110</v>
      </c>
    </row>
    <row r="121" spans="2:45" s="27" customFormat="1" ht="90" x14ac:dyDescent="0.3">
      <c r="B121" s="135" t="s">
        <v>298</v>
      </c>
      <c r="C121" s="142" t="s">
        <v>299</v>
      </c>
      <c r="D121" s="139" t="s">
        <v>300</v>
      </c>
      <c r="E121" s="146" t="s">
        <v>52</v>
      </c>
      <c r="F121" s="150" t="s">
        <v>226</v>
      </c>
      <c r="G121" s="164" t="s">
        <v>326</v>
      </c>
      <c r="H121" s="172">
        <v>2</v>
      </c>
      <c r="I121" s="172" t="s">
        <v>2</v>
      </c>
      <c r="J121" s="179">
        <v>1</v>
      </c>
      <c r="K121" s="196"/>
      <c r="L121" s="213"/>
      <c r="M121" s="214"/>
      <c r="N121" s="456">
        <f t="shared" si="26"/>
        <v>1</v>
      </c>
      <c r="O121" s="445">
        <f t="shared" si="21"/>
        <v>1</v>
      </c>
      <c r="P121" s="445" t="str">
        <f t="shared" si="27"/>
        <v>-</v>
      </c>
      <c r="Q121" s="445" t="str">
        <f t="shared" si="22"/>
        <v>-</v>
      </c>
      <c r="R121" s="445">
        <f t="shared" si="28"/>
        <v>0</v>
      </c>
      <c r="S121" s="445">
        <f t="shared" si="23"/>
        <v>0</v>
      </c>
      <c r="T121" s="445" t="str">
        <f t="shared" si="29"/>
        <v>-</v>
      </c>
      <c r="U121" s="445" t="str">
        <f t="shared" si="24"/>
        <v>-</v>
      </c>
      <c r="V121" s="174">
        <f t="shared" si="30"/>
        <v>0.5</v>
      </c>
      <c r="W121" s="200" t="s">
        <v>864</v>
      </c>
      <c r="X121" s="188" t="s">
        <v>303</v>
      </c>
      <c r="Y121" s="188" t="s">
        <v>304</v>
      </c>
      <c r="Z121" s="297">
        <v>1</v>
      </c>
      <c r="AA121" s="298"/>
      <c r="AB121" s="299">
        <v>1</v>
      </c>
      <c r="AC121" s="300"/>
      <c r="AD121" s="457">
        <v>111</v>
      </c>
    </row>
    <row r="122" spans="2:45" s="27" customFormat="1" ht="70.5" customHeight="1" x14ac:dyDescent="0.3">
      <c r="B122" s="135" t="s">
        <v>298</v>
      </c>
      <c r="C122" s="142" t="s">
        <v>299</v>
      </c>
      <c r="D122" s="139" t="s">
        <v>300</v>
      </c>
      <c r="E122" s="146" t="s">
        <v>52</v>
      </c>
      <c r="F122" s="150" t="s">
        <v>327</v>
      </c>
      <c r="G122" s="164" t="s">
        <v>328</v>
      </c>
      <c r="H122" s="172">
        <v>2</v>
      </c>
      <c r="I122" s="172" t="s">
        <v>2</v>
      </c>
      <c r="J122" s="179">
        <v>1</v>
      </c>
      <c r="K122" s="196"/>
      <c r="L122" s="213"/>
      <c r="M122" s="214"/>
      <c r="N122" s="445" t="str">
        <f t="shared" si="26"/>
        <v>-</v>
      </c>
      <c r="O122" s="445" t="str">
        <f t="shared" si="21"/>
        <v>-</v>
      </c>
      <c r="P122" s="445">
        <f t="shared" si="27"/>
        <v>0</v>
      </c>
      <c r="Q122" s="445">
        <f t="shared" si="22"/>
        <v>0</v>
      </c>
      <c r="R122" s="445" t="str">
        <f t="shared" si="28"/>
        <v>-</v>
      </c>
      <c r="S122" s="445" t="str">
        <f t="shared" si="23"/>
        <v>-</v>
      </c>
      <c r="T122" s="445">
        <f t="shared" si="29"/>
        <v>0</v>
      </c>
      <c r="U122" s="445">
        <f t="shared" si="24"/>
        <v>0</v>
      </c>
      <c r="V122" s="174">
        <f t="shared" si="30"/>
        <v>0.5</v>
      </c>
      <c r="W122" s="200" t="s">
        <v>865</v>
      </c>
      <c r="X122" s="188" t="s">
        <v>303</v>
      </c>
      <c r="Y122" s="188" t="s">
        <v>304</v>
      </c>
      <c r="Z122" s="297"/>
      <c r="AA122" s="298">
        <v>1</v>
      </c>
      <c r="AB122" s="299"/>
      <c r="AC122" s="300">
        <v>1</v>
      </c>
      <c r="AD122" s="457">
        <v>112</v>
      </c>
    </row>
    <row r="123" spans="2:45" s="27" customFormat="1" ht="36" x14ac:dyDescent="0.3">
      <c r="B123" s="135" t="s">
        <v>298</v>
      </c>
      <c r="C123" s="142" t="s">
        <v>299</v>
      </c>
      <c r="D123" s="139" t="s">
        <v>300</v>
      </c>
      <c r="E123" s="146" t="s">
        <v>52</v>
      </c>
      <c r="F123" s="150" t="s">
        <v>329</v>
      </c>
      <c r="G123" s="164" t="s">
        <v>330</v>
      </c>
      <c r="H123" s="172">
        <v>1</v>
      </c>
      <c r="I123" s="172" t="s">
        <v>2</v>
      </c>
      <c r="J123" s="179"/>
      <c r="K123" s="196"/>
      <c r="L123" s="213"/>
      <c r="M123" s="214"/>
      <c r="N123" s="445" t="str">
        <f t="shared" si="26"/>
        <v>-</v>
      </c>
      <c r="O123" s="445" t="str">
        <f t="shared" si="21"/>
        <v>-</v>
      </c>
      <c r="P123" s="445">
        <f t="shared" si="27"/>
        <v>0</v>
      </c>
      <c r="Q123" s="445">
        <f t="shared" si="22"/>
        <v>0</v>
      </c>
      <c r="R123" s="445" t="str">
        <f t="shared" si="28"/>
        <v>-</v>
      </c>
      <c r="S123" s="445" t="str">
        <f t="shared" si="23"/>
        <v>-</v>
      </c>
      <c r="T123" s="445" t="str">
        <f t="shared" si="29"/>
        <v>-</v>
      </c>
      <c r="U123" s="445" t="str">
        <f t="shared" si="24"/>
        <v>-</v>
      </c>
      <c r="V123" s="174">
        <f t="shared" si="30"/>
        <v>0</v>
      </c>
      <c r="W123" s="200" t="s">
        <v>866</v>
      </c>
      <c r="X123" s="188" t="s">
        <v>303</v>
      </c>
      <c r="Y123" s="188" t="s">
        <v>304</v>
      </c>
      <c r="Z123" s="297"/>
      <c r="AA123" s="298">
        <v>1</v>
      </c>
      <c r="AB123" s="299"/>
      <c r="AC123" s="300"/>
      <c r="AD123" s="457">
        <v>113</v>
      </c>
    </row>
    <row r="124" spans="2:45" s="27" customFormat="1" ht="72" x14ac:dyDescent="0.3">
      <c r="B124" s="135" t="s">
        <v>298</v>
      </c>
      <c r="C124" s="142" t="s">
        <v>299</v>
      </c>
      <c r="D124" s="139" t="s">
        <v>300</v>
      </c>
      <c r="E124" s="146" t="s">
        <v>52</v>
      </c>
      <c r="F124" s="150" t="s">
        <v>331</v>
      </c>
      <c r="G124" s="164" t="s">
        <v>332</v>
      </c>
      <c r="H124" s="172">
        <v>2</v>
      </c>
      <c r="I124" s="172" t="s">
        <v>2</v>
      </c>
      <c r="J124" s="179">
        <v>1</v>
      </c>
      <c r="K124" s="196"/>
      <c r="L124" s="213"/>
      <c r="M124" s="214"/>
      <c r="N124" s="456">
        <f t="shared" si="26"/>
        <v>1</v>
      </c>
      <c r="O124" s="445">
        <f t="shared" si="21"/>
        <v>1</v>
      </c>
      <c r="P124" s="445" t="str">
        <f t="shared" si="27"/>
        <v>-</v>
      </c>
      <c r="Q124" s="445" t="str">
        <f t="shared" si="22"/>
        <v>-</v>
      </c>
      <c r="R124" s="445">
        <f t="shared" si="28"/>
        <v>0</v>
      </c>
      <c r="S124" s="445">
        <f t="shared" si="23"/>
        <v>0</v>
      </c>
      <c r="T124" s="445" t="str">
        <f t="shared" si="29"/>
        <v>-</v>
      </c>
      <c r="U124" s="445" t="str">
        <f t="shared" si="24"/>
        <v>-</v>
      </c>
      <c r="V124" s="174">
        <f t="shared" si="30"/>
        <v>0.5</v>
      </c>
      <c r="W124" s="200" t="s">
        <v>867</v>
      </c>
      <c r="X124" s="188" t="s">
        <v>303</v>
      </c>
      <c r="Y124" s="188" t="s">
        <v>304</v>
      </c>
      <c r="Z124" s="297">
        <v>1</v>
      </c>
      <c r="AA124" s="298"/>
      <c r="AB124" s="299">
        <v>1</v>
      </c>
      <c r="AC124" s="300"/>
      <c r="AD124" s="457">
        <v>114</v>
      </c>
    </row>
    <row r="125" spans="2:45" s="27" customFormat="1" ht="51" customHeight="1" x14ac:dyDescent="0.3">
      <c r="B125" s="135" t="s">
        <v>298</v>
      </c>
      <c r="C125" s="142" t="s">
        <v>299</v>
      </c>
      <c r="D125" s="139" t="s">
        <v>300</v>
      </c>
      <c r="E125" s="146" t="s">
        <v>52</v>
      </c>
      <c r="F125" s="150" t="s">
        <v>333</v>
      </c>
      <c r="G125" s="164" t="s">
        <v>334</v>
      </c>
      <c r="H125" s="172">
        <v>2</v>
      </c>
      <c r="I125" s="172" t="s">
        <v>2</v>
      </c>
      <c r="J125" s="179">
        <v>1</v>
      </c>
      <c r="K125" s="196"/>
      <c r="L125" s="213"/>
      <c r="M125" s="214"/>
      <c r="N125" s="445" t="str">
        <f t="shared" si="26"/>
        <v>-</v>
      </c>
      <c r="O125" s="445" t="str">
        <f t="shared" si="21"/>
        <v>-</v>
      </c>
      <c r="P125" s="445">
        <f t="shared" si="27"/>
        <v>0</v>
      </c>
      <c r="Q125" s="445">
        <f t="shared" si="22"/>
        <v>0</v>
      </c>
      <c r="R125" s="445" t="str">
        <f t="shared" si="28"/>
        <v>-</v>
      </c>
      <c r="S125" s="445" t="str">
        <f t="shared" si="23"/>
        <v>-</v>
      </c>
      <c r="T125" s="445">
        <f t="shared" si="29"/>
        <v>0</v>
      </c>
      <c r="U125" s="445">
        <f t="shared" si="24"/>
        <v>0</v>
      </c>
      <c r="V125" s="174">
        <f t="shared" si="30"/>
        <v>0.5</v>
      </c>
      <c r="W125" s="200" t="s">
        <v>868</v>
      </c>
      <c r="X125" s="188" t="s">
        <v>303</v>
      </c>
      <c r="Y125" s="188" t="s">
        <v>304</v>
      </c>
      <c r="Z125" s="297"/>
      <c r="AA125" s="298">
        <v>1</v>
      </c>
      <c r="AB125" s="299"/>
      <c r="AC125" s="300">
        <v>1</v>
      </c>
      <c r="AD125" s="457">
        <v>115</v>
      </c>
    </row>
    <row r="126" spans="2:45" s="27" customFormat="1" ht="90" x14ac:dyDescent="0.3">
      <c r="B126" s="135" t="s">
        <v>298</v>
      </c>
      <c r="C126" s="142" t="s">
        <v>299</v>
      </c>
      <c r="D126" s="139" t="s">
        <v>300</v>
      </c>
      <c r="E126" s="146" t="s">
        <v>52</v>
      </c>
      <c r="F126" s="150" t="s">
        <v>335</v>
      </c>
      <c r="G126" s="164" t="s">
        <v>336</v>
      </c>
      <c r="H126" s="172">
        <v>3</v>
      </c>
      <c r="I126" s="172" t="s">
        <v>2</v>
      </c>
      <c r="J126" s="179">
        <v>1</v>
      </c>
      <c r="K126" s="196"/>
      <c r="L126" s="213"/>
      <c r="M126" s="214"/>
      <c r="N126" s="456">
        <f t="shared" si="26"/>
        <v>1</v>
      </c>
      <c r="O126" s="445">
        <f t="shared" si="21"/>
        <v>1</v>
      </c>
      <c r="P126" s="445" t="str">
        <f t="shared" si="27"/>
        <v>-</v>
      </c>
      <c r="Q126" s="445" t="str">
        <f t="shared" si="22"/>
        <v>-</v>
      </c>
      <c r="R126" s="445">
        <f t="shared" si="28"/>
        <v>0</v>
      </c>
      <c r="S126" s="445">
        <f t="shared" si="23"/>
        <v>0</v>
      </c>
      <c r="T126" s="445">
        <f t="shared" si="29"/>
        <v>0</v>
      </c>
      <c r="U126" s="445">
        <f t="shared" si="24"/>
        <v>0</v>
      </c>
      <c r="V126" s="174">
        <f t="shared" si="30"/>
        <v>0.33333333333333331</v>
      </c>
      <c r="W126" s="200" t="s">
        <v>869</v>
      </c>
      <c r="X126" s="188" t="s">
        <v>303</v>
      </c>
      <c r="Y126" s="188" t="s">
        <v>304</v>
      </c>
      <c r="Z126" s="297">
        <v>1</v>
      </c>
      <c r="AA126" s="298"/>
      <c r="AB126" s="299">
        <v>1</v>
      </c>
      <c r="AC126" s="300">
        <v>1</v>
      </c>
      <c r="AD126" s="457">
        <v>116</v>
      </c>
    </row>
    <row r="127" spans="2:45" s="27" customFormat="1" ht="72" x14ac:dyDescent="0.3">
      <c r="B127" s="135" t="s">
        <v>298</v>
      </c>
      <c r="C127" s="142" t="s">
        <v>299</v>
      </c>
      <c r="D127" s="139" t="s">
        <v>300</v>
      </c>
      <c r="E127" s="146" t="s">
        <v>52</v>
      </c>
      <c r="F127" s="150" t="s">
        <v>337</v>
      </c>
      <c r="G127" s="164" t="s">
        <v>338</v>
      </c>
      <c r="H127" s="172">
        <v>2</v>
      </c>
      <c r="I127" s="172" t="s">
        <v>2</v>
      </c>
      <c r="J127" s="179">
        <v>1</v>
      </c>
      <c r="K127" s="196"/>
      <c r="L127" s="213"/>
      <c r="M127" s="214"/>
      <c r="N127" s="456">
        <f t="shared" si="26"/>
        <v>1</v>
      </c>
      <c r="O127" s="445">
        <f t="shared" si="21"/>
        <v>1</v>
      </c>
      <c r="P127" s="445" t="str">
        <f t="shared" si="27"/>
        <v>-</v>
      </c>
      <c r="Q127" s="445" t="str">
        <f t="shared" si="22"/>
        <v>-</v>
      </c>
      <c r="R127" s="445">
        <f t="shared" si="28"/>
        <v>0</v>
      </c>
      <c r="S127" s="445">
        <f t="shared" si="23"/>
        <v>0</v>
      </c>
      <c r="T127" s="445" t="str">
        <f t="shared" si="29"/>
        <v>-</v>
      </c>
      <c r="U127" s="445" t="str">
        <f t="shared" si="24"/>
        <v>-</v>
      </c>
      <c r="V127" s="174">
        <f t="shared" si="30"/>
        <v>0.5</v>
      </c>
      <c r="W127" s="200" t="s">
        <v>870</v>
      </c>
      <c r="X127" s="188" t="s">
        <v>303</v>
      </c>
      <c r="Y127" s="188" t="s">
        <v>304</v>
      </c>
      <c r="Z127" s="297">
        <v>1</v>
      </c>
      <c r="AA127" s="298"/>
      <c r="AB127" s="299">
        <v>1</v>
      </c>
      <c r="AC127" s="300"/>
      <c r="AD127" s="457">
        <v>117</v>
      </c>
    </row>
    <row r="128" spans="2:45" s="27" customFormat="1" ht="198.75" thickBot="1" x14ac:dyDescent="0.35">
      <c r="B128" s="136" t="s">
        <v>298</v>
      </c>
      <c r="C128" s="144" t="s">
        <v>299</v>
      </c>
      <c r="D128" s="140" t="s">
        <v>300</v>
      </c>
      <c r="E128" s="292" t="s">
        <v>52</v>
      </c>
      <c r="F128" s="155" t="s">
        <v>339</v>
      </c>
      <c r="G128" s="246" t="s">
        <v>340</v>
      </c>
      <c r="H128" s="173">
        <v>2</v>
      </c>
      <c r="I128" s="173" t="s">
        <v>2</v>
      </c>
      <c r="J128" s="180">
        <v>1</v>
      </c>
      <c r="K128" s="197"/>
      <c r="L128" s="215"/>
      <c r="M128" s="216"/>
      <c r="N128" s="455">
        <f t="shared" si="26"/>
        <v>1</v>
      </c>
      <c r="O128" s="449">
        <f t="shared" si="21"/>
        <v>1</v>
      </c>
      <c r="P128" s="449" t="str">
        <f t="shared" si="27"/>
        <v>-</v>
      </c>
      <c r="Q128" s="449" t="str">
        <f t="shared" si="22"/>
        <v>-</v>
      </c>
      <c r="R128" s="449">
        <f t="shared" si="28"/>
        <v>0</v>
      </c>
      <c r="S128" s="449">
        <f t="shared" si="23"/>
        <v>0</v>
      </c>
      <c r="T128" s="449" t="str">
        <f t="shared" si="29"/>
        <v>-</v>
      </c>
      <c r="U128" s="449" t="str">
        <f t="shared" si="24"/>
        <v>-</v>
      </c>
      <c r="V128" s="176">
        <f t="shared" si="30"/>
        <v>0.5</v>
      </c>
      <c r="W128" s="202" t="s">
        <v>871</v>
      </c>
      <c r="X128" s="189" t="s">
        <v>303</v>
      </c>
      <c r="Y128" s="189" t="s">
        <v>304</v>
      </c>
      <c r="Z128" s="301">
        <v>1</v>
      </c>
      <c r="AA128" s="302"/>
      <c r="AB128" s="303">
        <v>1</v>
      </c>
      <c r="AC128" s="304"/>
      <c r="AD128" s="457">
        <v>118</v>
      </c>
    </row>
    <row r="129" spans="2:5" x14ac:dyDescent="0.25">
      <c r="B129" s="22"/>
      <c r="C129" s="22"/>
    </row>
    <row r="130" spans="2:5" x14ac:dyDescent="0.25">
      <c r="B130" s="22"/>
      <c r="C130" s="22"/>
    </row>
    <row r="131" spans="2:5" x14ac:dyDescent="0.25">
      <c r="B131" s="22"/>
      <c r="C131" s="22"/>
    </row>
    <row r="132" spans="2:5" x14ac:dyDescent="0.25">
      <c r="E132"/>
    </row>
    <row r="133" spans="2:5" x14ac:dyDescent="0.25">
      <c r="E133"/>
    </row>
    <row r="134" spans="2:5" x14ac:dyDescent="0.25">
      <c r="E134"/>
    </row>
    <row r="135" spans="2:5" x14ac:dyDescent="0.25">
      <c r="E135"/>
    </row>
    <row r="136" spans="2:5" x14ac:dyDescent="0.25">
      <c r="E136"/>
    </row>
    <row r="137" spans="2:5" x14ac:dyDescent="0.25">
      <c r="B137" s="22"/>
      <c r="C137" s="22"/>
    </row>
    <row r="138" spans="2:5" x14ac:dyDescent="0.25">
      <c r="B138" s="22"/>
      <c r="C138" s="22"/>
    </row>
  </sheetData>
  <sheetProtection formatCells="0" formatColumns="0" formatRows="0" insertColumns="0" insertRows="0" insertHyperlinks="0" deleteColumns="0" deleteRows="0" sort="0" autoFilter="0" pivotTables="0"/>
  <protectedRanges>
    <protectedRange sqref="W11:W128" name="OBSERV"/>
    <protectedRange sqref="J11:J25 J27:J28 J30 J32:J72 J74:J128" name="LOGROIIITRIM"/>
    <protectedRange sqref="J26" name="LOGROIIITRIM_1"/>
    <protectedRange sqref="J29" name="LOGROIIITRIM_2"/>
    <protectedRange sqref="J31" name="LOGROIIITRIM_3"/>
    <protectedRange sqref="J73" name="LOGROIIITRIM_4"/>
  </protectedRanges>
  <autoFilter ref="B10:AV128" xr:uid="{0F30C01C-D5BE-4126-9665-43A504234D4A}"/>
  <mergeCells count="33">
    <mergeCell ref="B7:D7"/>
    <mergeCell ref="B8:B10"/>
    <mergeCell ref="D8:D10"/>
    <mergeCell ref="E8:E10"/>
    <mergeCell ref="C8:C10"/>
    <mergeCell ref="Y3:AC3"/>
    <mergeCell ref="Y4:AC4"/>
    <mergeCell ref="Y5:AC5"/>
    <mergeCell ref="Y6:AC6"/>
    <mergeCell ref="B3:X6"/>
    <mergeCell ref="N8:N10"/>
    <mergeCell ref="Y8:Y10"/>
    <mergeCell ref="O8:O10"/>
    <mergeCell ref="V8:V10"/>
    <mergeCell ref="S8:S10"/>
    <mergeCell ref="P8:P10"/>
    <mergeCell ref="R8:R10"/>
    <mergeCell ref="T8:T10"/>
    <mergeCell ref="L9:M9"/>
    <mergeCell ref="F7:AC7"/>
    <mergeCell ref="H8:H10"/>
    <mergeCell ref="F8:F10"/>
    <mergeCell ref="I8:I10"/>
    <mergeCell ref="Z8:AC8"/>
    <mergeCell ref="Z9:AA9"/>
    <mergeCell ref="AB9:AC9"/>
    <mergeCell ref="X8:X10"/>
    <mergeCell ref="Q8:Q10"/>
    <mergeCell ref="W8:W10"/>
    <mergeCell ref="U8:U10"/>
    <mergeCell ref="J8:M8"/>
    <mergeCell ref="J9:K9"/>
    <mergeCell ref="G8:G10"/>
  </mergeCells>
  <phoneticPr fontId="8" type="noConversion"/>
  <conditionalFormatting sqref="D11:D128">
    <cfRule type="containsText" dxfId="12" priority="2" operator="containsText" text="desmejoró">
      <formula>NOT(ISERROR(SEARCH("desmejoró",D11)))</formula>
    </cfRule>
    <cfRule type="containsText" dxfId="11" priority="3" operator="containsText" text="(mejoró ">
      <formula>NOT(ISERROR(SEARCH("(mejoró ",D11)))</formula>
    </cfRule>
  </conditionalFormatting>
  <dataValidations count="1">
    <dataValidation type="list" allowBlank="1" showInputMessage="1" showErrorMessage="1" sqref="I11:I128" xr:uid="{00000000-0002-0000-0000-000000000000}">
      <formula1>$AU$5:$AU$6</formula1>
    </dataValidation>
  </dataValidations>
  <pageMargins left="0.7" right="0.7" top="0.75" bottom="0.75" header="0.3" footer="0.3"/>
  <pageSetup scale="90" orientation="landscape"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4"/>
  <sheetViews>
    <sheetView topLeftCell="A17" workbookViewId="0">
      <selection activeCell="G4" sqref="G4"/>
    </sheetView>
  </sheetViews>
  <sheetFormatPr baseColWidth="10" defaultColWidth="11.42578125" defaultRowHeight="15" x14ac:dyDescent="0.25"/>
  <cols>
    <col min="1" max="1" width="24.5703125" bestFit="1" customWidth="1"/>
    <col min="2" max="2" width="8.28515625" bestFit="1" customWidth="1"/>
    <col min="3" max="3" width="7.42578125" bestFit="1" customWidth="1"/>
    <col min="4" max="4" width="30.85546875" bestFit="1" customWidth="1"/>
    <col min="5" max="5" width="16.85546875" bestFit="1" customWidth="1"/>
    <col min="6" max="6" width="15.5703125" bestFit="1" customWidth="1"/>
    <col min="7" max="7" width="14.85546875" bestFit="1" customWidth="1"/>
    <col min="8" max="8" width="19.7109375" bestFit="1" customWidth="1"/>
    <col min="9" max="9" width="13.42578125" bestFit="1" customWidth="1"/>
    <col min="10" max="10" width="16.28515625" bestFit="1" customWidth="1"/>
    <col min="11" max="11" width="21.85546875" bestFit="1" customWidth="1"/>
    <col min="12" max="12" width="10.85546875" bestFit="1" customWidth="1"/>
    <col min="13" max="13" width="11.7109375" bestFit="1" customWidth="1"/>
    <col min="14" max="22" width="33.140625" bestFit="1" customWidth="1"/>
    <col min="23" max="23" width="29.42578125" bestFit="1" customWidth="1"/>
    <col min="24" max="24" width="37.85546875" bestFit="1" customWidth="1"/>
  </cols>
  <sheetData>
    <row r="3" spans="1:13" x14ac:dyDescent="0.25">
      <c r="B3" t="s">
        <v>75</v>
      </c>
      <c r="C3" t="s">
        <v>304</v>
      </c>
      <c r="D3" t="s">
        <v>341</v>
      </c>
      <c r="E3" t="s">
        <v>342</v>
      </c>
      <c r="F3" t="s">
        <v>343</v>
      </c>
      <c r="G3" t="s">
        <v>344</v>
      </c>
      <c r="H3" t="s">
        <v>345</v>
      </c>
      <c r="I3" t="s">
        <v>346</v>
      </c>
      <c r="J3" t="s">
        <v>347</v>
      </c>
      <c r="K3" t="s">
        <v>348</v>
      </c>
      <c r="L3" t="s">
        <v>349</v>
      </c>
      <c r="M3" t="s">
        <v>350</v>
      </c>
    </row>
    <row r="4" spans="1:13" x14ac:dyDescent="0.25">
      <c r="A4" t="s">
        <v>351</v>
      </c>
      <c r="B4" s="1">
        <v>0.72859025032938074</v>
      </c>
      <c r="C4" s="1">
        <v>1</v>
      </c>
      <c r="D4" s="1">
        <v>1</v>
      </c>
      <c r="E4" s="1">
        <v>0.75909090909090893</v>
      </c>
      <c r="F4" s="1" t="e">
        <v>#DIV/0!</v>
      </c>
      <c r="G4" s="1">
        <v>1</v>
      </c>
      <c r="H4" s="1">
        <v>0.75</v>
      </c>
      <c r="I4" s="1">
        <v>1</v>
      </c>
      <c r="J4" s="1">
        <v>0.92647058823529416</v>
      </c>
      <c r="K4" s="1" t="e">
        <v>#DIV/0!</v>
      </c>
      <c r="L4" s="1">
        <v>0.8</v>
      </c>
      <c r="M4" s="1">
        <v>0.81996891996892007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C15"/>
  <sheetViews>
    <sheetView workbookViewId="0">
      <selection activeCell="A3" sqref="A3:C15"/>
    </sheetView>
  </sheetViews>
  <sheetFormatPr baseColWidth="10" defaultColWidth="11.42578125" defaultRowHeight="15" x14ac:dyDescent="0.25"/>
  <cols>
    <col min="1" max="1" width="30.42578125" bestFit="1" customWidth="1"/>
    <col min="2" max="2" width="23" bestFit="1" customWidth="1"/>
    <col min="3" max="3" width="33.140625" bestFit="1" customWidth="1"/>
    <col min="4" max="4" width="3.85546875" bestFit="1" customWidth="1"/>
    <col min="5" max="5" width="11.85546875" bestFit="1" customWidth="1"/>
    <col min="6" max="6" width="4.85546875" bestFit="1" customWidth="1"/>
    <col min="7" max="7" width="11.85546875" bestFit="1" customWidth="1"/>
    <col min="8" max="8" width="4.85546875" bestFit="1" customWidth="1"/>
    <col min="9" max="9" width="3.85546875" bestFit="1" customWidth="1"/>
    <col min="10" max="10" width="4.85546875" bestFit="1" customWidth="1"/>
    <col min="11" max="12" width="3.85546875" bestFit="1" customWidth="1"/>
    <col min="13" max="13" width="5.85546875" bestFit="1" customWidth="1"/>
    <col min="14" max="14" width="4.85546875" bestFit="1" customWidth="1"/>
    <col min="15" max="15" width="3.85546875" bestFit="1" customWidth="1"/>
    <col min="16" max="16" width="4.85546875" bestFit="1" customWidth="1"/>
    <col min="17" max="17" width="3.85546875" bestFit="1" customWidth="1"/>
    <col min="18" max="18" width="4.85546875" bestFit="1" customWidth="1"/>
    <col min="19" max="19" width="1.85546875" bestFit="1" customWidth="1"/>
    <col min="21" max="21" width="3.28515625" bestFit="1" customWidth="1"/>
    <col min="22" max="22" width="5.28515625" bestFit="1" customWidth="1"/>
    <col min="23" max="23" width="8.85546875" bestFit="1" customWidth="1"/>
    <col min="24" max="24" width="7.85546875" bestFit="1" customWidth="1"/>
    <col min="25" max="25" width="10.140625" bestFit="1" customWidth="1"/>
    <col min="26" max="26" width="11.7109375" bestFit="1" customWidth="1"/>
  </cols>
  <sheetData>
    <row r="3" spans="1:3" x14ac:dyDescent="0.25">
      <c r="A3" s="48" t="s">
        <v>352</v>
      </c>
      <c r="B3" t="s">
        <v>353</v>
      </c>
      <c r="C3" t="s">
        <v>354</v>
      </c>
    </row>
    <row r="4" spans="1:3" x14ac:dyDescent="0.25">
      <c r="A4" s="49" t="s">
        <v>75</v>
      </c>
      <c r="B4" s="1">
        <v>0.85411764705882354</v>
      </c>
      <c r="C4" s="1">
        <v>0.71310344827586192</v>
      </c>
    </row>
    <row r="5" spans="1:3" x14ac:dyDescent="0.25">
      <c r="A5" s="49" t="s">
        <v>304</v>
      </c>
      <c r="B5" s="1">
        <v>1</v>
      </c>
      <c r="C5" s="1">
        <v>0.94444444444444431</v>
      </c>
    </row>
    <row r="6" spans="1:3" x14ac:dyDescent="0.25">
      <c r="A6" s="49" t="s">
        <v>341</v>
      </c>
      <c r="B6" s="1">
        <v>1</v>
      </c>
      <c r="C6" s="1">
        <v>0.75</v>
      </c>
    </row>
    <row r="7" spans="1:3" x14ac:dyDescent="0.25">
      <c r="A7" s="49" t="s">
        <v>342</v>
      </c>
      <c r="B7" s="1">
        <v>0.97857142857142865</v>
      </c>
      <c r="C7" s="1">
        <v>0.91973684210526319</v>
      </c>
    </row>
    <row r="8" spans="1:3" x14ac:dyDescent="0.25">
      <c r="A8" s="49" t="s">
        <v>343</v>
      </c>
      <c r="B8" s="1" t="e">
        <v>#DIV/0!</v>
      </c>
      <c r="C8" s="1" t="e">
        <v>#DIV/0!</v>
      </c>
    </row>
    <row r="9" spans="1:3" x14ac:dyDescent="0.25">
      <c r="A9" s="49" t="s">
        <v>344</v>
      </c>
      <c r="B9" s="1">
        <v>1</v>
      </c>
      <c r="C9" s="1">
        <v>0.79999999999999993</v>
      </c>
    </row>
    <row r="10" spans="1:3" x14ac:dyDescent="0.25">
      <c r="A10" s="49" t="s">
        <v>345</v>
      </c>
      <c r="B10" s="1">
        <v>0.9</v>
      </c>
      <c r="C10" s="1">
        <v>0.9</v>
      </c>
    </row>
    <row r="11" spans="1:3" x14ac:dyDescent="0.25">
      <c r="A11" s="49" t="s">
        <v>346</v>
      </c>
      <c r="B11" s="1">
        <v>1</v>
      </c>
      <c r="C11" s="1">
        <v>0.75</v>
      </c>
    </row>
    <row r="12" spans="1:3" x14ac:dyDescent="0.25">
      <c r="A12" s="49" t="s">
        <v>347</v>
      </c>
      <c r="B12" s="1">
        <v>0.9631578947368421</v>
      </c>
      <c r="C12" s="1">
        <v>0.83965517241379317</v>
      </c>
    </row>
    <row r="13" spans="1:3" x14ac:dyDescent="0.25">
      <c r="A13" s="49" t="s">
        <v>348</v>
      </c>
      <c r="B13" s="1">
        <v>0.6</v>
      </c>
      <c r="C13" s="1">
        <v>0.6</v>
      </c>
    </row>
    <row r="14" spans="1:3" x14ac:dyDescent="0.25">
      <c r="A14" s="49" t="s">
        <v>349</v>
      </c>
      <c r="B14" s="1">
        <v>0.83636363636363631</v>
      </c>
      <c r="C14" s="1">
        <v>0.80294117647058816</v>
      </c>
    </row>
    <row r="15" spans="1:3" x14ac:dyDescent="0.25">
      <c r="A15" s="49" t="s">
        <v>350</v>
      </c>
      <c r="B15" s="1">
        <v>0.91784568372803665</v>
      </c>
      <c r="C15" s="1">
        <v>0.8291076115485565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I138"/>
  <sheetViews>
    <sheetView topLeftCell="AO2" zoomScale="33" zoomScaleNormal="33" workbookViewId="0">
      <selection activeCell="A2" sqref="A1:AN1048576"/>
    </sheetView>
  </sheetViews>
  <sheetFormatPr baseColWidth="10" defaultColWidth="11.42578125" defaultRowHeight="15" x14ac:dyDescent="0.25"/>
  <cols>
    <col min="1" max="40" width="0" hidden="1" customWidth="1"/>
  </cols>
  <sheetData>
    <row r="1" spans="2:35" ht="15.75" thickBot="1" x14ac:dyDescent="0.3"/>
    <row r="2" spans="2:35" ht="39" thickBot="1" x14ac:dyDescent="0.3">
      <c r="B2" s="35" t="s">
        <v>6</v>
      </c>
      <c r="C2" s="36" t="s">
        <v>355</v>
      </c>
      <c r="D2" s="36" t="s">
        <v>356</v>
      </c>
      <c r="E2" s="36" t="s">
        <v>357</v>
      </c>
      <c r="F2" s="32" t="s">
        <v>358</v>
      </c>
      <c r="G2" s="37" t="s">
        <v>359</v>
      </c>
      <c r="H2" s="37" t="s">
        <v>360</v>
      </c>
      <c r="I2" s="38" t="s">
        <v>361</v>
      </c>
      <c r="J2" s="39" t="s">
        <v>362</v>
      </c>
      <c r="K2" s="39" t="s">
        <v>363</v>
      </c>
      <c r="L2" s="40" t="s">
        <v>364</v>
      </c>
      <c r="M2" s="41" t="s">
        <v>365</v>
      </c>
      <c r="N2" s="42" t="s">
        <v>366</v>
      </c>
      <c r="O2" s="42" t="s">
        <v>367</v>
      </c>
      <c r="P2" s="42" t="s">
        <v>368</v>
      </c>
      <c r="Q2" s="43" t="s">
        <v>369</v>
      </c>
      <c r="R2" s="44" t="s">
        <v>370</v>
      </c>
      <c r="S2" s="32" t="s">
        <v>371</v>
      </c>
      <c r="T2" s="32" t="s">
        <v>372</v>
      </c>
      <c r="U2" s="33" t="s">
        <v>373</v>
      </c>
      <c r="V2" s="45" t="s">
        <v>374</v>
      </c>
      <c r="W2" s="45" t="s">
        <v>375</v>
      </c>
      <c r="X2" s="45" t="s">
        <v>376</v>
      </c>
      <c r="Y2" s="45" t="s">
        <v>377</v>
      </c>
      <c r="Z2" s="46" t="s">
        <v>378</v>
      </c>
      <c r="AA2" s="31" t="s">
        <v>379</v>
      </c>
      <c r="AB2" s="32" t="s">
        <v>380</v>
      </c>
      <c r="AC2" s="32" t="s">
        <v>381</v>
      </c>
      <c r="AD2" s="33" t="s">
        <v>382</v>
      </c>
      <c r="AE2" s="47" t="s">
        <v>383</v>
      </c>
      <c r="AF2" s="32" t="s">
        <v>16</v>
      </c>
      <c r="AG2" s="32" t="s">
        <v>17</v>
      </c>
      <c r="AH2" s="33" t="s">
        <v>384</v>
      </c>
      <c r="AI2" t="s">
        <v>18</v>
      </c>
    </row>
    <row r="3" spans="2:35" ht="156.75" x14ac:dyDescent="0.25">
      <c r="B3" s="50" t="s">
        <v>27</v>
      </c>
      <c r="C3" s="51" t="s">
        <v>28</v>
      </c>
      <c r="D3" s="51" t="s">
        <v>385</v>
      </c>
      <c r="E3" s="51" t="s">
        <v>386</v>
      </c>
      <c r="F3" s="51" t="s">
        <v>387</v>
      </c>
      <c r="G3" s="51">
        <v>1</v>
      </c>
      <c r="H3" s="52">
        <v>1</v>
      </c>
      <c r="I3" s="53">
        <v>1</v>
      </c>
      <c r="J3" s="53">
        <v>0</v>
      </c>
      <c r="K3" s="53">
        <v>0</v>
      </c>
      <c r="L3" s="53">
        <v>0</v>
      </c>
      <c r="M3" s="54"/>
      <c r="N3" s="55"/>
      <c r="O3" s="55">
        <v>1</v>
      </c>
      <c r="P3" s="56"/>
      <c r="Q3" s="57" t="s">
        <v>388</v>
      </c>
      <c r="R3" s="58">
        <v>0</v>
      </c>
      <c r="S3" s="59">
        <v>0</v>
      </c>
      <c r="T3" s="59" t="s">
        <v>0</v>
      </c>
      <c r="U3" s="60">
        <v>0</v>
      </c>
      <c r="V3" s="61" t="s">
        <v>389</v>
      </c>
      <c r="W3" s="61" t="s">
        <v>390</v>
      </c>
      <c r="X3" s="61" t="s">
        <v>391</v>
      </c>
      <c r="Y3" s="61" t="s">
        <v>390</v>
      </c>
      <c r="Z3" s="62">
        <v>1</v>
      </c>
      <c r="AA3" s="63">
        <v>1</v>
      </c>
      <c r="AB3" s="64">
        <v>1</v>
      </c>
      <c r="AC3" s="65">
        <v>1</v>
      </c>
      <c r="AD3" s="66" t="s">
        <v>392</v>
      </c>
      <c r="AE3" s="67">
        <v>1</v>
      </c>
      <c r="AF3" s="68" t="s">
        <v>393</v>
      </c>
      <c r="AG3" s="51" t="s">
        <v>33</v>
      </c>
      <c r="AH3" s="69" t="s">
        <v>342</v>
      </c>
      <c r="AI3" t="s">
        <v>394</v>
      </c>
    </row>
    <row r="4" spans="2:35" ht="409.5" x14ac:dyDescent="0.25">
      <c r="B4" s="70" t="s">
        <v>27</v>
      </c>
      <c r="C4" s="388" t="s">
        <v>28</v>
      </c>
      <c r="D4" s="388" t="s">
        <v>395</v>
      </c>
      <c r="E4" s="388" t="s">
        <v>396</v>
      </c>
      <c r="F4" s="388" t="s">
        <v>387</v>
      </c>
      <c r="G4" s="388">
        <v>1</v>
      </c>
      <c r="H4" s="71">
        <v>1</v>
      </c>
      <c r="I4" s="53">
        <v>0</v>
      </c>
      <c r="J4" s="53">
        <v>1</v>
      </c>
      <c r="K4" s="53">
        <v>0</v>
      </c>
      <c r="L4" s="53">
        <v>0</v>
      </c>
      <c r="M4" s="72"/>
      <c r="N4" s="389">
        <v>1</v>
      </c>
      <c r="O4" s="389"/>
      <c r="P4" s="73">
        <v>0</v>
      </c>
      <c r="Q4" s="74" t="s">
        <v>388</v>
      </c>
      <c r="R4" s="75">
        <v>0</v>
      </c>
      <c r="S4" s="390" t="s">
        <v>0</v>
      </c>
      <c r="T4" s="390">
        <v>0</v>
      </c>
      <c r="U4" s="76">
        <v>0</v>
      </c>
      <c r="V4" s="77" t="s">
        <v>390</v>
      </c>
      <c r="W4" s="77" t="s">
        <v>397</v>
      </c>
      <c r="X4" s="77" t="s">
        <v>390</v>
      </c>
      <c r="Y4" s="77" t="s">
        <v>390</v>
      </c>
      <c r="Z4" s="78">
        <v>1</v>
      </c>
      <c r="AA4" s="79" t="s">
        <v>392</v>
      </c>
      <c r="AB4" s="391">
        <v>1</v>
      </c>
      <c r="AC4" s="392" t="s">
        <v>392</v>
      </c>
      <c r="AD4" s="80" t="s">
        <v>392</v>
      </c>
      <c r="AE4" s="81">
        <v>1</v>
      </c>
      <c r="AF4" s="82" t="s">
        <v>398</v>
      </c>
      <c r="AG4" s="388" t="s">
        <v>33</v>
      </c>
      <c r="AH4" s="83" t="s">
        <v>342</v>
      </c>
      <c r="AI4" t="s">
        <v>399</v>
      </c>
    </row>
    <row r="5" spans="2:35" ht="199.5" x14ac:dyDescent="0.25">
      <c r="B5" s="70" t="s">
        <v>27</v>
      </c>
      <c r="C5" s="388" t="s">
        <v>28</v>
      </c>
      <c r="D5" s="388" t="s">
        <v>400</v>
      </c>
      <c r="E5" s="388" t="s">
        <v>401</v>
      </c>
      <c r="F5" s="388" t="s">
        <v>387</v>
      </c>
      <c r="G5" s="388">
        <v>2</v>
      </c>
      <c r="H5" s="71">
        <v>2</v>
      </c>
      <c r="I5" s="53">
        <v>0</v>
      </c>
      <c r="J5" s="53">
        <v>1</v>
      </c>
      <c r="K5" s="53">
        <v>0</v>
      </c>
      <c r="L5" s="53">
        <v>0</v>
      </c>
      <c r="M5" s="72"/>
      <c r="N5" s="389">
        <v>1</v>
      </c>
      <c r="O5" s="389"/>
      <c r="P5" s="73">
        <v>1</v>
      </c>
      <c r="Q5" s="74" t="s">
        <v>388</v>
      </c>
      <c r="R5" s="75">
        <v>0</v>
      </c>
      <c r="S5" s="390" t="s">
        <v>0</v>
      </c>
      <c r="T5" s="390">
        <v>0</v>
      </c>
      <c r="U5" s="76" t="s">
        <v>0</v>
      </c>
      <c r="V5" s="77" t="s">
        <v>390</v>
      </c>
      <c r="W5" s="77" t="s">
        <v>397</v>
      </c>
      <c r="X5" s="77" t="s">
        <v>390</v>
      </c>
      <c r="Y5" s="77" t="s">
        <v>391</v>
      </c>
      <c r="Z5" s="78">
        <v>1</v>
      </c>
      <c r="AA5" s="79" t="s">
        <v>392</v>
      </c>
      <c r="AB5" s="391">
        <v>1</v>
      </c>
      <c r="AC5" s="392" t="s">
        <v>392</v>
      </c>
      <c r="AD5" s="80" t="s">
        <v>402</v>
      </c>
      <c r="AE5" s="81">
        <v>0.5</v>
      </c>
      <c r="AF5" s="82" t="s">
        <v>403</v>
      </c>
      <c r="AG5" s="388" t="s">
        <v>33</v>
      </c>
      <c r="AH5" s="83" t="s">
        <v>342</v>
      </c>
      <c r="AI5" t="s">
        <v>394</v>
      </c>
    </row>
    <row r="6" spans="2:35" ht="191.25" x14ac:dyDescent="0.25">
      <c r="B6" s="70" t="s">
        <v>27</v>
      </c>
      <c r="C6" s="388" t="s">
        <v>28</v>
      </c>
      <c r="D6" s="388" t="s">
        <v>404</v>
      </c>
      <c r="E6" s="388" t="s">
        <v>405</v>
      </c>
      <c r="F6" s="388" t="s">
        <v>387</v>
      </c>
      <c r="G6" s="388">
        <v>2</v>
      </c>
      <c r="H6" s="71">
        <v>2</v>
      </c>
      <c r="I6" s="53">
        <v>0</v>
      </c>
      <c r="J6" s="53">
        <v>1</v>
      </c>
      <c r="K6" s="53">
        <v>0</v>
      </c>
      <c r="L6" s="53">
        <v>0</v>
      </c>
      <c r="M6" s="72"/>
      <c r="N6" s="389">
        <v>1</v>
      </c>
      <c r="O6" s="389"/>
      <c r="P6" s="73">
        <v>1</v>
      </c>
      <c r="Q6" s="74" t="s">
        <v>388</v>
      </c>
      <c r="R6" s="75">
        <v>0</v>
      </c>
      <c r="S6" s="390" t="s">
        <v>0</v>
      </c>
      <c r="T6" s="390">
        <v>0</v>
      </c>
      <c r="U6" s="76" t="s">
        <v>0</v>
      </c>
      <c r="V6" s="77" t="s">
        <v>390</v>
      </c>
      <c r="W6" s="77" t="s">
        <v>397</v>
      </c>
      <c r="X6" s="77" t="s">
        <v>390</v>
      </c>
      <c r="Y6" s="77" t="s">
        <v>391</v>
      </c>
      <c r="Z6" s="78">
        <v>1</v>
      </c>
      <c r="AA6" s="79" t="s">
        <v>392</v>
      </c>
      <c r="AB6" s="391">
        <v>1</v>
      </c>
      <c r="AC6" s="392" t="s">
        <v>392</v>
      </c>
      <c r="AD6" s="80" t="s">
        <v>402</v>
      </c>
      <c r="AE6" s="81">
        <v>0.5</v>
      </c>
      <c r="AF6" s="82" t="s">
        <v>406</v>
      </c>
      <c r="AG6" s="388" t="s">
        <v>33</v>
      </c>
      <c r="AH6" s="83" t="s">
        <v>342</v>
      </c>
      <c r="AI6" t="s">
        <v>407</v>
      </c>
    </row>
    <row r="7" spans="2:35" ht="285" x14ac:dyDescent="0.25">
      <c r="B7" s="70" t="s">
        <v>27</v>
      </c>
      <c r="C7" s="388" t="s">
        <v>28</v>
      </c>
      <c r="D7" s="388" t="s">
        <v>408</v>
      </c>
      <c r="E7" s="388" t="s">
        <v>409</v>
      </c>
      <c r="F7" s="388" t="s">
        <v>387</v>
      </c>
      <c r="G7" s="388">
        <v>1</v>
      </c>
      <c r="H7" s="71">
        <v>1</v>
      </c>
      <c r="I7" s="53">
        <v>0</v>
      </c>
      <c r="J7" s="53">
        <v>1</v>
      </c>
      <c r="K7" s="53">
        <v>0</v>
      </c>
      <c r="L7" s="53">
        <v>0</v>
      </c>
      <c r="M7" s="72"/>
      <c r="N7" s="389">
        <v>1</v>
      </c>
      <c r="O7" s="389"/>
      <c r="P7" s="73"/>
      <c r="Q7" s="74" t="s">
        <v>388</v>
      </c>
      <c r="R7" s="75">
        <v>0</v>
      </c>
      <c r="S7" s="390" t="s">
        <v>0</v>
      </c>
      <c r="T7" s="390">
        <v>0</v>
      </c>
      <c r="U7" s="76">
        <v>0</v>
      </c>
      <c r="V7" s="77" t="s">
        <v>390</v>
      </c>
      <c r="W7" s="77" t="s">
        <v>397</v>
      </c>
      <c r="X7" s="77" t="s">
        <v>390</v>
      </c>
      <c r="Y7" s="77" t="s">
        <v>390</v>
      </c>
      <c r="Z7" s="78">
        <v>1</v>
      </c>
      <c r="AA7" s="79" t="s">
        <v>392</v>
      </c>
      <c r="AB7" s="391">
        <v>1</v>
      </c>
      <c r="AC7" s="392" t="s">
        <v>392</v>
      </c>
      <c r="AD7" s="80" t="s">
        <v>392</v>
      </c>
      <c r="AE7" s="81">
        <v>1</v>
      </c>
      <c r="AF7" s="82" t="s">
        <v>410</v>
      </c>
      <c r="AG7" s="388" t="s">
        <v>33</v>
      </c>
      <c r="AH7" s="83" t="s">
        <v>342</v>
      </c>
      <c r="AI7" t="s">
        <v>399</v>
      </c>
    </row>
    <row r="8" spans="2:35" ht="342" x14ac:dyDescent="0.25">
      <c r="B8" s="70" t="s">
        <v>27</v>
      </c>
      <c r="C8" s="388" t="s">
        <v>28</v>
      </c>
      <c r="D8" s="388" t="s">
        <v>411</v>
      </c>
      <c r="E8" s="388" t="s">
        <v>412</v>
      </c>
      <c r="F8" s="388" t="s">
        <v>387</v>
      </c>
      <c r="G8" s="388">
        <v>1</v>
      </c>
      <c r="H8" s="71">
        <v>1</v>
      </c>
      <c r="I8" s="53">
        <v>0</v>
      </c>
      <c r="J8" s="53">
        <v>1</v>
      </c>
      <c r="K8" s="53">
        <v>0</v>
      </c>
      <c r="L8" s="53">
        <v>0</v>
      </c>
      <c r="M8" s="72"/>
      <c r="N8" s="389">
        <v>1</v>
      </c>
      <c r="O8" s="389"/>
      <c r="P8" s="73"/>
      <c r="Q8" s="74" t="s">
        <v>388</v>
      </c>
      <c r="R8" s="75">
        <v>0</v>
      </c>
      <c r="S8" s="390" t="s">
        <v>0</v>
      </c>
      <c r="T8" s="390">
        <v>0</v>
      </c>
      <c r="U8" s="76">
        <v>0</v>
      </c>
      <c r="V8" s="77" t="s">
        <v>390</v>
      </c>
      <c r="W8" s="77" t="s">
        <v>397</v>
      </c>
      <c r="X8" s="77" t="s">
        <v>390</v>
      </c>
      <c r="Y8" s="77" t="s">
        <v>390</v>
      </c>
      <c r="Z8" s="78">
        <v>1</v>
      </c>
      <c r="AA8" s="79" t="s">
        <v>392</v>
      </c>
      <c r="AB8" s="391">
        <v>1</v>
      </c>
      <c r="AC8" s="392" t="s">
        <v>392</v>
      </c>
      <c r="AD8" s="80" t="s">
        <v>392</v>
      </c>
      <c r="AE8" s="81">
        <v>1</v>
      </c>
      <c r="AF8" s="82" t="s">
        <v>413</v>
      </c>
      <c r="AG8" s="388" t="s">
        <v>33</v>
      </c>
      <c r="AH8" s="83" t="s">
        <v>342</v>
      </c>
      <c r="AI8" t="s">
        <v>394</v>
      </c>
    </row>
    <row r="9" spans="2:35" ht="256.5" x14ac:dyDescent="0.25">
      <c r="B9" s="70" t="s">
        <v>27</v>
      </c>
      <c r="C9" s="388" t="s">
        <v>28</v>
      </c>
      <c r="D9" s="388" t="s">
        <v>414</v>
      </c>
      <c r="E9" s="388" t="s">
        <v>415</v>
      </c>
      <c r="F9" s="388" t="s">
        <v>387</v>
      </c>
      <c r="G9" s="388">
        <v>2</v>
      </c>
      <c r="H9" s="71">
        <v>2</v>
      </c>
      <c r="I9" s="53">
        <v>1</v>
      </c>
      <c r="J9" s="53">
        <v>0</v>
      </c>
      <c r="K9" s="53">
        <v>0</v>
      </c>
      <c r="L9" s="53">
        <v>0</v>
      </c>
      <c r="M9" s="72">
        <v>1</v>
      </c>
      <c r="N9" s="389"/>
      <c r="O9" s="389"/>
      <c r="P9" s="73">
        <v>1</v>
      </c>
      <c r="Q9" s="74" t="s">
        <v>388</v>
      </c>
      <c r="R9" s="75" t="s">
        <v>0</v>
      </c>
      <c r="S9" s="390">
        <v>0</v>
      </c>
      <c r="T9" s="390">
        <v>0</v>
      </c>
      <c r="U9" s="76" t="s">
        <v>0</v>
      </c>
      <c r="V9" s="77" t="s">
        <v>397</v>
      </c>
      <c r="W9" s="77" t="s">
        <v>390</v>
      </c>
      <c r="X9" s="77" t="s">
        <v>390</v>
      </c>
      <c r="Y9" s="77" t="s">
        <v>391</v>
      </c>
      <c r="Z9" s="84" t="s">
        <v>392</v>
      </c>
      <c r="AA9" s="79">
        <v>1</v>
      </c>
      <c r="AB9" s="391" t="s">
        <v>392</v>
      </c>
      <c r="AC9" s="392" t="s">
        <v>392</v>
      </c>
      <c r="AD9" s="80" t="s">
        <v>402</v>
      </c>
      <c r="AE9" s="81">
        <v>0.5</v>
      </c>
      <c r="AF9" s="82" t="s">
        <v>416</v>
      </c>
      <c r="AG9" s="388" t="s">
        <v>33</v>
      </c>
      <c r="AH9" s="83" t="s">
        <v>342</v>
      </c>
      <c r="AI9" t="s">
        <v>394</v>
      </c>
    </row>
    <row r="10" spans="2:35" ht="409.5" x14ac:dyDescent="0.25">
      <c r="B10" s="70" t="s">
        <v>27</v>
      </c>
      <c r="C10" s="388" t="s">
        <v>28</v>
      </c>
      <c r="D10" s="388" t="s">
        <v>417</v>
      </c>
      <c r="E10" s="388" t="s">
        <v>418</v>
      </c>
      <c r="F10" s="388" t="s">
        <v>387</v>
      </c>
      <c r="G10" s="388">
        <v>2</v>
      </c>
      <c r="H10" s="71">
        <v>2</v>
      </c>
      <c r="I10" s="53">
        <v>0</v>
      </c>
      <c r="J10" s="53">
        <v>1</v>
      </c>
      <c r="K10" s="53">
        <v>1</v>
      </c>
      <c r="L10" s="53">
        <v>0</v>
      </c>
      <c r="M10" s="72"/>
      <c r="N10" s="389">
        <v>1</v>
      </c>
      <c r="O10" s="389">
        <v>1</v>
      </c>
      <c r="P10" s="73"/>
      <c r="Q10" s="74" t="s">
        <v>388</v>
      </c>
      <c r="R10" s="75">
        <v>0</v>
      </c>
      <c r="S10" s="390" t="s">
        <v>0</v>
      </c>
      <c r="T10" s="390" t="s">
        <v>0</v>
      </c>
      <c r="U10" s="76">
        <v>0</v>
      </c>
      <c r="V10" s="77" t="s">
        <v>390</v>
      </c>
      <c r="W10" s="77" t="s">
        <v>397</v>
      </c>
      <c r="X10" s="77" t="s">
        <v>397</v>
      </c>
      <c r="Y10" s="77" t="s">
        <v>390</v>
      </c>
      <c r="Z10" s="84">
        <v>1</v>
      </c>
      <c r="AA10" s="79" t="s">
        <v>392</v>
      </c>
      <c r="AB10" s="391">
        <v>1</v>
      </c>
      <c r="AC10" s="392">
        <v>1</v>
      </c>
      <c r="AD10" s="80" t="s">
        <v>392</v>
      </c>
      <c r="AE10" s="81">
        <v>1</v>
      </c>
      <c r="AF10" s="82" t="s">
        <v>419</v>
      </c>
      <c r="AG10" s="388" t="s">
        <v>33</v>
      </c>
      <c r="AH10" s="83" t="s">
        <v>342</v>
      </c>
      <c r="AI10" t="s">
        <v>394</v>
      </c>
    </row>
    <row r="11" spans="2:35" ht="270.75" x14ac:dyDescent="0.25">
      <c r="B11" s="70" t="s">
        <v>27</v>
      </c>
      <c r="C11" s="388" t="s">
        <v>28</v>
      </c>
      <c r="D11" s="388" t="s">
        <v>420</v>
      </c>
      <c r="E11" s="388" t="s">
        <v>421</v>
      </c>
      <c r="F11" s="393" t="s">
        <v>4</v>
      </c>
      <c r="G11" s="393">
        <v>2</v>
      </c>
      <c r="H11" s="85">
        <v>1</v>
      </c>
      <c r="I11" s="53">
        <v>1</v>
      </c>
      <c r="J11" s="53">
        <v>1</v>
      </c>
      <c r="K11" s="53">
        <v>1</v>
      </c>
      <c r="L11" s="53">
        <v>0</v>
      </c>
      <c r="M11" s="72"/>
      <c r="N11" s="389">
        <v>1</v>
      </c>
      <c r="O11" s="389"/>
      <c r="P11" s="73">
        <v>1</v>
      </c>
      <c r="Q11" s="74" t="s">
        <v>388</v>
      </c>
      <c r="R11" s="75">
        <v>0</v>
      </c>
      <c r="S11" s="390" t="s">
        <v>0</v>
      </c>
      <c r="T11" s="390">
        <v>0</v>
      </c>
      <c r="U11" s="76" t="s">
        <v>0</v>
      </c>
      <c r="V11" s="77" t="s">
        <v>389</v>
      </c>
      <c r="W11" s="77" t="s">
        <v>397</v>
      </c>
      <c r="X11" s="77" t="s">
        <v>389</v>
      </c>
      <c r="Y11" s="77" t="s">
        <v>391</v>
      </c>
      <c r="Z11" s="84">
        <v>2</v>
      </c>
      <c r="AA11" s="79">
        <v>1</v>
      </c>
      <c r="AB11" s="391">
        <v>1</v>
      </c>
      <c r="AC11" s="392">
        <v>1</v>
      </c>
      <c r="AD11" s="80" t="s">
        <v>402</v>
      </c>
      <c r="AE11" s="81" t="s">
        <v>422</v>
      </c>
      <c r="AF11" s="82" t="s">
        <v>423</v>
      </c>
      <c r="AG11" s="388" t="s">
        <v>33</v>
      </c>
      <c r="AH11" s="83" t="s">
        <v>342</v>
      </c>
      <c r="AI11" t="s">
        <v>394</v>
      </c>
    </row>
    <row r="12" spans="2:35" ht="409.5" x14ac:dyDescent="0.25">
      <c r="B12" s="70" t="s">
        <v>27</v>
      </c>
      <c r="C12" s="388" t="s">
        <v>44</v>
      </c>
      <c r="D12" s="388" t="s">
        <v>424</v>
      </c>
      <c r="E12" s="388" t="s">
        <v>425</v>
      </c>
      <c r="F12" s="393" t="s">
        <v>387</v>
      </c>
      <c r="G12" s="393">
        <v>2</v>
      </c>
      <c r="H12" s="85">
        <v>2</v>
      </c>
      <c r="I12" s="53">
        <v>2</v>
      </c>
      <c r="J12" s="53">
        <v>0</v>
      </c>
      <c r="K12" s="53">
        <v>0</v>
      </c>
      <c r="L12" s="53">
        <v>0</v>
      </c>
      <c r="M12" s="72"/>
      <c r="N12" s="389">
        <v>1</v>
      </c>
      <c r="O12" s="389"/>
      <c r="P12" s="73">
        <v>1</v>
      </c>
      <c r="Q12" s="74" t="s">
        <v>388</v>
      </c>
      <c r="R12" s="75">
        <v>0</v>
      </c>
      <c r="S12" s="390" t="s">
        <v>0</v>
      </c>
      <c r="T12" s="390">
        <v>0</v>
      </c>
      <c r="U12" s="76" t="s">
        <v>0</v>
      </c>
      <c r="V12" s="77" t="s">
        <v>389</v>
      </c>
      <c r="W12" s="77" t="s">
        <v>391</v>
      </c>
      <c r="X12" s="77" t="s">
        <v>390</v>
      </c>
      <c r="Y12" s="77" t="s">
        <v>391</v>
      </c>
      <c r="Z12" s="84">
        <v>1</v>
      </c>
      <c r="AA12" s="79">
        <v>1</v>
      </c>
      <c r="AB12" s="391">
        <v>1</v>
      </c>
      <c r="AC12" s="392" t="s">
        <v>392</v>
      </c>
      <c r="AD12" s="80"/>
      <c r="AE12" s="81">
        <v>1</v>
      </c>
      <c r="AF12" s="82" t="s">
        <v>426</v>
      </c>
      <c r="AG12" s="388" t="s">
        <v>33</v>
      </c>
      <c r="AH12" s="83" t="s">
        <v>342</v>
      </c>
      <c r="AI12" t="s">
        <v>399</v>
      </c>
    </row>
    <row r="13" spans="2:35" ht="409.5" x14ac:dyDescent="0.25">
      <c r="B13" s="70" t="s">
        <v>27</v>
      </c>
      <c r="C13" s="388" t="s">
        <v>44</v>
      </c>
      <c r="D13" s="388" t="s">
        <v>427</v>
      </c>
      <c r="E13" s="388" t="s">
        <v>428</v>
      </c>
      <c r="F13" s="393" t="s">
        <v>387</v>
      </c>
      <c r="G13" s="393">
        <v>2</v>
      </c>
      <c r="H13" s="85">
        <v>2</v>
      </c>
      <c r="I13" s="53">
        <v>1</v>
      </c>
      <c r="J13" s="53">
        <v>1</v>
      </c>
      <c r="K13" s="53">
        <v>0</v>
      </c>
      <c r="L13" s="53">
        <v>0</v>
      </c>
      <c r="M13" s="72"/>
      <c r="N13" s="389">
        <v>1</v>
      </c>
      <c r="O13" s="389"/>
      <c r="P13" s="73">
        <v>1</v>
      </c>
      <c r="Q13" s="74" t="s">
        <v>388</v>
      </c>
      <c r="R13" s="75">
        <v>0</v>
      </c>
      <c r="S13" s="390" t="s">
        <v>0</v>
      </c>
      <c r="T13" s="390">
        <v>0</v>
      </c>
      <c r="U13" s="76" t="s">
        <v>0</v>
      </c>
      <c r="V13" s="77" t="s">
        <v>389</v>
      </c>
      <c r="W13" s="77" t="s">
        <v>397</v>
      </c>
      <c r="X13" s="77" t="s">
        <v>390</v>
      </c>
      <c r="Y13" s="77" t="s">
        <v>391</v>
      </c>
      <c r="Z13" s="84">
        <v>1.5</v>
      </c>
      <c r="AA13" s="79">
        <v>0.5</v>
      </c>
      <c r="AB13" s="391">
        <v>1</v>
      </c>
      <c r="AC13" s="392" t="s">
        <v>392</v>
      </c>
      <c r="AD13" s="80"/>
      <c r="AE13" s="81">
        <v>1</v>
      </c>
      <c r="AF13" s="82" t="s">
        <v>429</v>
      </c>
      <c r="AG13" s="388" t="s">
        <v>33</v>
      </c>
      <c r="AH13" s="83" t="s">
        <v>342</v>
      </c>
      <c r="AI13" t="s">
        <v>399</v>
      </c>
    </row>
    <row r="14" spans="2:35" ht="360" x14ac:dyDescent="0.25">
      <c r="B14" s="70" t="s">
        <v>27</v>
      </c>
      <c r="C14" s="388" t="s">
        <v>44</v>
      </c>
      <c r="D14" s="388" t="s">
        <v>430</v>
      </c>
      <c r="E14" s="388" t="s">
        <v>431</v>
      </c>
      <c r="F14" s="388" t="s">
        <v>387</v>
      </c>
      <c r="G14" s="388">
        <v>1</v>
      </c>
      <c r="H14" s="71">
        <v>1</v>
      </c>
      <c r="I14" s="53">
        <v>0</v>
      </c>
      <c r="J14" s="53">
        <v>0</v>
      </c>
      <c r="K14" s="53">
        <v>1</v>
      </c>
      <c r="L14" s="53">
        <v>0</v>
      </c>
      <c r="M14" s="72"/>
      <c r="N14" s="389"/>
      <c r="O14" s="389">
        <v>1</v>
      </c>
      <c r="P14" s="73"/>
      <c r="Q14" s="74" t="s">
        <v>388</v>
      </c>
      <c r="R14" s="75">
        <v>0</v>
      </c>
      <c r="S14" s="390">
        <v>0</v>
      </c>
      <c r="T14" s="390" t="s">
        <v>0</v>
      </c>
      <c r="U14" s="76">
        <v>0</v>
      </c>
      <c r="V14" s="77" t="s">
        <v>390</v>
      </c>
      <c r="W14" s="77" t="s">
        <v>390</v>
      </c>
      <c r="X14" s="77" t="s">
        <v>397</v>
      </c>
      <c r="Y14" s="77" t="s">
        <v>390</v>
      </c>
      <c r="Z14" s="84" t="s">
        <v>392</v>
      </c>
      <c r="AA14" s="79" t="s">
        <v>392</v>
      </c>
      <c r="AB14" s="391" t="s">
        <v>392</v>
      </c>
      <c r="AC14" s="392">
        <v>1</v>
      </c>
      <c r="AD14" s="80" t="s">
        <v>392</v>
      </c>
      <c r="AE14" s="81">
        <v>1</v>
      </c>
      <c r="AF14" s="82" t="s">
        <v>432</v>
      </c>
      <c r="AG14" s="388" t="s">
        <v>33</v>
      </c>
      <c r="AH14" s="83" t="s">
        <v>342</v>
      </c>
      <c r="AI14" t="s">
        <v>399</v>
      </c>
    </row>
    <row r="15" spans="2:35" ht="409.5" x14ac:dyDescent="0.25">
      <c r="B15" s="70" t="s">
        <v>49</v>
      </c>
      <c r="C15" s="388" t="s">
        <v>50</v>
      </c>
      <c r="D15" s="388" t="s">
        <v>53</v>
      </c>
      <c r="E15" s="388" t="s">
        <v>54</v>
      </c>
      <c r="F15" s="388" t="s">
        <v>387</v>
      </c>
      <c r="G15" s="394">
        <v>1</v>
      </c>
      <c r="H15" s="71">
        <v>1</v>
      </c>
      <c r="I15" s="53">
        <v>0</v>
      </c>
      <c r="J15" s="53">
        <v>0</v>
      </c>
      <c r="K15" s="53">
        <v>1</v>
      </c>
      <c r="L15" s="53">
        <v>0</v>
      </c>
      <c r="M15" s="72"/>
      <c r="N15" s="389"/>
      <c r="O15" s="389">
        <v>1</v>
      </c>
      <c r="P15" s="73"/>
      <c r="Q15" s="74" t="s">
        <v>388</v>
      </c>
      <c r="R15" s="75">
        <v>0</v>
      </c>
      <c r="S15" s="390">
        <v>0</v>
      </c>
      <c r="T15" s="390" t="s">
        <v>0</v>
      </c>
      <c r="U15" s="76">
        <v>0</v>
      </c>
      <c r="V15" s="77" t="s">
        <v>390</v>
      </c>
      <c r="W15" s="77" t="s">
        <v>390</v>
      </c>
      <c r="X15" s="77" t="s">
        <v>397</v>
      </c>
      <c r="Y15" s="77" t="s">
        <v>390</v>
      </c>
      <c r="Z15" s="84" t="s">
        <v>392</v>
      </c>
      <c r="AA15" s="79" t="s">
        <v>392</v>
      </c>
      <c r="AB15" s="391" t="s">
        <v>392</v>
      </c>
      <c r="AC15" s="392">
        <v>1</v>
      </c>
      <c r="AD15" s="80" t="s">
        <v>392</v>
      </c>
      <c r="AE15" s="81">
        <v>1</v>
      </c>
      <c r="AF15" s="82" t="s">
        <v>433</v>
      </c>
      <c r="AG15" s="388" t="s">
        <v>33</v>
      </c>
      <c r="AH15" s="83" t="s">
        <v>347</v>
      </c>
      <c r="AI15" t="s">
        <v>434</v>
      </c>
    </row>
    <row r="16" spans="2:35" ht="409.5" x14ac:dyDescent="0.25">
      <c r="B16" s="70" t="s">
        <v>49</v>
      </c>
      <c r="C16" s="388" t="s">
        <v>50</v>
      </c>
      <c r="D16" s="388" t="s">
        <v>53</v>
      </c>
      <c r="E16" s="388" t="s">
        <v>56</v>
      </c>
      <c r="F16" s="388" t="s">
        <v>4</v>
      </c>
      <c r="G16" s="394">
        <v>4</v>
      </c>
      <c r="H16" s="71">
        <v>21</v>
      </c>
      <c r="I16" s="53">
        <v>21</v>
      </c>
      <c r="J16" s="53">
        <v>21</v>
      </c>
      <c r="K16" s="53">
        <v>21</v>
      </c>
      <c r="L16" s="53">
        <v>0</v>
      </c>
      <c r="M16" s="72">
        <v>21</v>
      </c>
      <c r="N16" s="389">
        <v>21</v>
      </c>
      <c r="O16" s="389">
        <v>21</v>
      </c>
      <c r="P16" s="73">
        <v>21</v>
      </c>
      <c r="Q16" s="74" t="s">
        <v>388</v>
      </c>
      <c r="R16" s="75" t="s">
        <v>0</v>
      </c>
      <c r="S16" s="390" t="s">
        <v>0</v>
      </c>
      <c r="T16" s="390" t="s">
        <v>0</v>
      </c>
      <c r="U16" s="76" t="s">
        <v>0</v>
      </c>
      <c r="V16" s="77" t="s">
        <v>397</v>
      </c>
      <c r="W16" s="77" t="s">
        <v>397</v>
      </c>
      <c r="X16" s="77" t="s">
        <v>397</v>
      </c>
      <c r="Y16" s="77" t="s">
        <v>391</v>
      </c>
      <c r="Z16" s="84">
        <v>1</v>
      </c>
      <c r="AA16" s="79">
        <v>1</v>
      </c>
      <c r="AB16" s="391">
        <v>1</v>
      </c>
      <c r="AC16" s="392">
        <v>1</v>
      </c>
      <c r="AD16" s="80" t="s">
        <v>402</v>
      </c>
      <c r="AE16" s="81">
        <v>0.75</v>
      </c>
      <c r="AF16" s="82" t="s">
        <v>435</v>
      </c>
      <c r="AG16" s="388" t="s">
        <v>33</v>
      </c>
      <c r="AH16" s="83" t="s">
        <v>347</v>
      </c>
      <c r="AI16" t="s">
        <v>434</v>
      </c>
    </row>
    <row r="17" spans="2:35" ht="409.5" x14ac:dyDescent="0.25">
      <c r="B17" s="70" t="s">
        <v>49</v>
      </c>
      <c r="C17" s="388" t="s">
        <v>50</v>
      </c>
      <c r="D17" s="388" t="s">
        <v>53</v>
      </c>
      <c r="E17" s="388" t="s">
        <v>57</v>
      </c>
      <c r="F17" s="388" t="s">
        <v>387</v>
      </c>
      <c r="G17" s="394">
        <v>1</v>
      </c>
      <c r="H17" s="71">
        <v>1</v>
      </c>
      <c r="I17" s="53">
        <v>1</v>
      </c>
      <c r="J17" s="53">
        <v>0</v>
      </c>
      <c r="K17" s="53">
        <v>0</v>
      </c>
      <c r="L17" s="53">
        <v>0</v>
      </c>
      <c r="M17" s="72"/>
      <c r="N17" s="389"/>
      <c r="O17" s="389">
        <v>1</v>
      </c>
      <c r="P17" s="73"/>
      <c r="Q17" s="74" t="s">
        <v>388</v>
      </c>
      <c r="R17" s="75">
        <v>0</v>
      </c>
      <c r="S17" s="390">
        <v>0</v>
      </c>
      <c r="T17" s="390" t="s">
        <v>0</v>
      </c>
      <c r="U17" s="76">
        <v>0</v>
      </c>
      <c r="V17" s="77" t="s">
        <v>389</v>
      </c>
      <c r="W17" s="77" t="s">
        <v>390</v>
      </c>
      <c r="X17" s="77" t="s">
        <v>391</v>
      </c>
      <c r="Y17" s="77" t="s">
        <v>390</v>
      </c>
      <c r="Z17" s="84">
        <v>1</v>
      </c>
      <c r="AA17" s="79">
        <v>1</v>
      </c>
      <c r="AB17" s="391">
        <v>1</v>
      </c>
      <c r="AC17" s="392">
        <v>1</v>
      </c>
      <c r="AD17" s="80" t="s">
        <v>392</v>
      </c>
      <c r="AE17" s="81">
        <v>1</v>
      </c>
      <c r="AF17" s="82" t="s">
        <v>436</v>
      </c>
      <c r="AG17" s="388" t="s">
        <v>33</v>
      </c>
      <c r="AH17" s="83" t="s">
        <v>347</v>
      </c>
      <c r="AI17" t="s">
        <v>434</v>
      </c>
    </row>
    <row r="18" spans="2:35" ht="409.5" x14ac:dyDescent="0.25">
      <c r="B18" s="70" t="s">
        <v>49</v>
      </c>
      <c r="C18" s="388" t="s">
        <v>50</v>
      </c>
      <c r="D18" s="388" t="s">
        <v>53</v>
      </c>
      <c r="E18" s="388" t="s">
        <v>58</v>
      </c>
      <c r="F18" s="388" t="s">
        <v>387</v>
      </c>
      <c r="G18" s="394">
        <v>4</v>
      </c>
      <c r="H18" s="71">
        <v>9</v>
      </c>
      <c r="I18" s="53">
        <v>3</v>
      </c>
      <c r="J18" s="53">
        <v>3</v>
      </c>
      <c r="K18" s="53">
        <v>3</v>
      </c>
      <c r="L18" s="53">
        <v>0</v>
      </c>
      <c r="M18" s="72">
        <v>3</v>
      </c>
      <c r="N18" s="389">
        <v>2</v>
      </c>
      <c r="O18" s="389">
        <v>2</v>
      </c>
      <c r="P18" s="73">
        <v>2</v>
      </c>
      <c r="Q18" s="74" t="s">
        <v>388</v>
      </c>
      <c r="R18" s="75" t="s">
        <v>0</v>
      </c>
      <c r="S18" s="390" t="s">
        <v>0</v>
      </c>
      <c r="T18" s="390" t="s">
        <v>0</v>
      </c>
      <c r="U18" s="76" t="s">
        <v>0</v>
      </c>
      <c r="V18" s="77" t="s">
        <v>397</v>
      </c>
      <c r="W18" s="77" t="s">
        <v>397</v>
      </c>
      <c r="X18" s="77" t="s">
        <v>397</v>
      </c>
      <c r="Y18" s="77" t="s">
        <v>391</v>
      </c>
      <c r="Z18" s="84">
        <v>1</v>
      </c>
      <c r="AA18" s="79">
        <v>1</v>
      </c>
      <c r="AB18" s="391">
        <v>1</v>
      </c>
      <c r="AC18" s="392" t="s">
        <v>422</v>
      </c>
      <c r="AD18" s="80" t="s">
        <v>402</v>
      </c>
      <c r="AE18" s="81">
        <v>1</v>
      </c>
      <c r="AF18" s="82" t="s">
        <v>437</v>
      </c>
      <c r="AG18" s="388" t="s">
        <v>33</v>
      </c>
      <c r="AH18" s="83" t="s">
        <v>347</v>
      </c>
      <c r="AI18" t="s">
        <v>434</v>
      </c>
    </row>
    <row r="19" spans="2:35" ht="360" x14ac:dyDescent="0.25">
      <c r="B19" s="70" t="s">
        <v>49</v>
      </c>
      <c r="C19" s="388" t="s">
        <v>50</v>
      </c>
      <c r="D19" s="388" t="s">
        <v>438</v>
      </c>
      <c r="E19" s="388" t="s">
        <v>439</v>
      </c>
      <c r="F19" s="388" t="s">
        <v>387</v>
      </c>
      <c r="G19" s="388">
        <v>1</v>
      </c>
      <c r="H19" s="71">
        <v>1</v>
      </c>
      <c r="I19" s="53">
        <v>0</v>
      </c>
      <c r="J19" s="86">
        <v>0.8</v>
      </c>
      <c r="K19" s="86">
        <v>0.2</v>
      </c>
      <c r="L19" s="53">
        <v>0</v>
      </c>
      <c r="M19" s="72"/>
      <c r="N19" s="389">
        <v>1</v>
      </c>
      <c r="O19" s="389"/>
      <c r="P19" s="73"/>
      <c r="Q19" s="74" t="s">
        <v>388</v>
      </c>
      <c r="R19" s="75">
        <v>0</v>
      </c>
      <c r="S19" s="390" t="s">
        <v>0</v>
      </c>
      <c r="T19" s="390">
        <v>0</v>
      </c>
      <c r="U19" s="76">
        <v>0</v>
      </c>
      <c r="V19" s="77" t="s">
        <v>390</v>
      </c>
      <c r="W19" s="77" t="s">
        <v>397</v>
      </c>
      <c r="X19" s="77" t="s">
        <v>389</v>
      </c>
      <c r="Y19" s="77" t="s">
        <v>390</v>
      </c>
      <c r="Z19" s="84">
        <v>0.8</v>
      </c>
      <c r="AA19" s="79" t="s">
        <v>392</v>
      </c>
      <c r="AB19" s="391">
        <v>0.8</v>
      </c>
      <c r="AC19" s="392">
        <v>1</v>
      </c>
      <c r="AD19" s="80" t="s">
        <v>392</v>
      </c>
      <c r="AE19" s="81">
        <v>1</v>
      </c>
      <c r="AF19" s="82" t="s">
        <v>432</v>
      </c>
      <c r="AG19" s="388" t="s">
        <v>33</v>
      </c>
      <c r="AH19" s="83" t="s">
        <v>342</v>
      </c>
      <c r="AI19" t="s">
        <v>440</v>
      </c>
    </row>
    <row r="20" spans="2:35" ht="409.5" x14ac:dyDescent="0.25">
      <c r="B20" s="70" t="s">
        <v>49</v>
      </c>
      <c r="C20" s="388" t="s">
        <v>50</v>
      </c>
      <c r="D20" s="388" t="s">
        <v>441</v>
      </c>
      <c r="E20" s="388" t="s">
        <v>442</v>
      </c>
      <c r="F20" s="388" t="s">
        <v>4</v>
      </c>
      <c r="G20" s="394">
        <v>4</v>
      </c>
      <c r="H20" s="71">
        <v>2</v>
      </c>
      <c r="I20" s="53">
        <v>2</v>
      </c>
      <c r="J20" s="53">
        <v>2</v>
      </c>
      <c r="K20" s="53">
        <v>2</v>
      </c>
      <c r="L20" s="53">
        <v>0</v>
      </c>
      <c r="M20" s="72">
        <v>2</v>
      </c>
      <c r="N20" s="389">
        <v>2</v>
      </c>
      <c r="O20" s="389">
        <v>2</v>
      </c>
      <c r="P20" s="73">
        <v>2</v>
      </c>
      <c r="Q20" s="74" t="s">
        <v>388</v>
      </c>
      <c r="R20" s="75" t="s">
        <v>0</v>
      </c>
      <c r="S20" s="390" t="s">
        <v>0</v>
      </c>
      <c r="T20" s="390" t="s">
        <v>0</v>
      </c>
      <c r="U20" s="76" t="s">
        <v>0</v>
      </c>
      <c r="V20" s="77" t="s">
        <v>397</v>
      </c>
      <c r="W20" s="77" t="s">
        <v>397</v>
      </c>
      <c r="X20" s="77" t="s">
        <v>397</v>
      </c>
      <c r="Y20" s="77" t="s">
        <v>391</v>
      </c>
      <c r="Z20" s="84">
        <v>1</v>
      </c>
      <c r="AA20" s="79">
        <v>1</v>
      </c>
      <c r="AB20" s="391">
        <v>1</v>
      </c>
      <c r="AC20" s="392">
        <v>1</v>
      </c>
      <c r="AD20" s="80" t="s">
        <v>402</v>
      </c>
      <c r="AE20" s="81">
        <v>0.75</v>
      </c>
      <c r="AF20" s="82" t="s">
        <v>443</v>
      </c>
      <c r="AG20" s="388" t="s">
        <v>33</v>
      </c>
      <c r="AH20" s="83" t="s">
        <v>347</v>
      </c>
      <c r="AI20" t="s">
        <v>434</v>
      </c>
    </row>
    <row r="21" spans="2:35" ht="409.5" x14ac:dyDescent="0.25">
      <c r="B21" s="70" t="s">
        <v>49</v>
      </c>
      <c r="C21" s="388" t="s">
        <v>50</v>
      </c>
      <c r="D21" s="388" t="s">
        <v>61</v>
      </c>
      <c r="E21" s="388" t="s">
        <v>444</v>
      </c>
      <c r="F21" s="388" t="s">
        <v>387</v>
      </c>
      <c r="G21" s="394">
        <v>2</v>
      </c>
      <c r="H21" s="71">
        <v>2</v>
      </c>
      <c r="I21" s="53">
        <v>1</v>
      </c>
      <c r="J21" s="53">
        <v>0</v>
      </c>
      <c r="K21" s="53">
        <v>1</v>
      </c>
      <c r="L21" s="53">
        <v>0</v>
      </c>
      <c r="M21" s="72">
        <v>1</v>
      </c>
      <c r="N21" s="389"/>
      <c r="O21" s="389">
        <v>1</v>
      </c>
      <c r="P21" s="73"/>
      <c r="Q21" s="74" t="s">
        <v>388</v>
      </c>
      <c r="R21" s="75" t="s">
        <v>0</v>
      </c>
      <c r="S21" s="390">
        <v>0</v>
      </c>
      <c r="T21" s="390" t="s">
        <v>0</v>
      </c>
      <c r="U21" s="76">
        <v>0</v>
      </c>
      <c r="V21" s="77" t="s">
        <v>397</v>
      </c>
      <c r="W21" s="77" t="s">
        <v>390</v>
      </c>
      <c r="X21" s="77" t="s">
        <v>397</v>
      </c>
      <c r="Y21" s="77" t="s">
        <v>390</v>
      </c>
      <c r="Z21" s="84" t="s">
        <v>392</v>
      </c>
      <c r="AA21" s="79">
        <v>1</v>
      </c>
      <c r="AB21" s="391" t="s">
        <v>392</v>
      </c>
      <c r="AC21" s="392">
        <v>1</v>
      </c>
      <c r="AD21" s="80" t="s">
        <v>392</v>
      </c>
      <c r="AE21" s="81">
        <v>1</v>
      </c>
      <c r="AF21" s="82" t="s">
        <v>445</v>
      </c>
      <c r="AG21" s="388" t="s">
        <v>33</v>
      </c>
      <c r="AH21" s="83" t="s">
        <v>347</v>
      </c>
      <c r="AI21" t="s">
        <v>434</v>
      </c>
    </row>
    <row r="22" spans="2:35" ht="409.5" x14ac:dyDescent="0.25">
      <c r="B22" s="70" t="s">
        <v>49</v>
      </c>
      <c r="C22" s="388" t="s">
        <v>50</v>
      </c>
      <c r="D22" s="388" t="s">
        <v>61</v>
      </c>
      <c r="E22" s="388" t="s">
        <v>446</v>
      </c>
      <c r="F22" s="388" t="s">
        <v>387</v>
      </c>
      <c r="G22" s="394">
        <v>2</v>
      </c>
      <c r="H22" s="71">
        <v>2</v>
      </c>
      <c r="I22" s="86">
        <v>0.5</v>
      </c>
      <c r="J22" s="86">
        <v>0.5</v>
      </c>
      <c r="K22" s="53">
        <v>1</v>
      </c>
      <c r="L22" s="53">
        <v>0</v>
      </c>
      <c r="M22" s="72"/>
      <c r="N22" s="389">
        <v>1</v>
      </c>
      <c r="O22" s="389">
        <v>1</v>
      </c>
      <c r="P22" s="73"/>
      <c r="Q22" s="74" t="s">
        <v>388</v>
      </c>
      <c r="R22" s="75">
        <v>0</v>
      </c>
      <c r="S22" s="390" t="s">
        <v>0</v>
      </c>
      <c r="T22" s="390" t="s">
        <v>0</v>
      </c>
      <c r="U22" s="76">
        <v>0</v>
      </c>
      <c r="V22" s="77" t="s">
        <v>389</v>
      </c>
      <c r="W22" s="77" t="s">
        <v>397</v>
      </c>
      <c r="X22" s="77" t="s">
        <v>397</v>
      </c>
      <c r="Y22" s="77" t="s">
        <v>390</v>
      </c>
      <c r="Z22" s="84">
        <v>0.75</v>
      </c>
      <c r="AA22" s="79">
        <v>0.25</v>
      </c>
      <c r="AB22" s="391">
        <v>1</v>
      </c>
      <c r="AC22" s="392">
        <v>1</v>
      </c>
      <c r="AD22" s="80" t="s">
        <v>392</v>
      </c>
      <c r="AE22" s="81">
        <v>1</v>
      </c>
      <c r="AF22" s="82" t="s">
        <v>447</v>
      </c>
      <c r="AG22" s="388" t="s">
        <v>33</v>
      </c>
      <c r="AH22" s="83" t="s">
        <v>347</v>
      </c>
      <c r="AI22" t="s">
        <v>434</v>
      </c>
    </row>
    <row r="23" spans="2:35" ht="409.5" x14ac:dyDescent="0.25">
      <c r="B23" s="70" t="s">
        <v>49</v>
      </c>
      <c r="C23" s="388" t="s">
        <v>50</v>
      </c>
      <c r="D23" s="388" t="s">
        <v>61</v>
      </c>
      <c r="E23" s="388" t="s">
        <v>448</v>
      </c>
      <c r="F23" s="388" t="s">
        <v>387</v>
      </c>
      <c r="G23" s="394">
        <v>1</v>
      </c>
      <c r="H23" s="71">
        <v>1</v>
      </c>
      <c r="I23" s="53">
        <v>1</v>
      </c>
      <c r="J23" s="53">
        <v>0</v>
      </c>
      <c r="K23" s="53">
        <v>0</v>
      </c>
      <c r="L23" s="53">
        <v>0</v>
      </c>
      <c r="M23" s="72">
        <v>1</v>
      </c>
      <c r="N23" s="389"/>
      <c r="O23" s="389"/>
      <c r="P23" s="73"/>
      <c r="Q23" s="74" t="s">
        <v>388</v>
      </c>
      <c r="R23" s="75" t="s">
        <v>0</v>
      </c>
      <c r="S23" s="390">
        <v>0</v>
      </c>
      <c r="T23" s="390">
        <v>0</v>
      </c>
      <c r="U23" s="76">
        <v>0</v>
      </c>
      <c r="V23" s="77" t="s">
        <v>397</v>
      </c>
      <c r="W23" s="77" t="s">
        <v>390</v>
      </c>
      <c r="X23" s="77" t="s">
        <v>390</v>
      </c>
      <c r="Y23" s="77" t="s">
        <v>390</v>
      </c>
      <c r="Z23" s="84" t="s">
        <v>392</v>
      </c>
      <c r="AA23" s="79">
        <v>1</v>
      </c>
      <c r="AB23" s="391" t="s">
        <v>392</v>
      </c>
      <c r="AC23" s="392" t="s">
        <v>392</v>
      </c>
      <c r="AD23" s="80" t="s">
        <v>392</v>
      </c>
      <c r="AE23" s="81">
        <v>1</v>
      </c>
      <c r="AF23" s="82" t="s">
        <v>449</v>
      </c>
      <c r="AG23" s="388" t="s">
        <v>33</v>
      </c>
      <c r="AH23" s="83" t="s">
        <v>347</v>
      </c>
      <c r="AI23" t="s">
        <v>434</v>
      </c>
    </row>
    <row r="24" spans="2:35" ht="409.5" x14ac:dyDescent="0.25">
      <c r="B24" s="70" t="s">
        <v>49</v>
      </c>
      <c r="C24" s="388" t="s">
        <v>50</v>
      </c>
      <c r="D24" s="388" t="s">
        <v>61</v>
      </c>
      <c r="E24" s="388" t="s">
        <v>450</v>
      </c>
      <c r="F24" s="388" t="s">
        <v>387</v>
      </c>
      <c r="G24" s="394">
        <v>1</v>
      </c>
      <c r="H24" s="71">
        <v>24</v>
      </c>
      <c r="I24" s="53">
        <v>24</v>
      </c>
      <c r="J24" s="53">
        <v>0</v>
      </c>
      <c r="K24" s="53">
        <v>0</v>
      </c>
      <c r="L24" s="53">
        <v>0</v>
      </c>
      <c r="M24" s="72">
        <v>24</v>
      </c>
      <c r="N24" s="389"/>
      <c r="O24" s="389"/>
      <c r="P24" s="73"/>
      <c r="Q24" s="74" t="s">
        <v>388</v>
      </c>
      <c r="R24" s="75" t="s">
        <v>0</v>
      </c>
      <c r="S24" s="390">
        <v>0</v>
      </c>
      <c r="T24" s="390">
        <v>0</v>
      </c>
      <c r="U24" s="76">
        <v>0</v>
      </c>
      <c r="V24" s="77" t="s">
        <v>397</v>
      </c>
      <c r="W24" s="77" t="s">
        <v>390</v>
      </c>
      <c r="X24" s="77" t="s">
        <v>390</v>
      </c>
      <c r="Y24" s="77" t="s">
        <v>390</v>
      </c>
      <c r="Z24" s="84" t="s">
        <v>392</v>
      </c>
      <c r="AA24" s="79">
        <v>1</v>
      </c>
      <c r="AB24" s="391" t="s">
        <v>392</v>
      </c>
      <c r="AC24" s="392" t="s">
        <v>392</v>
      </c>
      <c r="AD24" s="80" t="s">
        <v>392</v>
      </c>
      <c r="AE24" s="81">
        <v>1</v>
      </c>
      <c r="AF24" s="82" t="s">
        <v>451</v>
      </c>
      <c r="AG24" s="388" t="s">
        <v>33</v>
      </c>
      <c r="AH24" s="83" t="s">
        <v>347</v>
      </c>
      <c r="AI24" t="s">
        <v>434</v>
      </c>
    </row>
    <row r="25" spans="2:35" ht="409.5" x14ac:dyDescent="0.25">
      <c r="B25" s="70" t="s">
        <v>49</v>
      </c>
      <c r="C25" s="388" t="s">
        <v>50</v>
      </c>
      <c r="D25" s="388" t="s">
        <v>61</v>
      </c>
      <c r="E25" s="388" t="s">
        <v>452</v>
      </c>
      <c r="F25" s="388" t="s">
        <v>387</v>
      </c>
      <c r="G25" s="394">
        <v>1</v>
      </c>
      <c r="H25" s="71">
        <v>1</v>
      </c>
      <c r="I25" s="53">
        <v>1</v>
      </c>
      <c r="J25" s="53">
        <v>0</v>
      </c>
      <c r="K25" s="53">
        <v>0</v>
      </c>
      <c r="L25" s="53">
        <v>0</v>
      </c>
      <c r="M25" s="72"/>
      <c r="N25" s="389">
        <v>1</v>
      </c>
      <c r="O25" s="389"/>
      <c r="P25" s="73"/>
      <c r="Q25" s="74" t="s">
        <v>388</v>
      </c>
      <c r="R25" s="75">
        <v>0</v>
      </c>
      <c r="S25" s="390" t="s">
        <v>0</v>
      </c>
      <c r="T25" s="390">
        <v>0</v>
      </c>
      <c r="U25" s="76">
        <v>0</v>
      </c>
      <c r="V25" s="77" t="s">
        <v>389</v>
      </c>
      <c r="W25" s="77" t="s">
        <v>391</v>
      </c>
      <c r="X25" s="77" t="s">
        <v>390</v>
      </c>
      <c r="Y25" s="77" t="s">
        <v>390</v>
      </c>
      <c r="Z25" s="84">
        <v>1</v>
      </c>
      <c r="AA25" s="79">
        <v>1</v>
      </c>
      <c r="AB25" s="391">
        <v>1</v>
      </c>
      <c r="AC25" s="392" t="s">
        <v>392</v>
      </c>
      <c r="AD25" s="80" t="s">
        <v>392</v>
      </c>
      <c r="AE25" s="81">
        <v>1</v>
      </c>
      <c r="AF25" s="82" t="s">
        <v>453</v>
      </c>
      <c r="AG25" s="388" t="s">
        <v>33</v>
      </c>
      <c r="AH25" s="83" t="s">
        <v>347</v>
      </c>
      <c r="AI25" t="s">
        <v>434</v>
      </c>
    </row>
    <row r="26" spans="2:35" ht="409.5" x14ac:dyDescent="0.25">
      <c r="B26" s="70" t="s">
        <v>49</v>
      </c>
      <c r="C26" s="388" t="s">
        <v>50</v>
      </c>
      <c r="D26" s="388" t="s">
        <v>61</v>
      </c>
      <c r="E26" s="388" t="s">
        <v>454</v>
      </c>
      <c r="F26" s="388" t="s">
        <v>387</v>
      </c>
      <c r="G26" s="394">
        <v>1</v>
      </c>
      <c r="H26" s="71">
        <v>1</v>
      </c>
      <c r="I26" s="53">
        <v>0</v>
      </c>
      <c r="J26" s="53">
        <v>0</v>
      </c>
      <c r="K26" s="53">
        <v>1</v>
      </c>
      <c r="L26" s="53">
        <v>0</v>
      </c>
      <c r="M26" s="72"/>
      <c r="N26" s="389"/>
      <c r="O26" s="389">
        <v>1</v>
      </c>
      <c r="P26" s="73"/>
      <c r="Q26" s="74" t="s">
        <v>388</v>
      </c>
      <c r="R26" s="75">
        <v>0</v>
      </c>
      <c r="S26" s="390">
        <v>0</v>
      </c>
      <c r="T26" s="390" t="s">
        <v>0</v>
      </c>
      <c r="U26" s="76">
        <v>0</v>
      </c>
      <c r="V26" s="77" t="s">
        <v>390</v>
      </c>
      <c r="W26" s="77" t="s">
        <v>390</v>
      </c>
      <c r="X26" s="77" t="s">
        <v>397</v>
      </c>
      <c r="Y26" s="77" t="s">
        <v>390</v>
      </c>
      <c r="Z26" s="84" t="s">
        <v>392</v>
      </c>
      <c r="AA26" s="79" t="s">
        <v>392</v>
      </c>
      <c r="AB26" s="391" t="s">
        <v>392</v>
      </c>
      <c r="AC26" s="392">
        <v>1</v>
      </c>
      <c r="AD26" s="80" t="s">
        <v>392</v>
      </c>
      <c r="AE26" s="81">
        <v>1</v>
      </c>
      <c r="AF26" s="82" t="s">
        <v>455</v>
      </c>
      <c r="AG26" s="388" t="s">
        <v>33</v>
      </c>
      <c r="AH26" s="83" t="s">
        <v>347</v>
      </c>
      <c r="AI26" t="s">
        <v>434</v>
      </c>
    </row>
    <row r="27" spans="2:35" ht="409.5" x14ac:dyDescent="0.25">
      <c r="B27" s="70" t="s">
        <v>49</v>
      </c>
      <c r="C27" s="388" t="s">
        <v>50</v>
      </c>
      <c r="D27" s="388" t="s">
        <v>61</v>
      </c>
      <c r="E27" s="388" t="s">
        <v>456</v>
      </c>
      <c r="F27" s="388" t="s">
        <v>387</v>
      </c>
      <c r="G27" s="394">
        <v>1</v>
      </c>
      <c r="H27" s="71">
        <v>24</v>
      </c>
      <c r="I27" s="53">
        <v>0</v>
      </c>
      <c r="J27" s="53">
        <v>0</v>
      </c>
      <c r="K27" s="53">
        <v>24</v>
      </c>
      <c r="L27" s="53">
        <v>0</v>
      </c>
      <c r="M27" s="72"/>
      <c r="N27" s="389"/>
      <c r="O27" s="389">
        <v>24</v>
      </c>
      <c r="P27" s="73"/>
      <c r="Q27" s="74" t="s">
        <v>388</v>
      </c>
      <c r="R27" s="75">
        <v>0</v>
      </c>
      <c r="S27" s="390">
        <v>0</v>
      </c>
      <c r="T27" s="390" t="s">
        <v>0</v>
      </c>
      <c r="U27" s="76">
        <v>0</v>
      </c>
      <c r="V27" s="77" t="s">
        <v>390</v>
      </c>
      <c r="W27" s="77" t="s">
        <v>390</v>
      </c>
      <c r="X27" s="77" t="s">
        <v>397</v>
      </c>
      <c r="Y27" s="77" t="s">
        <v>390</v>
      </c>
      <c r="Z27" s="84" t="s">
        <v>392</v>
      </c>
      <c r="AA27" s="79" t="s">
        <v>392</v>
      </c>
      <c r="AB27" s="391" t="s">
        <v>392</v>
      </c>
      <c r="AC27" s="392">
        <v>1</v>
      </c>
      <c r="AD27" s="80" t="s">
        <v>392</v>
      </c>
      <c r="AE27" s="81">
        <v>1</v>
      </c>
      <c r="AF27" s="82" t="s">
        <v>457</v>
      </c>
      <c r="AG27" s="388" t="s">
        <v>33</v>
      </c>
      <c r="AH27" s="83" t="s">
        <v>347</v>
      </c>
      <c r="AI27" t="s">
        <v>434</v>
      </c>
    </row>
    <row r="28" spans="2:35" ht="399" x14ac:dyDescent="0.25">
      <c r="B28" s="70" t="s">
        <v>49</v>
      </c>
      <c r="C28" s="388" t="s">
        <v>50</v>
      </c>
      <c r="D28" s="388" t="s">
        <v>458</v>
      </c>
      <c r="E28" s="388" t="s">
        <v>459</v>
      </c>
      <c r="F28" s="388" t="s">
        <v>4</v>
      </c>
      <c r="G28" s="388">
        <v>4</v>
      </c>
      <c r="H28" s="87">
        <v>1</v>
      </c>
      <c r="I28" s="88">
        <v>1</v>
      </c>
      <c r="J28" s="88">
        <v>1</v>
      </c>
      <c r="K28" s="88">
        <v>1</v>
      </c>
      <c r="L28" s="88">
        <v>0</v>
      </c>
      <c r="M28" s="89">
        <v>1</v>
      </c>
      <c r="N28" s="395">
        <v>1</v>
      </c>
      <c r="O28" s="395">
        <v>1</v>
      </c>
      <c r="P28" s="90">
        <v>1</v>
      </c>
      <c r="Q28" s="74" t="s">
        <v>388</v>
      </c>
      <c r="R28" s="75" t="s">
        <v>0</v>
      </c>
      <c r="S28" s="390" t="s">
        <v>0</v>
      </c>
      <c r="T28" s="390" t="s">
        <v>0</v>
      </c>
      <c r="U28" s="76" t="s">
        <v>0</v>
      </c>
      <c r="V28" s="77" t="s">
        <v>397</v>
      </c>
      <c r="W28" s="77" t="s">
        <v>397</v>
      </c>
      <c r="X28" s="77" t="s">
        <v>397</v>
      </c>
      <c r="Y28" s="77" t="s">
        <v>391</v>
      </c>
      <c r="Z28" s="84">
        <v>1</v>
      </c>
      <c r="AA28" s="79">
        <v>1</v>
      </c>
      <c r="AB28" s="391">
        <v>1</v>
      </c>
      <c r="AC28" s="392">
        <v>1</v>
      </c>
      <c r="AD28" s="80" t="s">
        <v>402</v>
      </c>
      <c r="AE28" s="81">
        <v>0.75</v>
      </c>
      <c r="AF28" s="82" t="s">
        <v>460</v>
      </c>
      <c r="AG28" s="388" t="s">
        <v>33</v>
      </c>
      <c r="AH28" s="83" t="s">
        <v>75</v>
      </c>
      <c r="AI28" t="s">
        <v>461</v>
      </c>
    </row>
    <row r="29" spans="2:35" ht="409.5" x14ac:dyDescent="0.25">
      <c r="B29" s="70" t="s">
        <v>49</v>
      </c>
      <c r="C29" s="388" t="s">
        <v>67</v>
      </c>
      <c r="D29" s="388" t="s">
        <v>69</v>
      </c>
      <c r="E29" s="388" t="s">
        <v>70</v>
      </c>
      <c r="F29" s="388" t="s">
        <v>387</v>
      </c>
      <c r="G29" s="388">
        <v>4</v>
      </c>
      <c r="H29" s="71">
        <v>10</v>
      </c>
      <c r="I29" s="53">
        <v>3</v>
      </c>
      <c r="J29" s="53">
        <v>3</v>
      </c>
      <c r="K29" s="53">
        <v>3</v>
      </c>
      <c r="L29" s="53">
        <v>0</v>
      </c>
      <c r="M29" s="72">
        <v>3</v>
      </c>
      <c r="N29" s="389">
        <v>3</v>
      </c>
      <c r="O29" s="389">
        <v>2</v>
      </c>
      <c r="P29" s="73">
        <v>2</v>
      </c>
      <c r="Q29" s="74" t="s">
        <v>388</v>
      </c>
      <c r="R29" s="75" t="s">
        <v>0</v>
      </c>
      <c r="S29" s="390" t="s">
        <v>0</v>
      </c>
      <c r="T29" s="390" t="s">
        <v>0</v>
      </c>
      <c r="U29" s="76" t="s">
        <v>0</v>
      </c>
      <c r="V29" s="77" t="s">
        <v>397</v>
      </c>
      <c r="W29" s="77" t="s">
        <v>397</v>
      </c>
      <c r="X29" s="77" t="s">
        <v>397</v>
      </c>
      <c r="Y29" s="77" t="s">
        <v>391</v>
      </c>
      <c r="Z29" s="84">
        <v>1</v>
      </c>
      <c r="AA29" s="79">
        <v>1</v>
      </c>
      <c r="AB29" s="391">
        <v>1</v>
      </c>
      <c r="AC29" s="392" t="s">
        <v>422</v>
      </c>
      <c r="AD29" s="80" t="s">
        <v>402</v>
      </c>
      <c r="AE29" s="81">
        <v>0.9</v>
      </c>
      <c r="AF29" s="82" t="s">
        <v>462</v>
      </c>
      <c r="AG29" s="388" t="s">
        <v>33</v>
      </c>
      <c r="AH29" s="83" t="s">
        <v>344</v>
      </c>
      <c r="AI29" t="s">
        <v>463</v>
      </c>
    </row>
    <row r="30" spans="2:35" ht="409.5" x14ac:dyDescent="0.25">
      <c r="B30" s="70" t="s">
        <v>49</v>
      </c>
      <c r="C30" s="388" t="s">
        <v>67</v>
      </c>
      <c r="D30" s="388" t="s">
        <v>72</v>
      </c>
      <c r="E30" s="388" t="s">
        <v>73</v>
      </c>
      <c r="F30" s="388" t="s">
        <v>4</v>
      </c>
      <c r="G30" s="388">
        <v>4</v>
      </c>
      <c r="H30" s="71">
        <v>1</v>
      </c>
      <c r="I30" s="53">
        <v>1</v>
      </c>
      <c r="J30" s="53">
        <v>1</v>
      </c>
      <c r="K30" s="53">
        <v>1</v>
      </c>
      <c r="L30" s="53">
        <v>0</v>
      </c>
      <c r="M30" s="72">
        <v>1</v>
      </c>
      <c r="N30" s="389">
        <v>1</v>
      </c>
      <c r="O30" s="389">
        <v>1</v>
      </c>
      <c r="P30" s="73">
        <v>1</v>
      </c>
      <c r="Q30" s="74" t="s">
        <v>388</v>
      </c>
      <c r="R30" s="75" t="s">
        <v>0</v>
      </c>
      <c r="S30" s="390" t="s">
        <v>0</v>
      </c>
      <c r="T30" s="390" t="s">
        <v>0</v>
      </c>
      <c r="U30" s="76" t="s">
        <v>0</v>
      </c>
      <c r="V30" s="77" t="s">
        <v>397</v>
      </c>
      <c r="W30" s="77" t="s">
        <v>397</v>
      </c>
      <c r="X30" s="77" t="s">
        <v>397</v>
      </c>
      <c r="Y30" s="77" t="s">
        <v>391</v>
      </c>
      <c r="Z30" s="84">
        <v>1</v>
      </c>
      <c r="AA30" s="79">
        <v>1</v>
      </c>
      <c r="AB30" s="391">
        <v>1</v>
      </c>
      <c r="AC30" s="392">
        <v>1</v>
      </c>
      <c r="AD30" s="80" t="s">
        <v>402</v>
      </c>
      <c r="AE30" s="81">
        <v>0.75</v>
      </c>
      <c r="AF30" s="82" t="s">
        <v>464</v>
      </c>
      <c r="AG30" s="388" t="s">
        <v>33</v>
      </c>
      <c r="AH30" s="83" t="s">
        <v>344</v>
      </c>
      <c r="AI30" t="s">
        <v>465</v>
      </c>
    </row>
    <row r="31" spans="2:35" ht="270" x14ac:dyDescent="0.25">
      <c r="B31" s="70" t="s">
        <v>49</v>
      </c>
      <c r="C31" s="388" t="s">
        <v>67</v>
      </c>
      <c r="D31" s="388" t="s">
        <v>72</v>
      </c>
      <c r="E31" s="388" t="s">
        <v>74</v>
      </c>
      <c r="F31" s="388" t="s">
        <v>387</v>
      </c>
      <c r="G31" s="388">
        <v>1</v>
      </c>
      <c r="H31" s="71">
        <v>1</v>
      </c>
      <c r="I31" s="53">
        <v>0</v>
      </c>
      <c r="J31" s="53">
        <v>0</v>
      </c>
      <c r="K31" s="53">
        <v>0</v>
      </c>
      <c r="L31" s="53">
        <v>0</v>
      </c>
      <c r="M31" s="72"/>
      <c r="N31" s="389"/>
      <c r="O31" s="389">
        <v>1</v>
      </c>
      <c r="P31" s="73"/>
      <c r="Q31" s="74" t="s">
        <v>388</v>
      </c>
      <c r="R31" s="75">
        <v>0</v>
      </c>
      <c r="S31" s="390">
        <v>0</v>
      </c>
      <c r="T31" s="390" t="s">
        <v>0</v>
      </c>
      <c r="U31" s="76">
        <v>0</v>
      </c>
      <c r="V31" s="77" t="s">
        <v>390</v>
      </c>
      <c r="W31" s="77" t="s">
        <v>390</v>
      </c>
      <c r="X31" s="77" t="s">
        <v>391</v>
      </c>
      <c r="Y31" s="77" t="s">
        <v>390</v>
      </c>
      <c r="Z31" s="84" t="s">
        <v>392</v>
      </c>
      <c r="AA31" s="79" t="s">
        <v>392</v>
      </c>
      <c r="AB31" s="391" t="s">
        <v>392</v>
      </c>
      <c r="AC31" s="392" t="s">
        <v>402</v>
      </c>
      <c r="AD31" s="80" t="s">
        <v>392</v>
      </c>
      <c r="AE31" s="81">
        <v>0</v>
      </c>
      <c r="AF31" s="82" t="s">
        <v>466</v>
      </c>
      <c r="AG31" s="388" t="s">
        <v>33</v>
      </c>
      <c r="AH31" s="83" t="s">
        <v>75</v>
      </c>
      <c r="AI31" t="s">
        <v>461</v>
      </c>
    </row>
    <row r="32" spans="2:35" ht="409.5" x14ac:dyDescent="0.25">
      <c r="B32" s="70" t="s">
        <v>49</v>
      </c>
      <c r="C32" s="388" t="s">
        <v>67</v>
      </c>
      <c r="D32" s="388" t="s">
        <v>467</v>
      </c>
      <c r="E32" s="388" t="s">
        <v>468</v>
      </c>
      <c r="F32" s="388" t="s">
        <v>387</v>
      </c>
      <c r="G32" s="388">
        <v>2</v>
      </c>
      <c r="H32" s="71">
        <v>4</v>
      </c>
      <c r="I32" s="53">
        <v>1</v>
      </c>
      <c r="J32" s="53">
        <v>1</v>
      </c>
      <c r="K32" s="53">
        <v>1</v>
      </c>
      <c r="L32" s="53">
        <v>0</v>
      </c>
      <c r="M32" s="72">
        <v>1</v>
      </c>
      <c r="N32" s="389">
        <v>1</v>
      </c>
      <c r="O32" s="389">
        <v>1</v>
      </c>
      <c r="P32" s="73">
        <v>1</v>
      </c>
      <c r="Q32" s="74" t="s">
        <v>388</v>
      </c>
      <c r="R32" s="75">
        <v>0</v>
      </c>
      <c r="S32" s="390">
        <v>0</v>
      </c>
      <c r="T32" s="390" t="s">
        <v>0</v>
      </c>
      <c r="U32" s="76" t="s">
        <v>0</v>
      </c>
      <c r="V32" s="77" t="s">
        <v>397</v>
      </c>
      <c r="W32" s="77" t="s">
        <v>397</v>
      </c>
      <c r="X32" s="77" t="s">
        <v>397</v>
      </c>
      <c r="Y32" s="77" t="s">
        <v>391</v>
      </c>
      <c r="Z32" s="84">
        <v>1</v>
      </c>
      <c r="AA32" s="79">
        <v>1</v>
      </c>
      <c r="AB32" s="391">
        <v>1</v>
      </c>
      <c r="AC32" s="392">
        <v>1</v>
      </c>
      <c r="AD32" s="80" t="s">
        <v>402</v>
      </c>
      <c r="AE32" s="81">
        <v>0.75</v>
      </c>
      <c r="AF32" s="82" t="s">
        <v>469</v>
      </c>
      <c r="AG32" s="388" t="s">
        <v>33</v>
      </c>
      <c r="AH32" s="83" t="s">
        <v>344</v>
      </c>
      <c r="AI32" t="s">
        <v>470</v>
      </c>
    </row>
    <row r="33" spans="2:35" ht="303.75" x14ac:dyDescent="0.25">
      <c r="B33" s="70" t="s">
        <v>94</v>
      </c>
      <c r="C33" s="388" t="s">
        <v>95</v>
      </c>
      <c r="D33" s="388" t="s">
        <v>471</v>
      </c>
      <c r="E33" s="388" t="s">
        <v>472</v>
      </c>
      <c r="F33" s="388" t="s">
        <v>387</v>
      </c>
      <c r="G33" s="388">
        <v>1</v>
      </c>
      <c r="H33" s="71">
        <v>1</v>
      </c>
      <c r="I33" s="53">
        <v>1</v>
      </c>
      <c r="J33" s="53">
        <v>0</v>
      </c>
      <c r="K33" s="53">
        <v>0</v>
      </c>
      <c r="L33" s="53">
        <v>0</v>
      </c>
      <c r="M33" s="72"/>
      <c r="N33" s="389"/>
      <c r="O33" s="389">
        <v>1</v>
      </c>
      <c r="P33" s="73"/>
      <c r="Q33" s="74" t="s">
        <v>388</v>
      </c>
      <c r="R33" s="75">
        <v>0</v>
      </c>
      <c r="S33" s="390">
        <v>0</v>
      </c>
      <c r="T33" s="390" t="s">
        <v>0</v>
      </c>
      <c r="U33" s="76">
        <v>0</v>
      </c>
      <c r="V33" s="77" t="s">
        <v>389</v>
      </c>
      <c r="W33" s="77" t="s">
        <v>390</v>
      </c>
      <c r="X33" s="77" t="s">
        <v>391</v>
      </c>
      <c r="Y33" s="77" t="s">
        <v>390</v>
      </c>
      <c r="Z33" s="84">
        <v>1</v>
      </c>
      <c r="AA33" s="79">
        <v>1</v>
      </c>
      <c r="AB33" s="391">
        <v>1</v>
      </c>
      <c r="AC33" s="392">
        <v>1</v>
      </c>
      <c r="AD33" s="80" t="s">
        <v>392</v>
      </c>
      <c r="AE33" s="81">
        <v>1</v>
      </c>
      <c r="AF33" s="82" t="s">
        <v>473</v>
      </c>
      <c r="AG33" s="388" t="s">
        <v>33</v>
      </c>
      <c r="AH33" s="83" t="s">
        <v>342</v>
      </c>
      <c r="AI33" t="s">
        <v>474</v>
      </c>
    </row>
    <row r="34" spans="2:35" ht="315" x14ac:dyDescent="0.25">
      <c r="B34" s="70" t="s">
        <v>94</v>
      </c>
      <c r="C34" s="388" t="s">
        <v>95</v>
      </c>
      <c r="D34" s="388" t="s">
        <v>475</v>
      </c>
      <c r="E34" s="388" t="s">
        <v>476</v>
      </c>
      <c r="F34" s="388" t="s">
        <v>387</v>
      </c>
      <c r="G34" s="388">
        <v>2</v>
      </c>
      <c r="H34" s="71">
        <v>1</v>
      </c>
      <c r="I34" s="86">
        <v>0.6</v>
      </c>
      <c r="J34" s="86">
        <v>0.4</v>
      </c>
      <c r="K34" s="53">
        <v>0</v>
      </c>
      <c r="L34" s="53">
        <v>0</v>
      </c>
      <c r="M34" s="72"/>
      <c r="N34" s="389">
        <v>0.6</v>
      </c>
      <c r="O34" s="389">
        <v>0.4</v>
      </c>
      <c r="P34" s="73"/>
      <c r="Q34" s="74" t="s">
        <v>388</v>
      </c>
      <c r="R34" s="75">
        <v>0</v>
      </c>
      <c r="S34" s="390" t="s">
        <v>0</v>
      </c>
      <c r="T34" s="390" t="s">
        <v>0</v>
      </c>
      <c r="U34" s="76">
        <v>0</v>
      </c>
      <c r="V34" s="77" t="s">
        <v>389</v>
      </c>
      <c r="W34" s="77" t="s">
        <v>397</v>
      </c>
      <c r="X34" s="77" t="s">
        <v>391</v>
      </c>
      <c r="Y34" s="77" t="s">
        <v>390</v>
      </c>
      <c r="Z34" s="84">
        <v>1.2666666666666666</v>
      </c>
      <c r="AA34" s="79">
        <v>0.6</v>
      </c>
      <c r="AB34" s="391">
        <v>1</v>
      </c>
      <c r="AC34" s="392">
        <v>1</v>
      </c>
      <c r="AD34" s="80" t="s">
        <v>392</v>
      </c>
      <c r="AE34" s="81">
        <v>1</v>
      </c>
      <c r="AF34" s="82" t="s">
        <v>477</v>
      </c>
      <c r="AG34" s="388" t="s">
        <v>33</v>
      </c>
      <c r="AH34" s="83" t="s">
        <v>342</v>
      </c>
      <c r="AI34" t="s">
        <v>474</v>
      </c>
    </row>
    <row r="35" spans="2:35" ht="225" x14ac:dyDescent="0.25">
      <c r="B35" s="70" t="s">
        <v>94</v>
      </c>
      <c r="C35" s="388" t="s">
        <v>95</v>
      </c>
      <c r="D35" s="388" t="s">
        <v>478</v>
      </c>
      <c r="E35" s="388" t="s">
        <v>479</v>
      </c>
      <c r="F35" s="388" t="s">
        <v>387</v>
      </c>
      <c r="G35" s="388">
        <v>1</v>
      </c>
      <c r="H35" s="71">
        <v>5</v>
      </c>
      <c r="I35" s="53">
        <v>5</v>
      </c>
      <c r="J35" s="53">
        <v>0</v>
      </c>
      <c r="K35" s="53">
        <v>0</v>
      </c>
      <c r="L35" s="53">
        <v>0</v>
      </c>
      <c r="M35" s="72"/>
      <c r="N35" s="389">
        <v>5</v>
      </c>
      <c r="O35" s="389"/>
      <c r="P35" s="73"/>
      <c r="Q35" s="74" t="s">
        <v>388</v>
      </c>
      <c r="R35" s="75">
        <v>0</v>
      </c>
      <c r="S35" s="390" t="s">
        <v>0</v>
      </c>
      <c r="T35" s="390">
        <v>0</v>
      </c>
      <c r="U35" s="76">
        <v>0</v>
      </c>
      <c r="V35" s="77" t="s">
        <v>389</v>
      </c>
      <c r="W35" s="77" t="s">
        <v>391</v>
      </c>
      <c r="X35" s="77" t="s">
        <v>390</v>
      </c>
      <c r="Y35" s="77" t="s">
        <v>390</v>
      </c>
      <c r="Z35" s="84">
        <v>1</v>
      </c>
      <c r="AA35" s="79">
        <v>1</v>
      </c>
      <c r="AB35" s="391">
        <v>1</v>
      </c>
      <c r="AC35" s="392" t="s">
        <v>392</v>
      </c>
      <c r="AD35" s="80" t="s">
        <v>392</v>
      </c>
      <c r="AE35" s="81">
        <v>1</v>
      </c>
      <c r="AF35" s="82" t="s">
        <v>480</v>
      </c>
      <c r="AG35" s="388" t="s">
        <v>33</v>
      </c>
      <c r="AH35" s="83" t="s">
        <v>342</v>
      </c>
      <c r="AI35" t="s">
        <v>481</v>
      </c>
    </row>
    <row r="36" spans="2:35" ht="409.5" x14ac:dyDescent="0.25">
      <c r="B36" s="70" t="s">
        <v>94</v>
      </c>
      <c r="C36" s="388" t="s">
        <v>95</v>
      </c>
      <c r="D36" s="388" t="s">
        <v>482</v>
      </c>
      <c r="E36" s="388" t="s">
        <v>483</v>
      </c>
      <c r="F36" s="388" t="s">
        <v>387</v>
      </c>
      <c r="G36" s="388">
        <v>1</v>
      </c>
      <c r="H36" s="71">
        <v>1</v>
      </c>
      <c r="I36" s="53">
        <v>0</v>
      </c>
      <c r="J36" s="86">
        <v>0.7</v>
      </c>
      <c r="K36" s="53">
        <v>0</v>
      </c>
      <c r="L36" s="53">
        <v>0</v>
      </c>
      <c r="M36" s="72"/>
      <c r="N36" s="389">
        <v>1</v>
      </c>
      <c r="O36" s="389"/>
      <c r="P36" s="73"/>
      <c r="Q36" s="74" t="s">
        <v>388</v>
      </c>
      <c r="R36" s="75">
        <v>0</v>
      </c>
      <c r="S36" s="390" t="s">
        <v>0</v>
      </c>
      <c r="T36" s="390">
        <v>0</v>
      </c>
      <c r="U36" s="76">
        <v>0</v>
      </c>
      <c r="V36" s="77" t="s">
        <v>390</v>
      </c>
      <c r="W36" s="77" t="s">
        <v>397</v>
      </c>
      <c r="X36" s="77" t="s">
        <v>390</v>
      </c>
      <c r="Y36" s="77" t="s">
        <v>390</v>
      </c>
      <c r="Z36" s="84">
        <v>0.7</v>
      </c>
      <c r="AA36" s="79" t="s">
        <v>392</v>
      </c>
      <c r="AB36" s="391">
        <v>0.7</v>
      </c>
      <c r="AC36" s="392">
        <v>0.7</v>
      </c>
      <c r="AD36" s="80" t="s">
        <v>392</v>
      </c>
      <c r="AE36" s="81">
        <v>0.7</v>
      </c>
      <c r="AF36" s="82" t="s">
        <v>484</v>
      </c>
      <c r="AG36" s="388" t="s">
        <v>33</v>
      </c>
      <c r="AH36" s="83" t="s">
        <v>348</v>
      </c>
      <c r="AI36" t="s">
        <v>485</v>
      </c>
    </row>
    <row r="37" spans="2:35" ht="409.5" x14ac:dyDescent="0.25">
      <c r="B37" s="70" t="s">
        <v>94</v>
      </c>
      <c r="C37" s="388" t="s">
        <v>109</v>
      </c>
      <c r="D37" s="388" t="s">
        <v>486</v>
      </c>
      <c r="E37" s="388" t="s">
        <v>487</v>
      </c>
      <c r="F37" s="388" t="s">
        <v>387</v>
      </c>
      <c r="G37" s="388">
        <v>2</v>
      </c>
      <c r="H37" s="71">
        <v>1</v>
      </c>
      <c r="I37" s="86">
        <v>0.2</v>
      </c>
      <c r="J37" s="86">
        <v>0.8</v>
      </c>
      <c r="K37" s="53">
        <v>0</v>
      </c>
      <c r="L37" s="53">
        <v>0</v>
      </c>
      <c r="M37" s="72"/>
      <c r="N37" s="389">
        <v>0.8</v>
      </c>
      <c r="O37" s="389">
        <v>0.2</v>
      </c>
      <c r="P37" s="73"/>
      <c r="Q37" s="74" t="s">
        <v>388</v>
      </c>
      <c r="R37" s="75">
        <v>0</v>
      </c>
      <c r="S37" s="390" t="s">
        <v>0</v>
      </c>
      <c r="T37" s="390" t="s">
        <v>0</v>
      </c>
      <c r="U37" s="76">
        <v>0</v>
      </c>
      <c r="V37" s="77" t="s">
        <v>389</v>
      </c>
      <c r="W37" s="77" t="s">
        <v>397</v>
      </c>
      <c r="X37" s="77" t="s">
        <v>391</v>
      </c>
      <c r="Y37" s="77" t="s">
        <v>390</v>
      </c>
      <c r="Z37" s="84">
        <v>1.2</v>
      </c>
      <c r="AA37" s="79">
        <v>0.2</v>
      </c>
      <c r="AB37" s="391">
        <v>1</v>
      </c>
      <c r="AC37" s="392">
        <v>1</v>
      </c>
      <c r="AD37" s="80" t="s">
        <v>392</v>
      </c>
      <c r="AE37" s="81">
        <v>1</v>
      </c>
      <c r="AF37" s="82" t="s">
        <v>488</v>
      </c>
      <c r="AG37" s="388" t="s">
        <v>33</v>
      </c>
      <c r="AH37" s="83" t="s">
        <v>75</v>
      </c>
      <c r="AI37" t="s">
        <v>489</v>
      </c>
    </row>
    <row r="38" spans="2:35" ht="384.75" x14ac:dyDescent="0.25">
      <c r="B38" s="70" t="s">
        <v>94</v>
      </c>
      <c r="C38" s="388" t="s">
        <v>109</v>
      </c>
      <c r="D38" s="388" t="s">
        <v>490</v>
      </c>
      <c r="E38" s="388" t="s">
        <v>491</v>
      </c>
      <c r="F38" s="388" t="s">
        <v>387</v>
      </c>
      <c r="G38" s="388">
        <v>1</v>
      </c>
      <c r="H38" s="71">
        <v>1</v>
      </c>
      <c r="I38" s="86">
        <v>0.2</v>
      </c>
      <c r="J38" s="86">
        <v>0.2</v>
      </c>
      <c r="K38" s="86">
        <v>0.4</v>
      </c>
      <c r="L38" s="53">
        <v>0</v>
      </c>
      <c r="M38" s="72"/>
      <c r="N38" s="389">
        <v>1</v>
      </c>
      <c r="O38" s="389"/>
      <c r="P38" s="73"/>
      <c r="Q38" s="74" t="s">
        <v>388</v>
      </c>
      <c r="R38" s="75">
        <v>0</v>
      </c>
      <c r="S38" s="390" t="s">
        <v>0</v>
      </c>
      <c r="T38" s="390">
        <v>0</v>
      </c>
      <c r="U38" s="76">
        <v>0</v>
      </c>
      <c r="V38" s="77" t="s">
        <v>389</v>
      </c>
      <c r="W38" s="77" t="s">
        <v>397</v>
      </c>
      <c r="X38" s="77" t="s">
        <v>389</v>
      </c>
      <c r="Y38" s="77" t="s">
        <v>390</v>
      </c>
      <c r="Z38" s="84">
        <v>0.4</v>
      </c>
      <c r="AA38" s="79">
        <v>0.2</v>
      </c>
      <c r="AB38" s="391">
        <v>0.4</v>
      </c>
      <c r="AC38" s="392">
        <v>0.8</v>
      </c>
      <c r="AD38" s="80" t="s">
        <v>392</v>
      </c>
      <c r="AE38" s="81">
        <v>0.8</v>
      </c>
      <c r="AF38" s="82" t="s">
        <v>492</v>
      </c>
      <c r="AG38" s="388" t="s">
        <v>33</v>
      </c>
      <c r="AH38" s="83" t="s">
        <v>75</v>
      </c>
      <c r="AI38" t="s">
        <v>489</v>
      </c>
    </row>
    <row r="39" spans="2:35" ht="202.5" x14ac:dyDescent="0.25">
      <c r="B39" s="70" t="s">
        <v>94</v>
      </c>
      <c r="C39" s="388" t="s">
        <v>109</v>
      </c>
      <c r="D39" s="388" t="s">
        <v>493</v>
      </c>
      <c r="E39" s="388" t="s">
        <v>494</v>
      </c>
      <c r="F39" s="388" t="s">
        <v>387</v>
      </c>
      <c r="G39" s="388">
        <v>1</v>
      </c>
      <c r="H39" s="71">
        <v>1</v>
      </c>
      <c r="I39" s="86">
        <v>0.7</v>
      </c>
      <c r="J39" s="86">
        <v>0.3</v>
      </c>
      <c r="K39" s="53">
        <v>0</v>
      </c>
      <c r="L39" s="53">
        <v>0</v>
      </c>
      <c r="M39" s="72"/>
      <c r="N39" s="389"/>
      <c r="O39" s="389">
        <v>1</v>
      </c>
      <c r="P39" s="73"/>
      <c r="Q39" s="74" t="s">
        <v>388</v>
      </c>
      <c r="R39" s="75">
        <v>0</v>
      </c>
      <c r="S39" s="390">
        <v>0</v>
      </c>
      <c r="T39" s="390" t="s">
        <v>0</v>
      </c>
      <c r="U39" s="76">
        <v>0</v>
      </c>
      <c r="V39" s="77" t="s">
        <v>389</v>
      </c>
      <c r="W39" s="77" t="s">
        <v>389</v>
      </c>
      <c r="X39" s="77" t="s">
        <v>391</v>
      </c>
      <c r="Y39" s="77" t="s">
        <v>390</v>
      </c>
      <c r="Z39" s="84">
        <v>1</v>
      </c>
      <c r="AA39" s="79">
        <v>0.7</v>
      </c>
      <c r="AB39" s="391">
        <v>1</v>
      </c>
      <c r="AC39" s="392">
        <v>1</v>
      </c>
      <c r="AD39" s="80" t="s">
        <v>392</v>
      </c>
      <c r="AE39" s="81">
        <v>1</v>
      </c>
      <c r="AF39" s="82" t="s">
        <v>495</v>
      </c>
      <c r="AG39" s="388" t="s">
        <v>33</v>
      </c>
      <c r="AH39" s="83" t="s">
        <v>75</v>
      </c>
      <c r="AI39" t="s">
        <v>489</v>
      </c>
    </row>
    <row r="40" spans="2:35" ht="356.25" x14ac:dyDescent="0.25">
      <c r="B40" s="70" t="s">
        <v>94</v>
      </c>
      <c r="C40" s="388" t="s">
        <v>109</v>
      </c>
      <c r="D40" s="388" t="s">
        <v>496</v>
      </c>
      <c r="E40" s="388" t="s">
        <v>497</v>
      </c>
      <c r="F40" s="388" t="s">
        <v>387</v>
      </c>
      <c r="G40" s="388">
        <v>1</v>
      </c>
      <c r="H40" s="71">
        <v>1</v>
      </c>
      <c r="I40" s="86">
        <v>0.7</v>
      </c>
      <c r="J40" s="86">
        <v>0.15</v>
      </c>
      <c r="K40" s="53">
        <v>0</v>
      </c>
      <c r="L40" s="53">
        <v>0</v>
      </c>
      <c r="M40" s="72"/>
      <c r="N40" s="389">
        <v>1</v>
      </c>
      <c r="O40" s="389"/>
      <c r="P40" s="73"/>
      <c r="Q40" s="74" t="s">
        <v>388</v>
      </c>
      <c r="R40" s="75">
        <v>0</v>
      </c>
      <c r="S40" s="390" t="s">
        <v>0</v>
      </c>
      <c r="T40" s="390">
        <v>0</v>
      </c>
      <c r="U40" s="76">
        <v>0</v>
      </c>
      <c r="V40" s="77" t="s">
        <v>389</v>
      </c>
      <c r="W40" s="77" t="s">
        <v>397</v>
      </c>
      <c r="X40" s="77" t="s">
        <v>390</v>
      </c>
      <c r="Y40" s="77" t="s">
        <v>390</v>
      </c>
      <c r="Z40" s="84">
        <v>0.85</v>
      </c>
      <c r="AA40" s="79">
        <v>0.7</v>
      </c>
      <c r="AB40" s="391">
        <v>0.85</v>
      </c>
      <c r="AC40" s="392">
        <v>0.85</v>
      </c>
      <c r="AD40" s="80" t="s">
        <v>392</v>
      </c>
      <c r="AE40" s="81">
        <v>0.85</v>
      </c>
      <c r="AF40" s="82" t="s">
        <v>498</v>
      </c>
      <c r="AG40" s="388" t="s">
        <v>33</v>
      </c>
      <c r="AH40" s="83" t="s">
        <v>75</v>
      </c>
      <c r="AI40" t="s">
        <v>489</v>
      </c>
    </row>
    <row r="41" spans="2:35" ht="171" x14ac:dyDescent="0.25">
      <c r="B41" s="70" t="s">
        <v>94</v>
      </c>
      <c r="C41" s="388" t="s">
        <v>109</v>
      </c>
      <c r="D41" s="388" t="s">
        <v>499</v>
      </c>
      <c r="E41" s="388" t="s">
        <v>500</v>
      </c>
      <c r="F41" s="388" t="s">
        <v>387</v>
      </c>
      <c r="G41" s="388">
        <v>3</v>
      </c>
      <c r="H41" s="87">
        <v>1</v>
      </c>
      <c r="I41" s="88">
        <v>0</v>
      </c>
      <c r="J41" s="88">
        <v>0.61</v>
      </c>
      <c r="K41" s="88">
        <v>0.39</v>
      </c>
      <c r="L41" s="88">
        <v>0</v>
      </c>
      <c r="M41" s="89"/>
      <c r="N41" s="395">
        <v>0.1</v>
      </c>
      <c r="O41" s="395">
        <v>0.2</v>
      </c>
      <c r="P41" s="90">
        <v>0.7</v>
      </c>
      <c r="Q41" s="74" t="s">
        <v>388</v>
      </c>
      <c r="R41" s="75">
        <v>0</v>
      </c>
      <c r="S41" s="390" t="s">
        <v>0</v>
      </c>
      <c r="T41" s="390" t="s">
        <v>0</v>
      </c>
      <c r="U41" s="76" t="s">
        <v>0</v>
      </c>
      <c r="V41" s="77" t="s">
        <v>390</v>
      </c>
      <c r="W41" s="77" t="s">
        <v>397</v>
      </c>
      <c r="X41" s="77" t="s">
        <v>397</v>
      </c>
      <c r="Y41" s="77" t="s">
        <v>391</v>
      </c>
      <c r="Z41" s="84">
        <v>1</v>
      </c>
      <c r="AA41" s="79" t="s">
        <v>392</v>
      </c>
      <c r="AB41" s="391">
        <v>1</v>
      </c>
      <c r="AC41" s="392" t="s">
        <v>422</v>
      </c>
      <c r="AD41" s="80"/>
      <c r="AE41" s="81">
        <v>1</v>
      </c>
      <c r="AF41" s="82" t="s">
        <v>501</v>
      </c>
      <c r="AG41" s="388" t="s">
        <v>33</v>
      </c>
      <c r="AH41" s="83" t="s">
        <v>75</v>
      </c>
      <c r="AI41" t="s">
        <v>489</v>
      </c>
    </row>
    <row r="42" spans="2:35" ht="236.25" x14ac:dyDescent="0.25">
      <c r="B42" s="70" t="s">
        <v>94</v>
      </c>
      <c r="C42" s="388" t="s">
        <v>109</v>
      </c>
      <c r="D42" s="388" t="s">
        <v>502</v>
      </c>
      <c r="E42" s="388" t="s">
        <v>503</v>
      </c>
      <c r="F42" s="388" t="s">
        <v>387</v>
      </c>
      <c r="G42" s="388">
        <v>1</v>
      </c>
      <c r="H42" s="71">
        <v>1</v>
      </c>
      <c r="I42" s="86">
        <v>0.2</v>
      </c>
      <c r="J42" s="86">
        <v>0.3</v>
      </c>
      <c r="K42" s="91">
        <v>0.15</v>
      </c>
      <c r="L42" s="53">
        <v>0</v>
      </c>
      <c r="M42" s="72"/>
      <c r="N42" s="389"/>
      <c r="O42" s="389"/>
      <c r="P42" s="73">
        <v>1</v>
      </c>
      <c r="Q42" s="74" t="s">
        <v>388</v>
      </c>
      <c r="R42" s="75">
        <v>0</v>
      </c>
      <c r="S42" s="390">
        <v>0</v>
      </c>
      <c r="T42" s="390">
        <v>0</v>
      </c>
      <c r="U42" s="76" t="s">
        <v>0</v>
      </c>
      <c r="V42" s="77" t="s">
        <v>389</v>
      </c>
      <c r="W42" s="77" t="s">
        <v>389</v>
      </c>
      <c r="X42" s="77" t="s">
        <v>389</v>
      </c>
      <c r="Y42" s="77" t="s">
        <v>391</v>
      </c>
      <c r="Z42" s="84">
        <v>0.3</v>
      </c>
      <c r="AA42" s="79"/>
      <c r="AB42" s="391"/>
      <c r="AC42" s="392"/>
      <c r="AD42" s="80" t="s">
        <v>402</v>
      </c>
      <c r="AE42" s="81">
        <v>0.65</v>
      </c>
      <c r="AF42" s="82" t="s">
        <v>504</v>
      </c>
      <c r="AG42" s="388" t="s">
        <v>33</v>
      </c>
      <c r="AH42" s="83" t="s">
        <v>75</v>
      </c>
      <c r="AI42" t="s">
        <v>489</v>
      </c>
    </row>
    <row r="43" spans="2:35" ht="270" x14ac:dyDescent="0.25">
      <c r="B43" s="70" t="s">
        <v>94</v>
      </c>
      <c r="C43" s="388" t="s">
        <v>109</v>
      </c>
      <c r="D43" s="388" t="s">
        <v>505</v>
      </c>
      <c r="E43" s="388" t="s">
        <v>506</v>
      </c>
      <c r="F43" s="396" t="s">
        <v>387</v>
      </c>
      <c r="G43" s="388">
        <v>2</v>
      </c>
      <c r="H43" s="87">
        <v>0.5</v>
      </c>
      <c r="I43" s="88">
        <v>0</v>
      </c>
      <c r="J43" s="88">
        <v>0</v>
      </c>
      <c r="K43" s="88">
        <v>0</v>
      </c>
      <c r="L43" s="88">
        <v>0</v>
      </c>
      <c r="M43" s="89"/>
      <c r="N43" s="395"/>
      <c r="O43" s="395">
        <v>0.1</v>
      </c>
      <c r="P43" s="90">
        <v>0.4</v>
      </c>
      <c r="Q43" s="74" t="s">
        <v>388</v>
      </c>
      <c r="R43" s="75">
        <v>0</v>
      </c>
      <c r="S43" s="390">
        <v>0</v>
      </c>
      <c r="T43" s="390" t="s">
        <v>0</v>
      </c>
      <c r="U43" s="76" t="s">
        <v>0</v>
      </c>
      <c r="V43" s="77" t="s">
        <v>390</v>
      </c>
      <c r="W43" s="77" t="s">
        <v>390</v>
      </c>
      <c r="X43" s="77" t="s">
        <v>391</v>
      </c>
      <c r="Y43" s="77" t="s">
        <v>391</v>
      </c>
      <c r="Z43" s="84" t="s">
        <v>392</v>
      </c>
      <c r="AA43" s="79" t="s">
        <v>392</v>
      </c>
      <c r="AB43" s="391" t="s">
        <v>392</v>
      </c>
      <c r="AC43" s="392" t="s">
        <v>402</v>
      </c>
      <c r="AD43" s="80" t="s">
        <v>402</v>
      </c>
      <c r="AE43" s="81">
        <v>0</v>
      </c>
      <c r="AF43" s="82" t="s">
        <v>507</v>
      </c>
      <c r="AG43" s="388" t="s">
        <v>33</v>
      </c>
      <c r="AH43" s="83" t="s">
        <v>75</v>
      </c>
      <c r="AI43" t="s">
        <v>489</v>
      </c>
    </row>
    <row r="44" spans="2:35" ht="128.25" x14ac:dyDescent="0.25">
      <c r="B44" s="70" t="s">
        <v>94</v>
      </c>
      <c r="C44" s="388" t="s">
        <v>109</v>
      </c>
      <c r="D44" s="388" t="s">
        <v>508</v>
      </c>
      <c r="E44" s="388" t="s">
        <v>509</v>
      </c>
      <c r="F44" s="388" t="s">
        <v>387</v>
      </c>
      <c r="G44" s="388">
        <v>1</v>
      </c>
      <c r="H44" s="71">
        <v>1</v>
      </c>
      <c r="I44" s="53">
        <v>1</v>
      </c>
      <c r="J44" s="53">
        <v>0</v>
      </c>
      <c r="K44" s="53">
        <v>0</v>
      </c>
      <c r="L44" s="53">
        <v>0</v>
      </c>
      <c r="M44" s="72"/>
      <c r="N44" s="389">
        <v>1</v>
      </c>
      <c r="O44" s="389"/>
      <c r="P44" s="73"/>
      <c r="Q44" s="74" t="s">
        <v>388</v>
      </c>
      <c r="R44" s="75">
        <v>0</v>
      </c>
      <c r="S44" s="390" t="s">
        <v>0</v>
      </c>
      <c r="T44" s="390">
        <v>0</v>
      </c>
      <c r="U44" s="76">
        <v>0</v>
      </c>
      <c r="V44" s="77" t="s">
        <v>389</v>
      </c>
      <c r="W44" s="77" t="s">
        <v>391</v>
      </c>
      <c r="X44" s="77" t="s">
        <v>390</v>
      </c>
      <c r="Y44" s="77" t="s">
        <v>390</v>
      </c>
      <c r="Z44" s="84">
        <v>1</v>
      </c>
      <c r="AA44" s="79">
        <v>1</v>
      </c>
      <c r="AB44" s="391">
        <v>1</v>
      </c>
      <c r="AC44" s="392" t="s">
        <v>392</v>
      </c>
      <c r="AD44" s="80" t="s">
        <v>392</v>
      </c>
      <c r="AE44" s="81">
        <v>1</v>
      </c>
      <c r="AF44" s="82" t="s">
        <v>510</v>
      </c>
      <c r="AG44" s="388" t="s">
        <v>33</v>
      </c>
      <c r="AH44" s="83" t="s">
        <v>75</v>
      </c>
      <c r="AI44" t="s">
        <v>489</v>
      </c>
    </row>
    <row r="45" spans="2:35" ht="270.75" x14ac:dyDescent="0.25">
      <c r="B45" s="70" t="s">
        <v>94</v>
      </c>
      <c r="C45" s="388" t="s">
        <v>109</v>
      </c>
      <c r="D45" s="388" t="s">
        <v>511</v>
      </c>
      <c r="E45" s="388" t="s">
        <v>512</v>
      </c>
      <c r="F45" s="388" t="s">
        <v>387</v>
      </c>
      <c r="G45" s="388">
        <v>1</v>
      </c>
      <c r="H45" s="71">
        <v>1</v>
      </c>
      <c r="I45" s="86">
        <v>0.2</v>
      </c>
      <c r="J45" s="86">
        <v>0.4</v>
      </c>
      <c r="K45" s="86">
        <v>0.25</v>
      </c>
      <c r="L45" s="53">
        <v>0</v>
      </c>
      <c r="M45" s="72"/>
      <c r="N45" s="389">
        <v>1</v>
      </c>
      <c r="O45" s="389"/>
      <c r="P45" s="73"/>
      <c r="Q45" s="74" t="s">
        <v>388</v>
      </c>
      <c r="R45" s="75">
        <v>0</v>
      </c>
      <c r="S45" s="390" t="s">
        <v>0</v>
      </c>
      <c r="T45" s="390">
        <v>0</v>
      </c>
      <c r="U45" s="76">
        <v>0</v>
      </c>
      <c r="V45" s="77" t="s">
        <v>389</v>
      </c>
      <c r="W45" s="77" t="s">
        <v>397</v>
      </c>
      <c r="X45" s="77" t="s">
        <v>389</v>
      </c>
      <c r="Y45" s="77" t="s">
        <v>390</v>
      </c>
      <c r="Z45" s="84">
        <v>0.60000000000000009</v>
      </c>
      <c r="AA45" s="79">
        <v>0.2</v>
      </c>
      <c r="AB45" s="391">
        <v>0.6</v>
      </c>
      <c r="AC45" s="392">
        <v>0.85</v>
      </c>
      <c r="AD45" s="80" t="s">
        <v>392</v>
      </c>
      <c r="AE45" s="81">
        <v>0.85000000000000009</v>
      </c>
      <c r="AF45" s="82" t="s">
        <v>513</v>
      </c>
      <c r="AG45" s="388" t="s">
        <v>33</v>
      </c>
      <c r="AH45" s="83" t="s">
        <v>75</v>
      </c>
      <c r="AI45" t="s">
        <v>489</v>
      </c>
    </row>
    <row r="46" spans="2:35" ht="303.75" x14ac:dyDescent="0.25">
      <c r="B46" s="70" t="s">
        <v>94</v>
      </c>
      <c r="C46" s="388" t="s">
        <v>109</v>
      </c>
      <c r="D46" s="388" t="s">
        <v>514</v>
      </c>
      <c r="E46" s="388" t="s">
        <v>515</v>
      </c>
      <c r="F46" s="388" t="s">
        <v>387</v>
      </c>
      <c r="G46" s="388">
        <v>1</v>
      </c>
      <c r="H46" s="71">
        <v>1</v>
      </c>
      <c r="I46" s="53">
        <v>0</v>
      </c>
      <c r="J46" s="53">
        <v>0.5</v>
      </c>
      <c r="K46" s="53">
        <v>0</v>
      </c>
      <c r="L46" s="53">
        <v>0</v>
      </c>
      <c r="M46" s="72">
        <v>1</v>
      </c>
      <c r="N46" s="389"/>
      <c r="O46" s="389"/>
      <c r="P46" s="73"/>
      <c r="Q46" s="74" t="s">
        <v>388</v>
      </c>
      <c r="R46" s="75" t="s">
        <v>0</v>
      </c>
      <c r="S46" s="390">
        <v>0</v>
      </c>
      <c r="T46" s="390">
        <v>0</v>
      </c>
      <c r="U46" s="76">
        <v>0</v>
      </c>
      <c r="V46" s="77" t="s">
        <v>391</v>
      </c>
      <c r="W46" s="77" t="s">
        <v>389</v>
      </c>
      <c r="X46" s="77" t="s">
        <v>390</v>
      </c>
      <c r="Y46" s="77" t="s">
        <v>390</v>
      </c>
      <c r="Z46" s="84">
        <v>0.5</v>
      </c>
      <c r="AA46" s="79" t="s">
        <v>402</v>
      </c>
      <c r="AB46" s="391">
        <v>0.5</v>
      </c>
      <c r="AC46" s="392">
        <v>0.5</v>
      </c>
      <c r="AD46" s="80" t="s">
        <v>392</v>
      </c>
      <c r="AE46" s="81">
        <v>0.5</v>
      </c>
      <c r="AF46" s="82" t="s">
        <v>516</v>
      </c>
      <c r="AG46" s="388" t="s">
        <v>33</v>
      </c>
      <c r="AH46" s="83" t="s">
        <v>348</v>
      </c>
      <c r="AI46" t="s">
        <v>517</v>
      </c>
    </row>
    <row r="47" spans="2:35" ht="199.5" x14ac:dyDescent="0.25">
      <c r="B47" s="70" t="s">
        <v>94</v>
      </c>
      <c r="C47" s="388" t="s">
        <v>109</v>
      </c>
      <c r="D47" s="388" t="s">
        <v>518</v>
      </c>
      <c r="E47" s="388" t="s">
        <v>519</v>
      </c>
      <c r="F47" s="388" t="s">
        <v>387</v>
      </c>
      <c r="G47" s="388">
        <v>2</v>
      </c>
      <c r="H47" s="87">
        <v>1</v>
      </c>
      <c r="I47" s="88">
        <v>0.8</v>
      </c>
      <c r="J47" s="88">
        <v>0.1</v>
      </c>
      <c r="K47" s="88">
        <v>0.1</v>
      </c>
      <c r="L47" s="53">
        <v>0</v>
      </c>
      <c r="M47" s="89">
        <v>0.8</v>
      </c>
      <c r="N47" s="395">
        <v>0.2</v>
      </c>
      <c r="O47" s="395"/>
      <c r="P47" s="90"/>
      <c r="Q47" s="74" t="s">
        <v>388</v>
      </c>
      <c r="R47" s="75" t="s">
        <v>0</v>
      </c>
      <c r="S47" s="390" t="s">
        <v>0</v>
      </c>
      <c r="T47" s="390">
        <v>0</v>
      </c>
      <c r="U47" s="76">
        <v>0</v>
      </c>
      <c r="V47" s="77" t="s">
        <v>397</v>
      </c>
      <c r="W47" s="77" t="s">
        <v>397</v>
      </c>
      <c r="X47" s="77" t="s">
        <v>389</v>
      </c>
      <c r="Y47" s="77" t="s">
        <v>390</v>
      </c>
      <c r="Z47" s="84">
        <v>0.5</v>
      </c>
      <c r="AA47" s="79">
        <v>1</v>
      </c>
      <c r="AB47" s="391">
        <v>0.9</v>
      </c>
      <c r="AC47" s="392">
        <v>1</v>
      </c>
      <c r="AD47" s="80" t="s">
        <v>392</v>
      </c>
      <c r="AE47" s="81">
        <v>1</v>
      </c>
      <c r="AF47" s="82" t="s">
        <v>520</v>
      </c>
      <c r="AG47" s="388" t="s">
        <v>33</v>
      </c>
      <c r="AH47" s="83" t="s">
        <v>75</v>
      </c>
      <c r="AI47" t="s">
        <v>489</v>
      </c>
    </row>
    <row r="48" spans="2:35" ht="199.5" x14ac:dyDescent="0.25">
      <c r="B48" s="70" t="s">
        <v>94</v>
      </c>
      <c r="C48" s="388" t="s">
        <v>109</v>
      </c>
      <c r="D48" s="388" t="s">
        <v>521</v>
      </c>
      <c r="E48" s="388" t="s">
        <v>522</v>
      </c>
      <c r="F48" s="388" t="s">
        <v>387</v>
      </c>
      <c r="G48" s="388">
        <v>2</v>
      </c>
      <c r="H48" s="87">
        <v>1</v>
      </c>
      <c r="I48" s="88">
        <v>0.8</v>
      </c>
      <c r="J48" s="88">
        <v>0.2</v>
      </c>
      <c r="K48" s="53">
        <v>0</v>
      </c>
      <c r="L48" s="53">
        <v>0</v>
      </c>
      <c r="M48" s="89">
        <v>0.8</v>
      </c>
      <c r="N48" s="395">
        <v>0.2</v>
      </c>
      <c r="O48" s="395"/>
      <c r="P48" s="90"/>
      <c r="Q48" s="74" t="s">
        <v>388</v>
      </c>
      <c r="R48" s="75" t="s">
        <v>0</v>
      </c>
      <c r="S48" s="390" t="s">
        <v>0</v>
      </c>
      <c r="T48" s="390">
        <v>0</v>
      </c>
      <c r="U48" s="76">
        <v>0</v>
      </c>
      <c r="V48" s="77" t="s">
        <v>397</v>
      </c>
      <c r="W48" s="77" t="s">
        <v>397</v>
      </c>
      <c r="X48" s="77" t="s">
        <v>390</v>
      </c>
      <c r="Y48" s="77" t="s">
        <v>390</v>
      </c>
      <c r="Z48" s="84">
        <v>1</v>
      </c>
      <c r="AA48" s="79">
        <v>1</v>
      </c>
      <c r="AB48" s="391">
        <v>1</v>
      </c>
      <c r="AC48" s="392"/>
      <c r="AD48" s="80" t="s">
        <v>392</v>
      </c>
      <c r="AE48" s="81">
        <v>1</v>
      </c>
      <c r="AF48" s="82" t="s">
        <v>523</v>
      </c>
      <c r="AG48" s="388" t="s">
        <v>33</v>
      </c>
      <c r="AH48" s="83" t="s">
        <v>75</v>
      </c>
      <c r="AI48" t="s">
        <v>489</v>
      </c>
    </row>
    <row r="49" spans="2:35" ht="292.5" x14ac:dyDescent="0.25">
      <c r="B49" s="70" t="s">
        <v>94</v>
      </c>
      <c r="C49" s="388" t="s">
        <v>109</v>
      </c>
      <c r="D49" s="388" t="s">
        <v>524</v>
      </c>
      <c r="E49" s="388" t="s">
        <v>525</v>
      </c>
      <c r="F49" s="388" t="s">
        <v>387</v>
      </c>
      <c r="G49" s="388">
        <v>2</v>
      </c>
      <c r="H49" s="87">
        <v>1</v>
      </c>
      <c r="I49" s="88">
        <v>0.8</v>
      </c>
      <c r="J49" s="88">
        <v>0.2</v>
      </c>
      <c r="K49" s="53">
        <v>0</v>
      </c>
      <c r="L49" s="53">
        <v>0</v>
      </c>
      <c r="M49" s="89">
        <v>0.8</v>
      </c>
      <c r="N49" s="395">
        <v>0.2</v>
      </c>
      <c r="O49" s="395"/>
      <c r="P49" s="90"/>
      <c r="Q49" s="74" t="s">
        <v>388</v>
      </c>
      <c r="R49" s="75" t="s">
        <v>0</v>
      </c>
      <c r="S49" s="390" t="s">
        <v>0</v>
      </c>
      <c r="T49" s="390">
        <v>0</v>
      </c>
      <c r="U49" s="76">
        <v>0</v>
      </c>
      <c r="V49" s="77" t="s">
        <v>397</v>
      </c>
      <c r="W49" s="77" t="s">
        <v>397</v>
      </c>
      <c r="X49" s="77" t="s">
        <v>390</v>
      </c>
      <c r="Y49" s="77" t="s">
        <v>390</v>
      </c>
      <c r="Z49" s="84">
        <v>1</v>
      </c>
      <c r="AA49" s="79">
        <v>1</v>
      </c>
      <c r="AB49" s="391">
        <v>1</v>
      </c>
      <c r="AC49" s="392" t="s">
        <v>392</v>
      </c>
      <c r="AD49" s="80" t="s">
        <v>392</v>
      </c>
      <c r="AE49" s="81">
        <v>1</v>
      </c>
      <c r="AF49" s="82" t="s">
        <v>526</v>
      </c>
      <c r="AG49" s="388" t="s">
        <v>33</v>
      </c>
      <c r="AH49" s="83" t="s">
        <v>75</v>
      </c>
      <c r="AI49" t="s">
        <v>489</v>
      </c>
    </row>
    <row r="50" spans="2:35" ht="342" x14ac:dyDescent="0.25">
      <c r="B50" s="70" t="s">
        <v>94</v>
      </c>
      <c r="C50" s="388" t="s">
        <v>109</v>
      </c>
      <c r="D50" s="388" t="s">
        <v>527</v>
      </c>
      <c r="E50" s="388" t="s">
        <v>528</v>
      </c>
      <c r="F50" s="388" t="s">
        <v>387</v>
      </c>
      <c r="G50" s="388">
        <v>2</v>
      </c>
      <c r="H50" s="87">
        <v>1</v>
      </c>
      <c r="I50" s="88">
        <v>1</v>
      </c>
      <c r="J50" s="88">
        <v>0</v>
      </c>
      <c r="K50" s="53">
        <v>0</v>
      </c>
      <c r="L50" s="53">
        <v>0</v>
      </c>
      <c r="M50" s="89">
        <v>0.8</v>
      </c>
      <c r="N50" s="395">
        <v>0.2</v>
      </c>
      <c r="O50" s="395"/>
      <c r="P50" s="90"/>
      <c r="Q50" s="74" t="s">
        <v>388</v>
      </c>
      <c r="R50" s="75" t="s">
        <v>0</v>
      </c>
      <c r="S50" s="390" t="s">
        <v>0</v>
      </c>
      <c r="T50" s="390">
        <v>0</v>
      </c>
      <c r="U50" s="76">
        <v>0</v>
      </c>
      <c r="V50" s="77" t="s">
        <v>397</v>
      </c>
      <c r="W50" s="77" t="s">
        <v>391</v>
      </c>
      <c r="X50" s="77" t="s">
        <v>390</v>
      </c>
      <c r="Y50" s="77" t="s">
        <v>390</v>
      </c>
      <c r="Z50" s="84" t="s">
        <v>402</v>
      </c>
      <c r="AA50" s="79" t="s">
        <v>422</v>
      </c>
      <c r="AB50" s="391">
        <v>1</v>
      </c>
      <c r="AC50" s="392" t="s">
        <v>392</v>
      </c>
      <c r="AD50" s="80" t="s">
        <v>392</v>
      </c>
      <c r="AE50" s="81">
        <v>1</v>
      </c>
      <c r="AF50" s="82" t="s">
        <v>529</v>
      </c>
      <c r="AG50" s="388" t="s">
        <v>33</v>
      </c>
      <c r="AH50" s="83" t="s">
        <v>75</v>
      </c>
      <c r="AI50" t="s">
        <v>489</v>
      </c>
    </row>
    <row r="51" spans="2:35" ht="228" x14ac:dyDescent="0.25">
      <c r="B51" s="70" t="s">
        <v>94</v>
      </c>
      <c r="C51" s="388" t="s">
        <v>109</v>
      </c>
      <c r="D51" s="388" t="s">
        <v>530</v>
      </c>
      <c r="E51" s="388" t="s">
        <v>531</v>
      </c>
      <c r="F51" s="388" t="s">
        <v>4</v>
      </c>
      <c r="G51" s="388">
        <v>4</v>
      </c>
      <c r="H51" s="71">
        <v>1</v>
      </c>
      <c r="I51" s="53">
        <v>1</v>
      </c>
      <c r="J51" s="53">
        <v>1</v>
      </c>
      <c r="K51" s="53">
        <v>1</v>
      </c>
      <c r="L51" s="53">
        <v>0</v>
      </c>
      <c r="M51" s="72">
        <v>1</v>
      </c>
      <c r="N51" s="389">
        <v>1</v>
      </c>
      <c r="O51" s="389">
        <v>1</v>
      </c>
      <c r="P51" s="73">
        <v>1</v>
      </c>
      <c r="Q51" s="74" t="s">
        <v>388</v>
      </c>
      <c r="R51" s="75" t="s">
        <v>0</v>
      </c>
      <c r="S51" s="390" t="s">
        <v>0</v>
      </c>
      <c r="T51" s="390" t="s">
        <v>0</v>
      </c>
      <c r="U51" s="76" t="s">
        <v>0</v>
      </c>
      <c r="V51" s="77" t="s">
        <v>397</v>
      </c>
      <c r="W51" s="77" t="s">
        <v>397</v>
      </c>
      <c r="X51" s="77" t="s">
        <v>397</v>
      </c>
      <c r="Y51" s="77" t="s">
        <v>391</v>
      </c>
      <c r="Z51" s="84">
        <v>1</v>
      </c>
      <c r="AA51" s="79">
        <v>1</v>
      </c>
      <c r="AB51" s="391">
        <v>1</v>
      </c>
      <c r="AC51" s="392">
        <v>1</v>
      </c>
      <c r="AD51" s="80" t="s">
        <v>402</v>
      </c>
      <c r="AE51" s="81">
        <v>0.75</v>
      </c>
      <c r="AF51" s="82" t="s">
        <v>532</v>
      </c>
      <c r="AG51" s="388" t="s">
        <v>33</v>
      </c>
      <c r="AH51" s="83" t="s">
        <v>75</v>
      </c>
      <c r="AI51" t="s">
        <v>489</v>
      </c>
    </row>
    <row r="52" spans="2:35" ht="185.25" x14ac:dyDescent="0.25">
      <c r="B52" s="70" t="s">
        <v>94</v>
      </c>
      <c r="C52" s="388" t="s">
        <v>109</v>
      </c>
      <c r="D52" s="388" t="s">
        <v>533</v>
      </c>
      <c r="E52" s="388" t="s">
        <v>534</v>
      </c>
      <c r="F52" s="388" t="s">
        <v>387</v>
      </c>
      <c r="G52" s="388">
        <v>1</v>
      </c>
      <c r="H52" s="71">
        <v>1</v>
      </c>
      <c r="I52" s="86">
        <v>0.8</v>
      </c>
      <c r="J52" s="91">
        <v>0.15</v>
      </c>
      <c r="K52" s="86">
        <v>0.05</v>
      </c>
      <c r="L52" s="53">
        <v>0</v>
      </c>
      <c r="M52" s="72"/>
      <c r="N52" s="389">
        <v>1</v>
      </c>
      <c r="O52" s="389"/>
      <c r="P52" s="73"/>
      <c r="Q52" s="74" t="s">
        <v>388</v>
      </c>
      <c r="R52" s="75">
        <v>0</v>
      </c>
      <c r="S52" s="390" t="s">
        <v>0</v>
      </c>
      <c r="T52" s="390">
        <v>0</v>
      </c>
      <c r="U52" s="76">
        <v>0</v>
      </c>
      <c r="V52" s="77" t="s">
        <v>389</v>
      </c>
      <c r="W52" s="77" t="s">
        <v>397</v>
      </c>
      <c r="X52" s="77" t="s">
        <v>389</v>
      </c>
      <c r="Y52" s="77" t="s">
        <v>390</v>
      </c>
      <c r="Z52" s="84">
        <v>0.95000000000000007</v>
      </c>
      <c r="AA52" s="79">
        <v>0.8</v>
      </c>
      <c r="AB52" s="391">
        <v>1</v>
      </c>
      <c r="AC52" s="392">
        <v>1</v>
      </c>
      <c r="AD52" s="80" t="s">
        <v>392</v>
      </c>
      <c r="AE52" s="81">
        <v>1</v>
      </c>
      <c r="AF52" s="82" t="s">
        <v>535</v>
      </c>
      <c r="AG52" s="388" t="s">
        <v>33</v>
      </c>
      <c r="AH52" s="83" t="s">
        <v>75</v>
      </c>
      <c r="AI52" t="s">
        <v>489</v>
      </c>
    </row>
    <row r="53" spans="2:35" ht="371.25" x14ac:dyDescent="0.25">
      <c r="B53" s="70" t="s">
        <v>94</v>
      </c>
      <c r="C53" s="388" t="s">
        <v>158</v>
      </c>
      <c r="D53" s="388" t="s">
        <v>536</v>
      </c>
      <c r="E53" s="397" t="s">
        <v>537</v>
      </c>
      <c r="F53" s="397" t="s">
        <v>387</v>
      </c>
      <c r="G53" s="398">
        <v>1</v>
      </c>
      <c r="H53" s="92">
        <v>1</v>
      </c>
      <c r="I53" s="93">
        <v>0.85</v>
      </c>
      <c r="J53" s="93">
        <v>0.1</v>
      </c>
      <c r="K53" s="94">
        <v>0</v>
      </c>
      <c r="L53" s="95">
        <v>0</v>
      </c>
      <c r="M53" s="72">
        <v>1</v>
      </c>
      <c r="N53" s="389"/>
      <c r="O53" s="389"/>
      <c r="P53" s="73"/>
      <c r="Q53" s="74" t="s">
        <v>388</v>
      </c>
      <c r="R53" s="75" t="s">
        <v>0</v>
      </c>
      <c r="S53" s="390">
        <v>0</v>
      </c>
      <c r="T53" s="390">
        <v>0</v>
      </c>
      <c r="U53" s="76">
        <v>0</v>
      </c>
      <c r="V53" s="77" t="s">
        <v>397</v>
      </c>
      <c r="W53" s="77" t="s">
        <v>389</v>
      </c>
      <c r="X53" s="77" t="s">
        <v>390</v>
      </c>
      <c r="Y53" s="77" t="s">
        <v>390</v>
      </c>
      <c r="Z53" s="84">
        <v>0.1</v>
      </c>
      <c r="AA53" s="79">
        <v>0.85</v>
      </c>
      <c r="AB53" s="391">
        <v>0.95</v>
      </c>
      <c r="AC53" s="392">
        <v>0.95</v>
      </c>
      <c r="AD53" s="80" t="s">
        <v>392</v>
      </c>
      <c r="AE53" s="81">
        <v>0.95</v>
      </c>
      <c r="AF53" s="82" t="s">
        <v>538</v>
      </c>
      <c r="AG53" s="388" t="s">
        <v>33</v>
      </c>
      <c r="AH53" s="83" t="s">
        <v>75</v>
      </c>
      <c r="AI53" t="s">
        <v>489</v>
      </c>
    </row>
    <row r="54" spans="2:35" ht="327.75" x14ac:dyDescent="0.25">
      <c r="B54" s="70" t="s">
        <v>94</v>
      </c>
      <c r="C54" s="388" t="s">
        <v>158</v>
      </c>
      <c r="D54" s="388" t="s">
        <v>539</v>
      </c>
      <c r="E54" s="388" t="s">
        <v>540</v>
      </c>
      <c r="F54" s="388" t="s">
        <v>387</v>
      </c>
      <c r="G54" s="399">
        <v>4</v>
      </c>
      <c r="H54" s="87">
        <v>1</v>
      </c>
      <c r="I54" s="88">
        <v>0.15</v>
      </c>
      <c r="J54" s="88">
        <v>0.15</v>
      </c>
      <c r="K54" s="88">
        <v>0.1</v>
      </c>
      <c r="L54" s="88">
        <v>0</v>
      </c>
      <c r="M54" s="89">
        <v>0.25</v>
      </c>
      <c r="N54" s="395">
        <v>0.25</v>
      </c>
      <c r="O54" s="395">
        <v>0.25</v>
      </c>
      <c r="P54" s="90">
        <v>0.25</v>
      </c>
      <c r="Q54" s="74" t="s">
        <v>388</v>
      </c>
      <c r="R54" s="75" t="s">
        <v>0</v>
      </c>
      <c r="S54" s="390" t="s">
        <v>0</v>
      </c>
      <c r="T54" s="390" t="s">
        <v>0</v>
      </c>
      <c r="U54" s="76" t="s">
        <v>0</v>
      </c>
      <c r="V54" s="77" t="s">
        <v>397</v>
      </c>
      <c r="W54" s="77" t="s">
        <v>397</v>
      </c>
      <c r="X54" s="77" t="s">
        <v>397</v>
      </c>
      <c r="Y54" s="77" t="s">
        <v>391</v>
      </c>
      <c r="Z54" s="84">
        <v>0.6</v>
      </c>
      <c r="AA54" s="79">
        <v>0.6</v>
      </c>
      <c r="AB54" s="391">
        <v>0.6</v>
      </c>
      <c r="AC54" s="392">
        <v>0.4</v>
      </c>
      <c r="AD54" s="80" t="s">
        <v>402</v>
      </c>
      <c r="AE54" s="81">
        <v>0.4</v>
      </c>
      <c r="AF54" s="82" t="s">
        <v>541</v>
      </c>
      <c r="AG54" s="388" t="s">
        <v>33</v>
      </c>
      <c r="AH54" s="83" t="s">
        <v>75</v>
      </c>
      <c r="AI54" t="s">
        <v>489</v>
      </c>
    </row>
    <row r="55" spans="2:35" ht="228" x14ac:dyDescent="0.25">
      <c r="B55" s="70" t="s">
        <v>94</v>
      </c>
      <c r="C55" s="388" t="s">
        <v>158</v>
      </c>
      <c r="D55" s="388" t="s">
        <v>542</v>
      </c>
      <c r="E55" s="388" t="s">
        <v>543</v>
      </c>
      <c r="F55" s="388" t="s">
        <v>387</v>
      </c>
      <c r="G55" s="399">
        <v>1</v>
      </c>
      <c r="H55" s="87">
        <v>1</v>
      </c>
      <c r="I55" s="53">
        <v>1</v>
      </c>
      <c r="J55" s="53">
        <v>1</v>
      </c>
      <c r="K55" s="53">
        <v>1</v>
      </c>
      <c r="L55" s="53">
        <v>0</v>
      </c>
      <c r="M55" s="89">
        <v>1</v>
      </c>
      <c r="N55" s="395"/>
      <c r="O55" s="395"/>
      <c r="P55" s="90"/>
      <c r="Q55" s="74" t="s">
        <v>388</v>
      </c>
      <c r="R55" s="75" t="s">
        <v>0</v>
      </c>
      <c r="S55" s="390">
        <v>0</v>
      </c>
      <c r="T55" s="390">
        <v>0</v>
      </c>
      <c r="U55" s="76">
        <v>0</v>
      </c>
      <c r="V55" s="77" t="s">
        <v>397</v>
      </c>
      <c r="W55" s="77" t="s">
        <v>389</v>
      </c>
      <c r="X55" s="77" t="s">
        <v>389</v>
      </c>
      <c r="Y55" s="77" t="s">
        <v>390</v>
      </c>
      <c r="Z55" s="84">
        <v>1</v>
      </c>
      <c r="AA55" s="79">
        <v>1</v>
      </c>
      <c r="AB55" s="391">
        <v>1</v>
      </c>
      <c r="AC55" s="392">
        <v>1</v>
      </c>
      <c r="AD55" s="80" t="s">
        <v>392</v>
      </c>
      <c r="AE55" s="81" t="s">
        <v>422</v>
      </c>
      <c r="AF55" s="82" t="s">
        <v>544</v>
      </c>
      <c r="AG55" s="388" t="s">
        <v>33</v>
      </c>
      <c r="AH55" s="83" t="s">
        <v>75</v>
      </c>
      <c r="AI55" t="s">
        <v>489</v>
      </c>
    </row>
    <row r="56" spans="2:35" ht="225" x14ac:dyDescent="0.25">
      <c r="B56" s="70" t="s">
        <v>94</v>
      </c>
      <c r="C56" s="388" t="s">
        <v>158</v>
      </c>
      <c r="D56" s="388" t="s">
        <v>545</v>
      </c>
      <c r="E56" s="388" t="s">
        <v>546</v>
      </c>
      <c r="F56" s="388" t="s">
        <v>387</v>
      </c>
      <c r="G56" s="399">
        <v>3</v>
      </c>
      <c r="H56" s="87">
        <v>1</v>
      </c>
      <c r="I56" s="88">
        <v>0.25</v>
      </c>
      <c r="J56" s="88">
        <v>0.1</v>
      </c>
      <c r="K56" s="88">
        <v>0.1</v>
      </c>
      <c r="L56" s="53">
        <v>0</v>
      </c>
      <c r="M56" s="89">
        <v>0.33</v>
      </c>
      <c r="N56" s="395">
        <v>0.33</v>
      </c>
      <c r="O56" s="395">
        <v>0.34</v>
      </c>
      <c r="P56" s="90"/>
      <c r="Q56" s="74" t="s">
        <v>388</v>
      </c>
      <c r="R56" s="75" t="s">
        <v>0</v>
      </c>
      <c r="S56" s="390" t="s">
        <v>0</v>
      </c>
      <c r="T56" s="390" t="s">
        <v>0</v>
      </c>
      <c r="U56" s="76">
        <v>0</v>
      </c>
      <c r="V56" s="77" t="s">
        <v>397</v>
      </c>
      <c r="W56" s="77" t="s">
        <v>397</v>
      </c>
      <c r="X56" s="77" t="s">
        <v>397</v>
      </c>
      <c r="Y56" s="77" t="s">
        <v>390</v>
      </c>
      <c r="Z56" s="84">
        <v>0.30303030303030304</v>
      </c>
      <c r="AA56" s="79">
        <v>0.75757575757575757</v>
      </c>
      <c r="AB56" s="391">
        <v>0.30299999999999999</v>
      </c>
      <c r="AC56" s="392">
        <v>0.29411764705882354</v>
      </c>
      <c r="AD56" s="80" t="s">
        <v>392</v>
      </c>
      <c r="AE56" s="81">
        <v>0.44999999999999996</v>
      </c>
      <c r="AF56" s="82" t="s">
        <v>547</v>
      </c>
      <c r="AG56" s="388" t="s">
        <v>33</v>
      </c>
      <c r="AH56" s="83" t="s">
        <v>75</v>
      </c>
      <c r="AI56" t="s">
        <v>489</v>
      </c>
    </row>
    <row r="57" spans="2:35" ht="270.75" x14ac:dyDescent="0.25">
      <c r="B57" s="70" t="s">
        <v>94</v>
      </c>
      <c r="C57" s="388" t="s">
        <v>158</v>
      </c>
      <c r="D57" s="388" t="s">
        <v>548</v>
      </c>
      <c r="E57" s="388" t="s">
        <v>549</v>
      </c>
      <c r="F57" s="388" t="s">
        <v>387</v>
      </c>
      <c r="G57" s="399">
        <v>2</v>
      </c>
      <c r="H57" s="71">
        <v>2</v>
      </c>
      <c r="I57" s="53">
        <v>1</v>
      </c>
      <c r="J57" s="53">
        <v>1</v>
      </c>
      <c r="K57" s="53">
        <v>0</v>
      </c>
      <c r="L57" s="53">
        <v>0</v>
      </c>
      <c r="M57" s="72">
        <v>1</v>
      </c>
      <c r="N57" s="389"/>
      <c r="O57" s="389">
        <v>1</v>
      </c>
      <c r="P57" s="73"/>
      <c r="Q57" s="74" t="s">
        <v>388</v>
      </c>
      <c r="R57" s="75" t="s">
        <v>0</v>
      </c>
      <c r="S57" s="390">
        <v>0</v>
      </c>
      <c r="T57" s="390" t="s">
        <v>0</v>
      </c>
      <c r="U57" s="76">
        <v>0</v>
      </c>
      <c r="V57" s="77" t="s">
        <v>397</v>
      </c>
      <c r="W57" s="77" t="s">
        <v>389</v>
      </c>
      <c r="X57" s="77" t="s">
        <v>391</v>
      </c>
      <c r="Y57" s="77" t="s">
        <v>390</v>
      </c>
      <c r="Z57" s="84">
        <v>0.5</v>
      </c>
      <c r="AA57" s="79">
        <v>1</v>
      </c>
      <c r="AB57" s="391">
        <v>1</v>
      </c>
      <c r="AC57" s="392">
        <v>1</v>
      </c>
      <c r="AD57" s="80" t="s">
        <v>392</v>
      </c>
      <c r="AE57" s="81">
        <v>1</v>
      </c>
      <c r="AF57" s="82" t="s">
        <v>550</v>
      </c>
      <c r="AG57" s="388" t="s">
        <v>33</v>
      </c>
      <c r="AH57" s="83" t="s">
        <v>75</v>
      </c>
      <c r="AI57" t="s">
        <v>489</v>
      </c>
    </row>
    <row r="58" spans="2:35" ht="225" x14ac:dyDescent="0.25">
      <c r="B58" s="70" t="s">
        <v>94</v>
      </c>
      <c r="C58" s="388" t="s">
        <v>163</v>
      </c>
      <c r="D58" s="388" t="s">
        <v>551</v>
      </c>
      <c r="E58" s="388" t="s">
        <v>165</v>
      </c>
      <c r="F58" s="388" t="s">
        <v>387</v>
      </c>
      <c r="G58" s="399">
        <v>1</v>
      </c>
      <c r="H58" s="71">
        <v>1</v>
      </c>
      <c r="I58" s="53">
        <v>0</v>
      </c>
      <c r="J58" s="53">
        <v>0</v>
      </c>
      <c r="K58" s="53">
        <v>1</v>
      </c>
      <c r="L58" s="53">
        <v>0</v>
      </c>
      <c r="M58" s="72"/>
      <c r="N58" s="389"/>
      <c r="O58" s="389">
        <v>1</v>
      </c>
      <c r="P58" s="73"/>
      <c r="Q58" s="74" t="s">
        <v>388</v>
      </c>
      <c r="R58" s="75">
        <v>0</v>
      </c>
      <c r="S58" s="390">
        <v>0</v>
      </c>
      <c r="T58" s="390" t="s">
        <v>0</v>
      </c>
      <c r="U58" s="76">
        <v>0</v>
      </c>
      <c r="V58" s="77" t="s">
        <v>390</v>
      </c>
      <c r="W58" s="77" t="s">
        <v>390</v>
      </c>
      <c r="X58" s="77" t="s">
        <v>397</v>
      </c>
      <c r="Y58" s="77" t="s">
        <v>390</v>
      </c>
      <c r="Z58" s="84" t="s">
        <v>392</v>
      </c>
      <c r="AA58" s="79" t="s">
        <v>392</v>
      </c>
      <c r="AB58" s="391" t="s">
        <v>392</v>
      </c>
      <c r="AC58" s="392">
        <v>1</v>
      </c>
      <c r="AD58" s="80" t="s">
        <v>392</v>
      </c>
      <c r="AE58" s="81">
        <v>1</v>
      </c>
      <c r="AF58" s="82" t="s">
        <v>552</v>
      </c>
      <c r="AG58" s="388" t="s">
        <v>33</v>
      </c>
      <c r="AH58" s="83" t="s">
        <v>349</v>
      </c>
      <c r="AI58" t="s">
        <v>553</v>
      </c>
    </row>
    <row r="59" spans="2:35" ht="371.25" x14ac:dyDescent="0.25">
      <c r="B59" s="70" t="s">
        <v>94</v>
      </c>
      <c r="C59" s="388" t="s">
        <v>163</v>
      </c>
      <c r="D59" s="388" t="s">
        <v>551</v>
      </c>
      <c r="E59" s="388" t="s">
        <v>554</v>
      </c>
      <c r="F59" s="388" t="s">
        <v>387</v>
      </c>
      <c r="G59" s="399">
        <v>1</v>
      </c>
      <c r="H59" s="71">
        <v>1</v>
      </c>
      <c r="I59" s="53">
        <v>0</v>
      </c>
      <c r="J59" s="53">
        <v>1</v>
      </c>
      <c r="K59" s="53">
        <v>0</v>
      </c>
      <c r="L59" s="53">
        <v>0</v>
      </c>
      <c r="M59" s="72"/>
      <c r="N59" s="389">
        <v>1</v>
      </c>
      <c r="O59" s="389"/>
      <c r="P59" s="73"/>
      <c r="Q59" s="74" t="s">
        <v>388</v>
      </c>
      <c r="R59" s="75">
        <v>0</v>
      </c>
      <c r="S59" s="390" t="s">
        <v>0</v>
      </c>
      <c r="T59" s="390">
        <v>0</v>
      </c>
      <c r="U59" s="76">
        <v>0</v>
      </c>
      <c r="V59" s="77" t="s">
        <v>390</v>
      </c>
      <c r="W59" s="77" t="s">
        <v>397</v>
      </c>
      <c r="X59" s="77" t="s">
        <v>390</v>
      </c>
      <c r="Y59" s="77" t="s">
        <v>390</v>
      </c>
      <c r="Z59" s="84">
        <v>1</v>
      </c>
      <c r="AA59" s="79" t="s">
        <v>392</v>
      </c>
      <c r="AB59" s="391">
        <v>1</v>
      </c>
      <c r="AC59" s="392" t="s">
        <v>392</v>
      </c>
      <c r="AD59" s="80" t="s">
        <v>392</v>
      </c>
      <c r="AE59" s="81">
        <v>1</v>
      </c>
      <c r="AF59" s="82" t="s">
        <v>555</v>
      </c>
      <c r="AG59" s="388" t="s">
        <v>33</v>
      </c>
      <c r="AH59" s="83" t="s">
        <v>349</v>
      </c>
      <c r="AI59" t="s">
        <v>556</v>
      </c>
    </row>
    <row r="60" spans="2:35" ht="199.5" x14ac:dyDescent="0.25">
      <c r="B60" s="70" t="s">
        <v>94</v>
      </c>
      <c r="C60" s="388" t="s">
        <v>169</v>
      </c>
      <c r="D60" s="388" t="s">
        <v>557</v>
      </c>
      <c r="E60" s="388" t="s">
        <v>558</v>
      </c>
      <c r="F60" s="399" t="s">
        <v>387</v>
      </c>
      <c r="G60" s="399">
        <v>1</v>
      </c>
      <c r="H60" s="71">
        <v>1</v>
      </c>
      <c r="I60" s="53">
        <v>0</v>
      </c>
      <c r="J60" s="53">
        <v>0</v>
      </c>
      <c r="K60" s="53">
        <v>1</v>
      </c>
      <c r="L60" s="53">
        <v>0</v>
      </c>
      <c r="M60" s="72"/>
      <c r="N60" s="389"/>
      <c r="O60" s="389">
        <v>1</v>
      </c>
      <c r="P60" s="73"/>
      <c r="Q60" s="74" t="s">
        <v>388</v>
      </c>
      <c r="R60" s="75">
        <v>0</v>
      </c>
      <c r="S60" s="390">
        <v>0</v>
      </c>
      <c r="T60" s="390" t="s">
        <v>559</v>
      </c>
      <c r="U60" s="76">
        <v>0</v>
      </c>
      <c r="V60" s="77" t="s">
        <v>390</v>
      </c>
      <c r="W60" s="77" t="s">
        <v>390</v>
      </c>
      <c r="X60" s="77" t="s">
        <v>397</v>
      </c>
      <c r="Y60" s="77" t="s">
        <v>390</v>
      </c>
      <c r="Z60" s="84" t="s">
        <v>392</v>
      </c>
      <c r="AA60" s="79" t="s">
        <v>392</v>
      </c>
      <c r="AB60" s="391" t="s">
        <v>392</v>
      </c>
      <c r="AC60" s="392">
        <v>1</v>
      </c>
      <c r="AD60" s="80" t="s">
        <v>392</v>
      </c>
      <c r="AE60" s="81">
        <v>1</v>
      </c>
      <c r="AF60" s="82" t="s">
        <v>560</v>
      </c>
      <c r="AG60" s="388" t="s">
        <v>33</v>
      </c>
      <c r="AH60" s="83" t="s">
        <v>342</v>
      </c>
      <c r="AI60" t="s">
        <v>440</v>
      </c>
    </row>
    <row r="61" spans="2:35" ht="409.5" x14ac:dyDescent="0.25">
      <c r="B61" s="70" t="s">
        <v>94</v>
      </c>
      <c r="C61" s="388" t="s">
        <v>169</v>
      </c>
      <c r="D61" s="388" t="s">
        <v>561</v>
      </c>
      <c r="E61" s="388" t="s">
        <v>562</v>
      </c>
      <c r="F61" s="399" t="s">
        <v>4</v>
      </c>
      <c r="G61" s="399">
        <v>4</v>
      </c>
      <c r="H61" s="71">
        <v>1</v>
      </c>
      <c r="I61" s="53">
        <v>1</v>
      </c>
      <c r="J61" s="53">
        <v>1</v>
      </c>
      <c r="K61" s="53">
        <v>1</v>
      </c>
      <c r="L61" s="53">
        <v>0</v>
      </c>
      <c r="M61" s="72">
        <v>1</v>
      </c>
      <c r="N61" s="389">
        <v>1</v>
      </c>
      <c r="O61" s="389">
        <v>1</v>
      </c>
      <c r="P61" s="73">
        <v>1</v>
      </c>
      <c r="Q61" s="74" t="s">
        <v>388</v>
      </c>
      <c r="R61" s="75" t="s">
        <v>0</v>
      </c>
      <c r="S61" s="390" t="s">
        <v>0</v>
      </c>
      <c r="T61" s="390" t="s">
        <v>0</v>
      </c>
      <c r="U61" s="76" t="s">
        <v>0</v>
      </c>
      <c r="V61" s="77" t="s">
        <v>397</v>
      </c>
      <c r="W61" s="77" t="s">
        <v>397</v>
      </c>
      <c r="X61" s="77" t="s">
        <v>397</v>
      </c>
      <c r="Y61" s="77" t="s">
        <v>391</v>
      </c>
      <c r="Z61" s="84">
        <v>1</v>
      </c>
      <c r="AA61" s="79">
        <v>1</v>
      </c>
      <c r="AB61" s="391">
        <v>1</v>
      </c>
      <c r="AC61" s="392">
        <v>1</v>
      </c>
      <c r="AD61" s="80" t="s">
        <v>402</v>
      </c>
      <c r="AE61" s="81">
        <v>0.75</v>
      </c>
      <c r="AF61" s="82" t="s">
        <v>563</v>
      </c>
      <c r="AG61" s="388" t="s">
        <v>33</v>
      </c>
      <c r="AH61" s="83" t="s">
        <v>342</v>
      </c>
      <c r="AI61" t="s">
        <v>564</v>
      </c>
    </row>
    <row r="62" spans="2:35" ht="356.25" x14ac:dyDescent="0.25">
      <c r="B62" s="70" t="s">
        <v>94</v>
      </c>
      <c r="C62" s="388" t="s">
        <v>169</v>
      </c>
      <c r="D62" s="388" t="s">
        <v>565</v>
      </c>
      <c r="E62" s="388" t="s">
        <v>566</v>
      </c>
      <c r="F62" s="399" t="s">
        <v>387</v>
      </c>
      <c r="G62" s="399">
        <v>1</v>
      </c>
      <c r="H62" s="71">
        <v>1</v>
      </c>
      <c r="I62" s="53">
        <v>0.1</v>
      </c>
      <c r="J62" s="53">
        <v>0.9</v>
      </c>
      <c r="K62" s="53">
        <v>0</v>
      </c>
      <c r="L62" s="53">
        <v>0</v>
      </c>
      <c r="M62" s="72"/>
      <c r="N62" s="389">
        <v>1</v>
      </c>
      <c r="O62" s="389"/>
      <c r="P62" s="73"/>
      <c r="Q62" s="74" t="s">
        <v>388</v>
      </c>
      <c r="R62" s="75">
        <v>0</v>
      </c>
      <c r="S62" s="390" t="s">
        <v>0</v>
      </c>
      <c r="T62" s="390">
        <v>0</v>
      </c>
      <c r="U62" s="76">
        <v>0</v>
      </c>
      <c r="V62" s="77" t="s">
        <v>389</v>
      </c>
      <c r="W62" s="77" t="s">
        <v>397</v>
      </c>
      <c r="X62" s="77" t="s">
        <v>390</v>
      </c>
      <c r="Y62" s="77" t="s">
        <v>390</v>
      </c>
      <c r="Z62" s="84">
        <v>1</v>
      </c>
      <c r="AA62" s="79">
        <v>0.1</v>
      </c>
      <c r="AB62" s="391">
        <v>1</v>
      </c>
      <c r="AC62" s="392" t="s">
        <v>392</v>
      </c>
      <c r="AD62" s="80" t="s">
        <v>392</v>
      </c>
      <c r="AE62" s="81">
        <v>1</v>
      </c>
      <c r="AF62" s="82" t="s">
        <v>567</v>
      </c>
      <c r="AG62" s="388" t="s">
        <v>33</v>
      </c>
      <c r="AH62" s="83" t="s">
        <v>342</v>
      </c>
      <c r="AI62" t="s">
        <v>440</v>
      </c>
    </row>
    <row r="63" spans="2:35" ht="409.5" x14ac:dyDescent="0.25">
      <c r="B63" s="70" t="s">
        <v>94</v>
      </c>
      <c r="C63" s="388" t="s">
        <v>169</v>
      </c>
      <c r="D63" s="388" t="s">
        <v>568</v>
      </c>
      <c r="E63" s="388" t="s">
        <v>569</v>
      </c>
      <c r="F63" s="399" t="s">
        <v>387</v>
      </c>
      <c r="G63" s="399">
        <v>1</v>
      </c>
      <c r="H63" s="71">
        <v>1</v>
      </c>
      <c r="I63" s="53">
        <v>0.1</v>
      </c>
      <c r="J63" s="53">
        <v>0.9</v>
      </c>
      <c r="K63" s="53">
        <v>0</v>
      </c>
      <c r="L63" s="53">
        <v>0</v>
      </c>
      <c r="M63" s="72"/>
      <c r="N63" s="389">
        <v>1</v>
      </c>
      <c r="O63" s="389"/>
      <c r="P63" s="73"/>
      <c r="Q63" s="74" t="s">
        <v>388</v>
      </c>
      <c r="R63" s="75">
        <v>0</v>
      </c>
      <c r="S63" s="390" t="s">
        <v>0</v>
      </c>
      <c r="T63" s="390">
        <v>0</v>
      </c>
      <c r="U63" s="76">
        <v>0</v>
      </c>
      <c r="V63" s="77" t="s">
        <v>389</v>
      </c>
      <c r="W63" s="77" t="s">
        <v>397</v>
      </c>
      <c r="X63" s="77" t="s">
        <v>390</v>
      </c>
      <c r="Y63" s="77" t="s">
        <v>390</v>
      </c>
      <c r="Z63" s="84">
        <v>1</v>
      </c>
      <c r="AA63" s="79">
        <v>0.1</v>
      </c>
      <c r="AB63" s="391">
        <v>1</v>
      </c>
      <c r="AC63" s="392" t="s">
        <v>392</v>
      </c>
      <c r="AD63" s="80" t="s">
        <v>392</v>
      </c>
      <c r="AE63" s="81">
        <v>1</v>
      </c>
      <c r="AF63" s="82" t="s">
        <v>570</v>
      </c>
      <c r="AG63" s="388" t="s">
        <v>33</v>
      </c>
      <c r="AH63" s="83" t="s">
        <v>342</v>
      </c>
      <c r="AI63" t="s">
        <v>440</v>
      </c>
    </row>
    <row r="64" spans="2:35" ht="409.5" x14ac:dyDescent="0.25">
      <c r="B64" s="70" t="s">
        <v>94</v>
      </c>
      <c r="C64" s="388" t="s">
        <v>169</v>
      </c>
      <c r="D64" s="388" t="s">
        <v>571</v>
      </c>
      <c r="E64" s="388" t="s">
        <v>572</v>
      </c>
      <c r="F64" s="399" t="s">
        <v>387</v>
      </c>
      <c r="G64" s="399">
        <v>1</v>
      </c>
      <c r="H64" s="71">
        <v>1</v>
      </c>
      <c r="I64" s="53">
        <v>0.4</v>
      </c>
      <c r="J64" s="53">
        <v>0.6</v>
      </c>
      <c r="K64" s="53">
        <v>0</v>
      </c>
      <c r="L64" s="53">
        <v>0</v>
      </c>
      <c r="M64" s="72"/>
      <c r="N64" s="389">
        <v>1</v>
      </c>
      <c r="O64" s="389"/>
      <c r="P64" s="73"/>
      <c r="Q64" s="74" t="s">
        <v>388</v>
      </c>
      <c r="R64" s="75">
        <v>0</v>
      </c>
      <c r="S64" s="390" t="s">
        <v>0</v>
      </c>
      <c r="T64" s="390">
        <v>0</v>
      </c>
      <c r="U64" s="76">
        <v>0</v>
      </c>
      <c r="V64" s="77" t="s">
        <v>389</v>
      </c>
      <c r="W64" s="77" t="s">
        <v>397</v>
      </c>
      <c r="X64" s="77" t="s">
        <v>390</v>
      </c>
      <c r="Y64" s="77" t="s">
        <v>390</v>
      </c>
      <c r="Z64" s="84">
        <v>1</v>
      </c>
      <c r="AA64" s="79">
        <v>0.4</v>
      </c>
      <c r="AB64" s="391">
        <v>1</v>
      </c>
      <c r="AC64" s="392" t="s">
        <v>392</v>
      </c>
      <c r="AD64" s="80" t="s">
        <v>392</v>
      </c>
      <c r="AE64" s="81">
        <v>1</v>
      </c>
      <c r="AF64" s="82" t="s">
        <v>573</v>
      </c>
      <c r="AG64" s="388" t="s">
        <v>33</v>
      </c>
      <c r="AH64" s="83" t="s">
        <v>342</v>
      </c>
      <c r="AI64" t="s">
        <v>440</v>
      </c>
    </row>
    <row r="65" spans="2:35" ht="342" x14ac:dyDescent="0.25">
      <c r="B65" s="70" t="s">
        <v>94</v>
      </c>
      <c r="C65" s="388" t="s">
        <v>169</v>
      </c>
      <c r="D65" s="388" t="s">
        <v>574</v>
      </c>
      <c r="E65" s="388" t="s">
        <v>575</v>
      </c>
      <c r="F65" s="399" t="s">
        <v>387</v>
      </c>
      <c r="G65" s="399">
        <v>2</v>
      </c>
      <c r="H65" s="71">
        <v>2</v>
      </c>
      <c r="I65" s="53">
        <v>1</v>
      </c>
      <c r="J65" s="53">
        <v>1</v>
      </c>
      <c r="K65" s="53">
        <v>0</v>
      </c>
      <c r="L65" s="53">
        <v>0</v>
      </c>
      <c r="M65" s="72">
        <v>1</v>
      </c>
      <c r="N65" s="389">
        <v>1</v>
      </c>
      <c r="O65" s="389"/>
      <c r="P65" s="73"/>
      <c r="Q65" s="74" t="s">
        <v>388</v>
      </c>
      <c r="R65" s="75" t="s">
        <v>0</v>
      </c>
      <c r="S65" s="390" t="s">
        <v>0</v>
      </c>
      <c r="T65" s="390">
        <v>0</v>
      </c>
      <c r="U65" s="76">
        <v>0</v>
      </c>
      <c r="V65" s="77" t="s">
        <v>397</v>
      </c>
      <c r="W65" s="77" t="s">
        <v>397</v>
      </c>
      <c r="X65" s="77" t="s">
        <v>390</v>
      </c>
      <c r="Y65" s="77" t="s">
        <v>390</v>
      </c>
      <c r="Z65" s="84">
        <v>1</v>
      </c>
      <c r="AA65" s="79">
        <v>1</v>
      </c>
      <c r="AB65" s="391">
        <v>1</v>
      </c>
      <c r="AC65" s="392" t="s">
        <v>392</v>
      </c>
      <c r="AD65" s="80" t="s">
        <v>392</v>
      </c>
      <c r="AE65" s="81">
        <v>1</v>
      </c>
      <c r="AF65" s="82" t="s">
        <v>576</v>
      </c>
      <c r="AG65" s="388" t="s">
        <v>33</v>
      </c>
      <c r="AH65" s="83" t="s">
        <v>342</v>
      </c>
      <c r="AI65" t="s">
        <v>440</v>
      </c>
    </row>
    <row r="66" spans="2:35" ht="409.5" x14ac:dyDescent="0.25">
      <c r="B66" s="70" t="s">
        <v>94</v>
      </c>
      <c r="C66" s="388" t="s">
        <v>169</v>
      </c>
      <c r="D66" s="388" t="s">
        <v>577</v>
      </c>
      <c r="E66" s="388" t="s">
        <v>578</v>
      </c>
      <c r="F66" s="399" t="s">
        <v>387</v>
      </c>
      <c r="G66" s="399">
        <v>1</v>
      </c>
      <c r="H66" s="71">
        <v>1</v>
      </c>
      <c r="I66" s="53">
        <v>0.1</v>
      </c>
      <c r="J66" s="53">
        <v>0.9</v>
      </c>
      <c r="K66" s="53">
        <v>0</v>
      </c>
      <c r="L66" s="53">
        <v>0</v>
      </c>
      <c r="M66" s="72"/>
      <c r="N66" s="389">
        <v>1</v>
      </c>
      <c r="O66" s="389"/>
      <c r="P66" s="73"/>
      <c r="Q66" s="74" t="s">
        <v>388</v>
      </c>
      <c r="R66" s="75">
        <v>0</v>
      </c>
      <c r="S66" s="390" t="s">
        <v>0</v>
      </c>
      <c r="T66" s="390">
        <v>0</v>
      </c>
      <c r="U66" s="76">
        <v>0</v>
      </c>
      <c r="V66" s="77" t="s">
        <v>389</v>
      </c>
      <c r="W66" s="77" t="s">
        <v>397</v>
      </c>
      <c r="X66" s="77" t="s">
        <v>390</v>
      </c>
      <c r="Y66" s="77" t="s">
        <v>390</v>
      </c>
      <c r="Z66" s="84">
        <v>1</v>
      </c>
      <c r="AA66" s="79">
        <v>0.1</v>
      </c>
      <c r="AB66" s="391">
        <v>1</v>
      </c>
      <c r="AC66" s="392" t="s">
        <v>392</v>
      </c>
      <c r="AD66" s="80" t="s">
        <v>392</v>
      </c>
      <c r="AE66" s="81">
        <v>1</v>
      </c>
      <c r="AF66" s="82" t="s">
        <v>579</v>
      </c>
      <c r="AG66" s="388" t="s">
        <v>33</v>
      </c>
      <c r="AH66" s="83" t="s">
        <v>342</v>
      </c>
      <c r="AI66" t="s">
        <v>440</v>
      </c>
    </row>
    <row r="67" spans="2:35" ht="285" x14ac:dyDescent="0.25">
      <c r="B67" s="70" t="s">
        <v>94</v>
      </c>
      <c r="C67" s="388" t="s">
        <v>169</v>
      </c>
      <c r="D67" s="388" t="s">
        <v>580</v>
      </c>
      <c r="E67" s="388" t="s">
        <v>581</v>
      </c>
      <c r="F67" s="388" t="s">
        <v>387</v>
      </c>
      <c r="G67" s="399">
        <v>1</v>
      </c>
      <c r="H67" s="71">
        <v>1</v>
      </c>
      <c r="I67" s="53">
        <v>0</v>
      </c>
      <c r="J67" s="53">
        <v>0</v>
      </c>
      <c r="K67" s="53">
        <v>0</v>
      </c>
      <c r="L67" s="53">
        <v>0</v>
      </c>
      <c r="M67" s="72"/>
      <c r="N67" s="389"/>
      <c r="O67" s="389">
        <v>1</v>
      </c>
      <c r="P67" s="73"/>
      <c r="Q67" s="74" t="s">
        <v>388</v>
      </c>
      <c r="R67" s="75">
        <v>0</v>
      </c>
      <c r="S67" s="390">
        <v>0</v>
      </c>
      <c r="T67" s="390" t="s">
        <v>0</v>
      </c>
      <c r="U67" s="76">
        <v>0</v>
      </c>
      <c r="V67" s="77" t="s">
        <v>390</v>
      </c>
      <c r="W67" s="77" t="s">
        <v>390</v>
      </c>
      <c r="X67" s="77" t="s">
        <v>391</v>
      </c>
      <c r="Y67" s="77" t="s">
        <v>390</v>
      </c>
      <c r="Z67" s="84" t="s">
        <v>392</v>
      </c>
      <c r="AA67" s="79" t="s">
        <v>392</v>
      </c>
      <c r="AB67" s="391" t="s">
        <v>392</v>
      </c>
      <c r="AC67" s="392" t="s">
        <v>402</v>
      </c>
      <c r="AD67" s="80" t="s">
        <v>392</v>
      </c>
      <c r="AE67" s="81">
        <v>0</v>
      </c>
      <c r="AF67" s="82" t="s">
        <v>582</v>
      </c>
      <c r="AG67" s="388">
        <v>0</v>
      </c>
      <c r="AH67" s="83" t="s">
        <v>75</v>
      </c>
      <c r="AI67" t="s">
        <v>489</v>
      </c>
    </row>
    <row r="68" spans="2:35" ht="285" x14ac:dyDescent="0.25">
      <c r="B68" s="70" t="s">
        <v>94</v>
      </c>
      <c r="C68" s="388" t="s">
        <v>169</v>
      </c>
      <c r="D68" s="388" t="s">
        <v>209</v>
      </c>
      <c r="E68" s="388" t="s">
        <v>583</v>
      </c>
      <c r="F68" s="388" t="s">
        <v>387</v>
      </c>
      <c r="G68" s="399">
        <v>1</v>
      </c>
      <c r="H68" s="71">
        <v>1</v>
      </c>
      <c r="I68" s="53">
        <v>0</v>
      </c>
      <c r="J68" s="53">
        <v>0</v>
      </c>
      <c r="K68" s="53">
        <v>0</v>
      </c>
      <c r="L68" s="53">
        <v>0</v>
      </c>
      <c r="M68" s="72"/>
      <c r="N68" s="389"/>
      <c r="O68" s="389"/>
      <c r="P68" s="73">
        <v>1</v>
      </c>
      <c r="Q68" s="74" t="s">
        <v>388</v>
      </c>
      <c r="R68" s="75">
        <v>0</v>
      </c>
      <c r="S68" s="390">
        <v>0</v>
      </c>
      <c r="T68" s="390">
        <v>0</v>
      </c>
      <c r="U68" s="76" t="s">
        <v>0</v>
      </c>
      <c r="V68" s="77" t="s">
        <v>390</v>
      </c>
      <c r="W68" s="77" t="s">
        <v>390</v>
      </c>
      <c r="X68" s="77" t="s">
        <v>390</v>
      </c>
      <c r="Y68" s="77" t="s">
        <v>391</v>
      </c>
      <c r="Z68" s="84" t="s">
        <v>392</v>
      </c>
      <c r="AA68" s="79" t="s">
        <v>392</v>
      </c>
      <c r="AB68" s="391" t="s">
        <v>392</v>
      </c>
      <c r="AC68" s="392" t="s">
        <v>392</v>
      </c>
      <c r="AD68" s="80" t="s">
        <v>402</v>
      </c>
      <c r="AE68" s="81">
        <v>0</v>
      </c>
      <c r="AF68" s="82" t="s">
        <v>584</v>
      </c>
      <c r="AG68" s="388">
        <v>0</v>
      </c>
      <c r="AH68" s="83" t="s">
        <v>75</v>
      </c>
      <c r="AI68" t="s">
        <v>489</v>
      </c>
    </row>
    <row r="69" spans="2:35" ht="409.5" x14ac:dyDescent="0.25">
      <c r="B69" s="70" t="s">
        <v>94</v>
      </c>
      <c r="C69" s="388" t="s">
        <v>186</v>
      </c>
      <c r="D69" s="388" t="s">
        <v>585</v>
      </c>
      <c r="E69" s="388" t="s">
        <v>190</v>
      </c>
      <c r="F69" s="399" t="s">
        <v>387</v>
      </c>
      <c r="G69" s="400">
        <v>4</v>
      </c>
      <c r="H69" s="71">
        <v>4</v>
      </c>
      <c r="I69" s="53">
        <v>1</v>
      </c>
      <c r="J69" s="53">
        <v>1</v>
      </c>
      <c r="K69" s="53">
        <v>1</v>
      </c>
      <c r="L69" s="53">
        <v>0</v>
      </c>
      <c r="M69" s="72">
        <v>1</v>
      </c>
      <c r="N69" s="389">
        <v>1</v>
      </c>
      <c r="O69" s="389">
        <v>1</v>
      </c>
      <c r="P69" s="73">
        <v>1</v>
      </c>
      <c r="Q69" s="74" t="s">
        <v>388</v>
      </c>
      <c r="R69" s="75" t="s">
        <v>0</v>
      </c>
      <c r="S69" s="390" t="s">
        <v>0</v>
      </c>
      <c r="T69" s="390" t="s">
        <v>0</v>
      </c>
      <c r="U69" s="76" t="s">
        <v>0</v>
      </c>
      <c r="V69" s="77" t="s">
        <v>397</v>
      </c>
      <c r="W69" s="77" t="s">
        <v>397</v>
      </c>
      <c r="X69" s="77" t="s">
        <v>397</v>
      </c>
      <c r="Y69" s="77" t="s">
        <v>391</v>
      </c>
      <c r="Z69" s="84">
        <v>1</v>
      </c>
      <c r="AA69" s="79">
        <v>1</v>
      </c>
      <c r="AB69" s="391">
        <v>1</v>
      </c>
      <c r="AC69" s="392">
        <v>1</v>
      </c>
      <c r="AD69" s="80" t="s">
        <v>402</v>
      </c>
      <c r="AE69" s="81">
        <v>0.75</v>
      </c>
      <c r="AF69" s="82" t="s">
        <v>586</v>
      </c>
      <c r="AG69" s="388" t="s">
        <v>33</v>
      </c>
      <c r="AH69" s="83" t="s">
        <v>347</v>
      </c>
      <c r="AI69" t="s">
        <v>587</v>
      </c>
    </row>
    <row r="70" spans="2:35" ht="409.5" x14ac:dyDescent="0.25">
      <c r="B70" s="70" t="s">
        <v>94</v>
      </c>
      <c r="C70" s="388" t="s">
        <v>186</v>
      </c>
      <c r="D70" s="388" t="s">
        <v>585</v>
      </c>
      <c r="E70" s="388" t="s">
        <v>588</v>
      </c>
      <c r="F70" s="399" t="s">
        <v>4</v>
      </c>
      <c r="G70" s="400">
        <v>3</v>
      </c>
      <c r="H70" s="71">
        <v>1</v>
      </c>
      <c r="I70" s="53">
        <v>1</v>
      </c>
      <c r="J70" s="53">
        <v>1</v>
      </c>
      <c r="K70" s="53">
        <v>1</v>
      </c>
      <c r="L70" s="53">
        <v>0</v>
      </c>
      <c r="M70" s="72">
        <v>1</v>
      </c>
      <c r="N70" s="389">
        <v>1</v>
      </c>
      <c r="O70" s="389">
        <v>1</v>
      </c>
      <c r="P70" s="73"/>
      <c r="Q70" s="74" t="s">
        <v>388</v>
      </c>
      <c r="R70" s="75" t="s">
        <v>0</v>
      </c>
      <c r="S70" s="390" t="s">
        <v>0</v>
      </c>
      <c r="T70" s="390" t="s">
        <v>0</v>
      </c>
      <c r="U70" s="76">
        <v>0</v>
      </c>
      <c r="V70" s="77" t="s">
        <v>397</v>
      </c>
      <c r="W70" s="77" t="s">
        <v>397</v>
      </c>
      <c r="X70" s="77" t="s">
        <v>397</v>
      </c>
      <c r="Y70" s="77" t="s">
        <v>390</v>
      </c>
      <c r="Z70" s="84">
        <v>1</v>
      </c>
      <c r="AA70" s="79">
        <v>1</v>
      </c>
      <c r="AB70" s="391">
        <v>1</v>
      </c>
      <c r="AC70" s="392">
        <v>1</v>
      </c>
      <c r="AD70" s="80" t="s">
        <v>392</v>
      </c>
      <c r="AE70" s="81">
        <v>1</v>
      </c>
      <c r="AF70" s="82" t="s">
        <v>589</v>
      </c>
      <c r="AG70" s="388" t="s">
        <v>33</v>
      </c>
      <c r="AH70" s="83" t="s">
        <v>347</v>
      </c>
      <c r="AI70" t="s">
        <v>587</v>
      </c>
    </row>
    <row r="71" spans="2:35" ht="315" x14ac:dyDescent="0.25">
      <c r="B71" s="70" t="s">
        <v>94</v>
      </c>
      <c r="C71" s="388" t="s">
        <v>186</v>
      </c>
      <c r="D71" s="388" t="s">
        <v>590</v>
      </c>
      <c r="E71" s="388" t="s">
        <v>195</v>
      </c>
      <c r="F71" s="388" t="s">
        <v>387</v>
      </c>
      <c r="G71" s="399">
        <v>1</v>
      </c>
      <c r="H71" s="71">
        <v>1</v>
      </c>
      <c r="I71" s="86">
        <v>0.5</v>
      </c>
      <c r="J71" s="86">
        <v>0.3</v>
      </c>
      <c r="K71" s="86">
        <v>0.1</v>
      </c>
      <c r="L71" s="53">
        <v>0</v>
      </c>
      <c r="M71" s="72"/>
      <c r="N71" s="389">
        <v>1</v>
      </c>
      <c r="O71" s="389"/>
      <c r="P71" s="73"/>
      <c r="Q71" s="74" t="s">
        <v>388</v>
      </c>
      <c r="R71" s="75">
        <v>0</v>
      </c>
      <c r="S71" s="390" t="s">
        <v>0</v>
      </c>
      <c r="T71" s="390">
        <v>0</v>
      </c>
      <c r="U71" s="76">
        <v>0</v>
      </c>
      <c r="V71" s="77" t="s">
        <v>389</v>
      </c>
      <c r="W71" s="77" t="s">
        <v>397</v>
      </c>
      <c r="X71" s="77" t="s">
        <v>389</v>
      </c>
      <c r="Y71" s="77" t="s">
        <v>390</v>
      </c>
      <c r="Z71" s="84">
        <v>0.8</v>
      </c>
      <c r="AA71" s="79">
        <v>0.5</v>
      </c>
      <c r="AB71" s="391">
        <v>0.8</v>
      </c>
      <c r="AC71" s="392">
        <v>0.9</v>
      </c>
      <c r="AD71" s="80" t="s">
        <v>392</v>
      </c>
      <c r="AE71" s="81">
        <v>0.9</v>
      </c>
      <c r="AF71" s="82" t="s">
        <v>591</v>
      </c>
      <c r="AG71" s="388" t="s">
        <v>33</v>
      </c>
      <c r="AH71" s="83" t="s">
        <v>75</v>
      </c>
      <c r="AI71" t="s">
        <v>489</v>
      </c>
    </row>
    <row r="72" spans="2:35" ht="409.5" x14ac:dyDescent="0.25">
      <c r="B72" s="70" t="s">
        <v>94</v>
      </c>
      <c r="C72" s="388" t="s">
        <v>186</v>
      </c>
      <c r="D72" s="388" t="s">
        <v>592</v>
      </c>
      <c r="E72" s="388" t="s">
        <v>593</v>
      </c>
      <c r="F72" s="399" t="s">
        <v>4</v>
      </c>
      <c r="G72" s="400">
        <v>4</v>
      </c>
      <c r="H72" s="71">
        <v>1</v>
      </c>
      <c r="I72" s="53">
        <v>1</v>
      </c>
      <c r="J72" s="53">
        <v>1</v>
      </c>
      <c r="K72" s="53">
        <v>1</v>
      </c>
      <c r="L72" s="53">
        <v>0</v>
      </c>
      <c r="M72" s="72">
        <v>1</v>
      </c>
      <c r="N72" s="389">
        <v>1</v>
      </c>
      <c r="O72" s="389">
        <v>1</v>
      </c>
      <c r="P72" s="73">
        <v>1</v>
      </c>
      <c r="Q72" s="74" t="s">
        <v>388</v>
      </c>
      <c r="R72" s="75" t="s">
        <v>0</v>
      </c>
      <c r="S72" s="390" t="s">
        <v>0</v>
      </c>
      <c r="T72" s="390" t="s">
        <v>0</v>
      </c>
      <c r="U72" s="76" t="s">
        <v>0</v>
      </c>
      <c r="V72" s="77" t="s">
        <v>397</v>
      </c>
      <c r="W72" s="77" t="s">
        <v>397</v>
      </c>
      <c r="X72" s="77" t="s">
        <v>397</v>
      </c>
      <c r="Y72" s="77" t="s">
        <v>391</v>
      </c>
      <c r="Z72" s="84">
        <v>1</v>
      </c>
      <c r="AA72" s="79">
        <v>1</v>
      </c>
      <c r="AB72" s="391">
        <v>1</v>
      </c>
      <c r="AC72" s="392">
        <v>1</v>
      </c>
      <c r="AD72" s="80" t="s">
        <v>402</v>
      </c>
      <c r="AE72" s="81">
        <v>0.75</v>
      </c>
      <c r="AF72" s="82" t="s">
        <v>594</v>
      </c>
      <c r="AG72" s="388" t="s">
        <v>33</v>
      </c>
      <c r="AH72" s="83" t="s">
        <v>347</v>
      </c>
      <c r="AI72" t="s">
        <v>587</v>
      </c>
    </row>
    <row r="73" spans="2:35" ht="157.5" x14ac:dyDescent="0.25">
      <c r="B73" s="70" t="s">
        <v>94</v>
      </c>
      <c r="C73" s="388" t="s">
        <v>186</v>
      </c>
      <c r="D73" s="388" t="s">
        <v>595</v>
      </c>
      <c r="E73" s="388" t="s">
        <v>596</v>
      </c>
      <c r="F73" s="388" t="s">
        <v>387</v>
      </c>
      <c r="G73" s="399">
        <v>1</v>
      </c>
      <c r="H73" s="71">
        <v>1</v>
      </c>
      <c r="I73" s="86">
        <v>0.1</v>
      </c>
      <c r="J73" s="86">
        <v>0.23</v>
      </c>
      <c r="K73" s="53">
        <v>0</v>
      </c>
      <c r="L73" s="53">
        <v>0</v>
      </c>
      <c r="M73" s="72"/>
      <c r="N73" s="389">
        <v>1</v>
      </c>
      <c r="O73" s="389"/>
      <c r="P73" s="73"/>
      <c r="Q73" s="74" t="s">
        <v>388</v>
      </c>
      <c r="R73" s="75">
        <v>0</v>
      </c>
      <c r="S73" s="390" t="s">
        <v>0</v>
      </c>
      <c r="T73" s="390">
        <v>0</v>
      </c>
      <c r="U73" s="76">
        <v>0</v>
      </c>
      <c r="V73" s="77" t="s">
        <v>389</v>
      </c>
      <c r="W73" s="77" t="s">
        <v>397</v>
      </c>
      <c r="X73" s="77" t="s">
        <v>390</v>
      </c>
      <c r="Y73" s="77" t="s">
        <v>390</v>
      </c>
      <c r="Z73" s="84">
        <v>0.33</v>
      </c>
      <c r="AA73" s="79">
        <v>0.1</v>
      </c>
      <c r="AB73" s="391">
        <v>0.33</v>
      </c>
      <c r="AC73" s="401">
        <v>0.33</v>
      </c>
      <c r="AD73" s="80" t="s">
        <v>392</v>
      </c>
      <c r="AE73" s="81">
        <v>0.33</v>
      </c>
      <c r="AF73" s="82" t="s">
        <v>597</v>
      </c>
      <c r="AG73" s="388" t="s">
        <v>33</v>
      </c>
      <c r="AH73" s="83" t="s">
        <v>75</v>
      </c>
      <c r="AI73" t="s">
        <v>489</v>
      </c>
    </row>
    <row r="74" spans="2:35" ht="348.75" x14ac:dyDescent="0.25">
      <c r="B74" s="70" t="s">
        <v>94</v>
      </c>
      <c r="C74" s="388" t="s">
        <v>186</v>
      </c>
      <c r="D74" s="388" t="s">
        <v>196</v>
      </c>
      <c r="E74" s="388" t="s">
        <v>197</v>
      </c>
      <c r="F74" s="388" t="s">
        <v>4</v>
      </c>
      <c r="G74" s="399">
        <v>2</v>
      </c>
      <c r="H74" s="87">
        <v>1</v>
      </c>
      <c r="I74" s="53">
        <v>1</v>
      </c>
      <c r="J74" s="53">
        <v>1</v>
      </c>
      <c r="K74" s="53">
        <v>1</v>
      </c>
      <c r="L74" s="53">
        <v>0</v>
      </c>
      <c r="M74" s="72"/>
      <c r="N74" s="402">
        <v>1</v>
      </c>
      <c r="O74" s="389"/>
      <c r="P74" s="96">
        <v>1</v>
      </c>
      <c r="Q74" s="74" t="s">
        <v>388</v>
      </c>
      <c r="R74" s="75">
        <v>0</v>
      </c>
      <c r="S74" s="390" t="s">
        <v>0</v>
      </c>
      <c r="T74" s="390">
        <v>0</v>
      </c>
      <c r="U74" s="76" t="s">
        <v>0</v>
      </c>
      <c r="V74" s="77" t="s">
        <v>389</v>
      </c>
      <c r="W74" s="77" t="s">
        <v>397</v>
      </c>
      <c r="X74" s="77" t="s">
        <v>389</v>
      </c>
      <c r="Y74" s="77" t="s">
        <v>391</v>
      </c>
      <c r="Z74" s="84">
        <v>2</v>
      </c>
      <c r="AA74" s="79">
        <v>1</v>
      </c>
      <c r="AB74" s="391">
        <v>1</v>
      </c>
      <c r="AC74" s="392">
        <v>1</v>
      </c>
      <c r="AD74" s="80" t="s">
        <v>402</v>
      </c>
      <c r="AE74" s="81" t="s">
        <v>422</v>
      </c>
      <c r="AF74" s="82" t="s">
        <v>598</v>
      </c>
      <c r="AG74" s="388" t="s">
        <v>33</v>
      </c>
      <c r="AH74" s="83" t="s">
        <v>341</v>
      </c>
      <c r="AI74" t="s">
        <v>599</v>
      </c>
    </row>
    <row r="75" spans="2:35" ht="409.5" x14ac:dyDescent="0.25">
      <c r="B75" s="70" t="s">
        <v>94</v>
      </c>
      <c r="C75" s="388" t="s">
        <v>198</v>
      </c>
      <c r="D75" s="388" t="s">
        <v>600</v>
      </c>
      <c r="E75" s="388" t="s">
        <v>204</v>
      </c>
      <c r="F75" s="399" t="s">
        <v>387</v>
      </c>
      <c r="G75" s="400">
        <v>1</v>
      </c>
      <c r="H75" s="71">
        <v>1</v>
      </c>
      <c r="I75" s="53">
        <v>0</v>
      </c>
      <c r="J75" s="53">
        <v>0.9</v>
      </c>
      <c r="K75" s="53">
        <v>0</v>
      </c>
      <c r="L75" s="53">
        <v>0</v>
      </c>
      <c r="M75" s="72"/>
      <c r="N75" s="389">
        <v>1</v>
      </c>
      <c r="O75" s="389"/>
      <c r="P75" s="73"/>
      <c r="Q75" s="74" t="s">
        <v>388</v>
      </c>
      <c r="R75" s="75">
        <v>0</v>
      </c>
      <c r="S75" s="390" t="s">
        <v>0</v>
      </c>
      <c r="T75" s="390">
        <v>0</v>
      </c>
      <c r="U75" s="76">
        <v>0</v>
      </c>
      <c r="V75" s="77" t="s">
        <v>390</v>
      </c>
      <c r="W75" s="77" t="s">
        <v>397</v>
      </c>
      <c r="X75" s="77" t="s">
        <v>390</v>
      </c>
      <c r="Y75" s="77" t="s">
        <v>390</v>
      </c>
      <c r="Z75" s="84">
        <v>0.9</v>
      </c>
      <c r="AA75" s="79" t="s">
        <v>392</v>
      </c>
      <c r="AB75" s="391">
        <v>0.9</v>
      </c>
      <c r="AC75" s="392">
        <v>0.9</v>
      </c>
      <c r="AD75" s="80" t="s">
        <v>392</v>
      </c>
      <c r="AE75" s="81">
        <v>0.9</v>
      </c>
      <c r="AF75" s="82" t="s">
        <v>601</v>
      </c>
      <c r="AG75" s="388" t="s">
        <v>602</v>
      </c>
      <c r="AH75" s="83" t="s">
        <v>347</v>
      </c>
      <c r="AI75" t="s">
        <v>603</v>
      </c>
    </row>
    <row r="76" spans="2:35" ht="409.5" x14ac:dyDescent="0.25">
      <c r="B76" s="70" t="s">
        <v>94</v>
      </c>
      <c r="C76" s="388" t="s">
        <v>198</v>
      </c>
      <c r="D76" s="388" t="s">
        <v>600</v>
      </c>
      <c r="E76" s="388" t="s">
        <v>205</v>
      </c>
      <c r="F76" s="399" t="s">
        <v>387</v>
      </c>
      <c r="G76" s="400">
        <v>1</v>
      </c>
      <c r="H76" s="71">
        <v>1</v>
      </c>
      <c r="I76" s="53">
        <v>0</v>
      </c>
      <c r="J76" s="53">
        <v>0</v>
      </c>
      <c r="K76" s="53">
        <v>0</v>
      </c>
      <c r="L76" s="53">
        <v>0</v>
      </c>
      <c r="M76" s="72"/>
      <c r="N76" s="389"/>
      <c r="O76" s="389">
        <v>1</v>
      </c>
      <c r="P76" s="73"/>
      <c r="Q76" s="74" t="s">
        <v>388</v>
      </c>
      <c r="R76" s="75">
        <v>0</v>
      </c>
      <c r="S76" s="390">
        <v>0</v>
      </c>
      <c r="T76" s="390" t="s">
        <v>0</v>
      </c>
      <c r="U76" s="76">
        <v>0</v>
      </c>
      <c r="V76" s="77" t="s">
        <v>390</v>
      </c>
      <c r="W76" s="77" t="s">
        <v>390</v>
      </c>
      <c r="X76" s="77" t="s">
        <v>391</v>
      </c>
      <c r="Y76" s="77" t="s">
        <v>390</v>
      </c>
      <c r="Z76" s="84" t="s">
        <v>392</v>
      </c>
      <c r="AA76" s="79" t="s">
        <v>392</v>
      </c>
      <c r="AB76" s="391" t="s">
        <v>392</v>
      </c>
      <c r="AC76" s="392" t="s">
        <v>402</v>
      </c>
      <c r="AD76" s="80" t="s">
        <v>392</v>
      </c>
      <c r="AE76" s="81">
        <v>0</v>
      </c>
      <c r="AF76" s="82" t="s">
        <v>604</v>
      </c>
      <c r="AG76" s="388" t="s">
        <v>602</v>
      </c>
      <c r="AH76" s="83" t="s">
        <v>347</v>
      </c>
      <c r="AI76" t="s">
        <v>603</v>
      </c>
    </row>
    <row r="77" spans="2:35" ht="409.5" x14ac:dyDescent="0.25">
      <c r="B77" s="70" t="s">
        <v>94</v>
      </c>
      <c r="C77" s="388" t="s">
        <v>198</v>
      </c>
      <c r="D77" s="388" t="s">
        <v>203</v>
      </c>
      <c r="E77" s="388" t="s">
        <v>605</v>
      </c>
      <c r="F77" s="388" t="s">
        <v>387</v>
      </c>
      <c r="G77" s="399">
        <v>2</v>
      </c>
      <c r="H77" s="71">
        <v>1</v>
      </c>
      <c r="I77" s="86">
        <v>0.75</v>
      </c>
      <c r="J77" s="86">
        <v>0.1</v>
      </c>
      <c r="K77" s="53">
        <v>0.05</v>
      </c>
      <c r="L77" s="53">
        <v>0</v>
      </c>
      <c r="M77" s="72"/>
      <c r="N77" s="389">
        <v>0.8</v>
      </c>
      <c r="O77" s="389">
        <v>0.2</v>
      </c>
      <c r="P77" s="73"/>
      <c r="Q77" s="74" t="s">
        <v>388</v>
      </c>
      <c r="R77" s="75">
        <v>0</v>
      </c>
      <c r="S77" s="390" t="s">
        <v>0</v>
      </c>
      <c r="T77" s="390" t="s">
        <v>0</v>
      </c>
      <c r="U77" s="76">
        <v>0</v>
      </c>
      <c r="V77" s="77" t="s">
        <v>389</v>
      </c>
      <c r="W77" s="77" t="s">
        <v>397</v>
      </c>
      <c r="X77" s="77" t="s">
        <v>397</v>
      </c>
      <c r="Y77" s="77" t="s">
        <v>390</v>
      </c>
      <c r="Z77" s="84">
        <v>0.875</v>
      </c>
      <c r="AA77" s="79">
        <v>0.75</v>
      </c>
      <c r="AB77" s="391">
        <v>1</v>
      </c>
      <c r="AC77" s="392">
        <v>0.9</v>
      </c>
      <c r="AD77" s="80" t="s">
        <v>392</v>
      </c>
      <c r="AE77" s="81">
        <v>0.9</v>
      </c>
      <c r="AF77" s="82" t="s">
        <v>606</v>
      </c>
      <c r="AG77" s="388" t="s">
        <v>602</v>
      </c>
      <c r="AH77" s="83" t="s">
        <v>345</v>
      </c>
      <c r="AI77" t="s">
        <v>607</v>
      </c>
    </row>
    <row r="78" spans="2:35" ht="409.5" x14ac:dyDescent="0.25">
      <c r="B78" s="70" t="s">
        <v>94</v>
      </c>
      <c r="C78" s="388" t="s">
        <v>198</v>
      </c>
      <c r="D78" s="388" t="s">
        <v>217</v>
      </c>
      <c r="E78" s="388" t="s">
        <v>608</v>
      </c>
      <c r="F78" s="388" t="s">
        <v>387</v>
      </c>
      <c r="G78" s="399">
        <v>1</v>
      </c>
      <c r="H78" s="71">
        <v>2</v>
      </c>
      <c r="I78" s="53">
        <v>0</v>
      </c>
      <c r="J78" s="53">
        <v>4</v>
      </c>
      <c r="K78" s="53">
        <v>0</v>
      </c>
      <c r="L78" s="53">
        <v>0</v>
      </c>
      <c r="M78" s="72"/>
      <c r="N78" s="389">
        <v>2</v>
      </c>
      <c r="O78" s="389"/>
      <c r="P78" s="73"/>
      <c r="Q78" s="74" t="s">
        <v>388</v>
      </c>
      <c r="R78" s="75">
        <v>0</v>
      </c>
      <c r="S78" s="390" t="s">
        <v>0</v>
      </c>
      <c r="T78" s="390">
        <v>0</v>
      </c>
      <c r="U78" s="76">
        <v>0</v>
      </c>
      <c r="V78" s="77" t="s">
        <v>390</v>
      </c>
      <c r="W78" s="77" t="s">
        <v>397</v>
      </c>
      <c r="X78" s="77" t="s">
        <v>390</v>
      </c>
      <c r="Y78" s="77" t="s">
        <v>390</v>
      </c>
      <c r="Z78" s="84">
        <v>1</v>
      </c>
      <c r="AA78" s="79" t="s">
        <v>392</v>
      </c>
      <c r="AB78" s="391">
        <v>1</v>
      </c>
      <c r="AC78" s="392" t="s">
        <v>392</v>
      </c>
      <c r="AD78" s="80" t="s">
        <v>392</v>
      </c>
      <c r="AE78" s="81" t="s">
        <v>422</v>
      </c>
      <c r="AF78" s="82" t="s">
        <v>609</v>
      </c>
      <c r="AG78" s="388" t="s">
        <v>602</v>
      </c>
      <c r="AH78" s="83" t="s">
        <v>343</v>
      </c>
      <c r="AI78" t="s">
        <v>610</v>
      </c>
    </row>
    <row r="79" spans="2:35" ht="409.5" x14ac:dyDescent="0.25">
      <c r="B79" s="70" t="s">
        <v>94</v>
      </c>
      <c r="C79" s="388" t="s">
        <v>198</v>
      </c>
      <c r="D79" s="388" t="s">
        <v>611</v>
      </c>
      <c r="E79" s="393" t="s">
        <v>202</v>
      </c>
      <c r="F79" s="399" t="s">
        <v>387</v>
      </c>
      <c r="G79" s="400">
        <v>2</v>
      </c>
      <c r="H79" s="71">
        <v>2</v>
      </c>
      <c r="I79" s="53">
        <v>0</v>
      </c>
      <c r="J79" s="53">
        <v>1</v>
      </c>
      <c r="K79" s="53">
        <v>0</v>
      </c>
      <c r="L79" s="53">
        <v>0</v>
      </c>
      <c r="M79" s="72"/>
      <c r="N79" s="389">
        <v>1</v>
      </c>
      <c r="O79" s="389"/>
      <c r="P79" s="73">
        <v>1</v>
      </c>
      <c r="Q79" s="74" t="s">
        <v>388</v>
      </c>
      <c r="R79" s="75">
        <v>0</v>
      </c>
      <c r="S79" s="390" t="s">
        <v>0</v>
      </c>
      <c r="T79" s="390">
        <v>0</v>
      </c>
      <c r="U79" s="76" t="s">
        <v>0</v>
      </c>
      <c r="V79" s="77" t="s">
        <v>390</v>
      </c>
      <c r="W79" s="77" t="s">
        <v>397</v>
      </c>
      <c r="X79" s="77" t="s">
        <v>390</v>
      </c>
      <c r="Y79" s="77" t="s">
        <v>391</v>
      </c>
      <c r="Z79" s="84">
        <v>1</v>
      </c>
      <c r="AA79" s="79" t="s">
        <v>392</v>
      </c>
      <c r="AB79" s="391">
        <v>1</v>
      </c>
      <c r="AC79" s="392" t="s">
        <v>392</v>
      </c>
      <c r="AD79" s="80" t="s">
        <v>402</v>
      </c>
      <c r="AE79" s="81">
        <v>0.5</v>
      </c>
      <c r="AF79" s="82" t="s">
        <v>612</v>
      </c>
      <c r="AG79" s="388" t="s">
        <v>602</v>
      </c>
      <c r="AH79" s="83" t="s">
        <v>347</v>
      </c>
      <c r="AI79" t="s">
        <v>603</v>
      </c>
    </row>
    <row r="80" spans="2:35" ht="409.5" x14ac:dyDescent="0.25">
      <c r="B80" s="70" t="s">
        <v>94</v>
      </c>
      <c r="C80" s="388" t="s">
        <v>198</v>
      </c>
      <c r="D80" s="388" t="s">
        <v>613</v>
      </c>
      <c r="E80" s="388" t="s">
        <v>614</v>
      </c>
      <c r="F80" s="399" t="s">
        <v>387</v>
      </c>
      <c r="G80" s="400">
        <v>2</v>
      </c>
      <c r="H80" s="71">
        <v>2</v>
      </c>
      <c r="I80" s="53">
        <v>0</v>
      </c>
      <c r="J80" s="53">
        <v>1</v>
      </c>
      <c r="K80" s="86">
        <v>0.4</v>
      </c>
      <c r="L80" s="53">
        <v>0</v>
      </c>
      <c r="M80" s="72"/>
      <c r="N80" s="389">
        <v>1</v>
      </c>
      <c r="O80" s="389">
        <v>1</v>
      </c>
      <c r="P80" s="73"/>
      <c r="Q80" s="74" t="s">
        <v>388</v>
      </c>
      <c r="R80" s="75">
        <v>0</v>
      </c>
      <c r="S80" s="390" t="s">
        <v>0</v>
      </c>
      <c r="T80" s="390" t="s">
        <v>0</v>
      </c>
      <c r="U80" s="76">
        <v>0</v>
      </c>
      <c r="V80" s="77" t="s">
        <v>390</v>
      </c>
      <c r="W80" s="77" t="s">
        <v>397</v>
      </c>
      <c r="X80" s="77" t="s">
        <v>397</v>
      </c>
      <c r="Y80" s="77" t="s">
        <v>390</v>
      </c>
      <c r="Z80" s="84">
        <v>1</v>
      </c>
      <c r="AA80" s="79" t="s">
        <v>392</v>
      </c>
      <c r="AB80" s="391">
        <v>1</v>
      </c>
      <c r="AC80" s="392">
        <v>0.4</v>
      </c>
      <c r="AD80" s="80" t="s">
        <v>392</v>
      </c>
      <c r="AE80" s="81">
        <v>0.7</v>
      </c>
      <c r="AF80" s="82" t="s">
        <v>615</v>
      </c>
      <c r="AG80" s="388" t="s">
        <v>602</v>
      </c>
      <c r="AH80" s="83" t="s">
        <v>347</v>
      </c>
      <c r="AI80" t="s">
        <v>603</v>
      </c>
    </row>
    <row r="81" spans="2:35" ht="409.5" x14ac:dyDescent="0.25">
      <c r="B81" s="70" t="s">
        <v>94</v>
      </c>
      <c r="C81" s="388" t="s">
        <v>198</v>
      </c>
      <c r="D81" s="388" t="s">
        <v>600</v>
      </c>
      <c r="E81" s="388" t="s">
        <v>616</v>
      </c>
      <c r="F81" s="388" t="s">
        <v>387</v>
      </c>
      <c r="G81" s="399">
        <v>1</v>
      </c>
      <c r="H81" s="71">
        <v>1</v>
      </c>
      <c r="I81" s="53">
        <v>1</v>
      </c>
      <c r="J81" s="53">
        <v>0</v>
      </c>
      <c r="K81" s="53">
        <v>0</v>
      </c>
      <c r="L81" s="53">
        <v>0</v>
      </c>
      <c r="M81" s="72">
        <v>1</v>
      </c>
      <c r="N81" s="389"/>
      <c r="O81" s="389"/>
      <c r="P81" s="73"/>
      <c r="Q81" s="74" t="s">
        <v>388</v>
      </c>
      <c r="R81" s="75" t="s">
        <v>0</v>
      </c>
      <c r="S81" s="390">
        <v>0</v>
      </c>
      <c r="T81" s="390">
        <v>0</v>
      </c>
      <c r="U81" s="76">
        <v>0</v>
      </c>
      <c r="V81" s="77" t="s">
        <v>397</v>
      </c>
      <c r="W81" s="77" t="s">
        <v>390</v>
      </c>
      <c r="X81" s="77" t="s">
        <v>390</v>
      </c>
      <c r="Y81" s="77" t="s">
        <v>390</v>
      </c>
      <c r="Z81" s="84" t="s">
        <v>392</v>
      </c>
      <c r="AA81" s="79">
        <v>1</v>
      </c>
      <c r="AB81" s="391" t="s">
        <v>392</v>
      </c>
      <c r="AC81" s="392" t="s">
        <v>392</v>
      </c>
      <c r="AD81" s="80" t="s">
        <v>392</v>
      </c>
      <c r="AE81" s="81">
        <v>1</v>
      </c>
      <c r="AF81" s="82" t="s">
        <v>617</v>
      </c>
      <c r="AG81" s="388" t="s">
        <v>602</v>
      </c>
      <c r="AH81" s="83" t="s">
        <v>75</v>
      </c>
      <c r="AI81" t="s">
        <v>618</v>
      </c>
    </row>
    <row r="82" spans="2:35" ht="409.5" x14ac:dyDescent="0.25">
      <c r="B82" s="70" t="s">
        <v>94</v>
      </c>
      <c r="C82" s="388" t="s">
        <v>211</v>
      </c>
      <c r="D82" s="388" t="s">
        <v>619</v>
      </c>
      <c r="E82" s="388" t="s">
        <v>620</v>
      </c>
      <c r="F82" s="388" t="s">
        <v>387</v>
      </c>
      <c r="G82" s="399">
        <v>1</v>
      </c>
      <c r="H82" s="71">
        <v>1</v>
      </c>
      <c r="I82" s="53">
        <v>0</v>
      </c>
      <c r="J82" s="53">
        <v>1</v>
      </c>
      <c r="K82" s="53">
        <v>0</v>
      </c>
      <c r="L82" s="53">
        <v>0</v>
      </c>
      <c r="M82" s="72"/>
      <c r="N82" s="389">
        <v>1</v>
      </c>
      <c r="O82" s="389"/>
      <c r="P82" s="73"/>
      <c r="Q82" s="74" t="s">
        <v>388</v>
      </c>
      <c r="R82" s="75">
        <v>0</v>
      </c>
      <c r="S82" s="390" t="s">
        <v>0</v>
      </c>
      <c r="T82" s="390">
        <v>0</v>
      </c>
      <c r="U82" s="76">
        <v>0</v>
      </c>
      <c r="V82" s="77" t="s">
        <v>390</v>
      </c>
      <c r="W82" s="77" t="s">
        <v>397</v>
      </c>
      <c r="X82" s="77" t="s">
        <v>390</v>
      </c>
      <c r="Y82" s="77" t="s">
        <v>390</v>
      </c>
      <c r="Z82" s="84">
        <v>1</v>
      </c>
      <c r="AA82" s="79" t="s">
        <v>392</v>
      </c>
      <c r="AB82" s="391">
        <v>1</v>
      </c>
      <c r="AC82" s="392" t="s">
        <v>392</v>
      </c>
      <c r="AD82" s="80" t="s">
        <v>392</v>
      </c>
      <c r="AE82" s="81">
        <v>1</v>
      </c>
      <c r="AF82" s="82" t="s">
        <v>621</v>
      </c>
      <c r="AG82" s="388" t="s">
        <v>33</v>
      </c>
      <c r="AH82" s="83" t="s">
        <v>349</v>
      </c>
      <c r="AI82" t="s">
        <v>622</v>
      </c>
    </row>
    <row r="83" spans="2:35" ht="409.5" x14ac:dyDescent="0.25">
      <c r="B83" s="70" t="s">
        <v>94</v>
      </c>
      <c r="C83" s="388" t="s">
        <v>211</v>
      </c>
      <c r="D83" s="388" t="s">
        <v>623</v>
      </c>
      <c r="E83" s="388" t="s">
        <v>624</v>
      </c>
      <c r="F83" s="388" t="s">
        <v>387</v>
      </c>
      <c r="G83" s="399">
        <v>1</v>
      </c>
      <c r="H83" s="71">
        <v>1</v>
      </c>
      <c r="I83" s="53">
        <v>0.5</v>
      </c>
      <c r="J83" s="53">
        <v>0.5</v>
      </c>
      <c r="K83" s="53">
        <v>0</v>
      </c>
      <c r="L83" s="53">
        <v>0</v>
      </c>
      <c r="M83" s="72"/>
      <c r="N83" s="389">
        <v>1</v>
      </c>
      <c r="O83" s="389"/>
      <c r="P83" s="73"/>
      <c r="Q83" s="74" t="s">
        <v>388</v>
      </c>
      <c r="R83" s="75">
        <v>0</v>
      </c>
      <c r="S83" s="390" t="s">
        <v>0</v>
      </c>
      <c r="T83" s="390">
        <v>0</v>
      </c>
      <c r="U83" s="76">
        <v>0</v>
      </c>
      <c r="V83" s="77" t="s">
        <v>389</v>
      </c>
      <c r="W83" s="77" t="s">
        <v>397</v>
      </c>
      <c r="X83" s="77" t="s">
        <v>390</v>
      </c>
      <c r="Y83" s="77" t="s">
        <v>390</v>
      </c>
      <c r="Z83" s="84">
        <v>1</v>
      </c>
      <c r="AA83" s="79">
        <v>0.5</v>
      </c>
      <c r="AB83" s="391">
        <v>1</v>
      </c>
      <c r="AC83" s="392" t="s">
        <v>392</v>
      </c>
      <c r="AD83" s="80" t="s">
        <v>392</v>
      </c>
      <c r="AE83" s="81">
        <v>1</v>
      </c>
      <c r="AF83" s="82" t="s">
        <v>625</v>
      </c>
      <c r="AG83" s="388" t="s">
        <v>33</v>
      </c>
      <c r="AH83" s="83" t="s">
        <v>349</v>
      </c>
      <c r="AI83" t="s">
        <v>622</v>
      </c>
    </row>
    <row r="84" spans="2:35" ht="409.5" x14ac:dyDescent="0.25">
      <c r="B84" s="70" t="s">
        <v>94</v>
      </c>
      <c r="C84" s="388" t="s">
        <v>211</v>
      </c>
      <c r="D84" s="388" t="s">
        <v>626</v>
      </c>
      <c r="E84" s="388" t="s">
        <v>627</v>
      </c>
      <c r="F84" s="388" t="s">
        <v>387</v>
      </c>
      <c r="G84" s="399">
        <v>1</v>
      </c>
      <c r="H84" s="71">
        <v>1</v>
      </c>
      <c r="I84" s="53">
        <v>0</v>
      </c>
      <c r="J84" s="53">
        <v>1</v>
      </c>
      <c r="K84" s="53">
        <v>0</v>
      </c>
      <c r="L84" s="53">
        <v>0</v>
      </c>
      <c r="M84" s="72"/>
      <c r="N84" s="389">
        <v>1</v>
      </c>
      <c r="O84" s="389"/>
      <c r="P84" s="73"/>
      <c r="Q84" s="74" t="s">
        <v>388</v>
      </c>
      <c r="R84" s="75">
        <v>0</v>
      </c>
      <c r="S84" s="390" t="s">
        <v>0</v>
      </c>
      <c r="T84" s="390">
        <v>0</v>
      </c>
      <c r="U84" s="76">
        <v>0</v>
      </c>
      <c r="V84" s="77" t="s">
        <v>390</v>
      </c>
      <c r="W84" s="77" t="s">
        <v>397</v>
      </c>
      <c r="X84" s="77" t="s">
        <v>390</v>
      </c>
      <c r="Y84" s="77" t="s">
        <v>390</v>
      </c>
      <c r="Z84" s="84">
        <v>1</v>
      </c>
      <c r="AA84" s="79" t="s">
        <v>392</v>
      </c>
      <c r="AB84" s="391">
        <v>1</v>
      </c>
      <c r="AC84" s="392" t="s">
        <v>392</v>
      </c>
      <c r="AD84" s="80" t="s">
        <v>392</v>
      </c>
      <c r="AE84" s="81">
        <v>1</v>
      </c>
      <c r="AF84" s="82" t="s">
        <v>628</v>
      </c>
      <c r="AG84" s="388" t="s">
        <v>33</v>
      </c>
      <c r="AH84" s="83" t="s">
        <v>349</v>
      </c>
      <c r="AI84" t="s">
        <v>622</v>
      </c>
    </row>
    <row r="85" spans="2:35" ht="370.5" x14ac:dyDescent="0.25">
      <c r="B85" s="70" t="s">
        <v>223</v>
      </c>
      <c r="C85" s="388" t="s">
        <v>224</v>
      </c>
      <c r="D85" s="388" t="s">
        <v>226</v>
      </c>
      <c r="E85" s="388" t="s">
        <v>629</v>
      </c>
      <c r="F85" s="399" t="s">
        <v>4</v>
      </c>
      <c r="G85" s="400">
        <v>4</v>
      </c>
      <c r="H85" s="71">
        <v>1</v>
      </c>
      <c r="I85" s="53">
        <v>1</v>
      </c>
      <c r="J85" s="53">
        <v>1</v>
      </c>
      <c r="K85" s="53">
        <v>1</v>
      </c>
      <c r="L85" s="53">
        <v>0</v>
      </c>
      <c r="M85" s="72">
        <v>1</v>
      </c>
      <c r="N85" s="389">
        <v>1</v>
      </c>
      <c r="O85" s="389">
        <v>1</v>
      </c>
      <c r="P85" s="73">
        <v>1</v>
      </c>
      <c r="Q85" s="74" t="s">
        <v>388</v>
      </c>
      <c r="R85" s="75" t="s">
        <v>0</v>
      </c>
      <c r="S85" s="390" t="s">
        <v>0</v>
      </c>
      <c r="T85" s="390" t="s">
        <v>0</v>
      </c>
      <c r="U85" s="76" t="s">
        <v>0</v>
      </c>
      <c r="V85" s="77" t="s">
        <v>397</v>
      </c>
      <c r="W85" s="77" t="s">
        <v>397</v>
      </c>
      <c r="X85" s="77" t="s">
        <v>397</v>
      </c>
      <c r="Y85" s="77" t="s">
        <v>391</v>
      </c>
      <c r="Z85" s="84">
        <v>1</v>
      </c>
      <c r="AA85" s="79">
        <v>1</v>
      </c>
      <c r="AB85" s="391">
        <v>1</v>
      </c>
      <c r="AC85" s="392">
        <v>1</v>
      </c>
      <c r="AD85" s="80" t="s">
        <v>402</v>
      </c>
      <c r="AE85" s="81">
        <v>0.75</v>
      </c>
      <c r="AF85" s="82" t="s">
        <v>630</v>
      </c>
      <c r="AG85" s="388" t="s">
        <v>33</v>
      </c>
      <c r="AH85" s="83" t="s">
        <v>347</v>
      </c>
      <c r="AI85" t="s">
        <v>631</v>
      </c>
    </row>
    <row r="86" spans="2:35" ht="405" x14ac:dyDescent="0.25">
      <c r="B86" s="70" t="s">
        <v>223</v>
      </c>
      <c r="C86" s="388" t="s">
        <v>224</v>
      </c>
      <c r="D86" s="388" t="s">
        <v>226</v>
      </c>
      <c r="E86" s="388" t="s">
        <v>632</v>
      </c>
      <c r="F86" s="388" t="s">
        <v>387</v>
      </c>
      <c r="G86" s="399">
        <v>2</v>
      </c>
      <c r="H86" s="71">
        <v>2</v>
      </c>
      <c r="I86" s="53">
        <v>1</v>
      </c>
      <c r="J86" s="53">
        <v>0</v>
      </c>
      <c r="K86" s="53">
        <v>1</v>
      </c>
      <c r="L86" s="53">
        <v>0</v>
      </c>
      <c r="M86" s="72">
        <v>1</v>
      </c>
      <c r="N86" s="389"/>
      <c r="O86" s="389">
        <v>1</v>
      </c>
      <c r="P86" s="73"/>
      <c r="Q86" s="74" t="s">
        <v>388</v>
      </c>
      <c r="R86" s="75" t="s">
        <v>0</v>
      </c>
      <c r="S86" s="390">
        <v>0</v>
      </c>
      <c r="T86" s="390" t="s">
        <v>0</v>
      </c>
      <c r="U86" s="76">
        <v>0</v>
      </c>
      <c r="V86" s="77" t="s">
        <v>397</v>
      </c>
      <c r="W86" s="77" t="s">
        <v>390</v>
      </c>
      <c r="X86" s="77" t="s">
        <v>397</v>
      </c>
      <c r="Y86" s="77" t="s">
        <v>390</v>
      </c>
      <c r="Z86" s="84" t="s">
        <v>392</v>
      </c>
      <c r="AA86" s="79">
        <v>1</v>
      </c>
      <c r="AB86" s="391" t="s">
        <v>392</v>
      </c>
      <c r="AC86" s="392">
        <v>1</v>
      </c>
      <c r="AD86" s="80" t="s">
        <v>392</v>
      </c>
      <c r="AE86" s="81">
        <v>1</v>
      </c>
      <c r="AF86" s="82" t="s">
        <v>633</v>
      </c>
      <c r="AG86" s="388" t="s">
        <v>33</v>
      </c>
      <c r="AH86" s="83" t="s">
        <v>304</v>
      </c>
      <c r="AI86" t="s">
        <v>634</v>
      </c>
    </row>
    <row r="87" spans="2:35" ht="409.5" x14ac:dyDescent="0.25">
      <c r="B87" s="70" t="s">
        <v>223</v>
      </c>
      <c r="C87" s="388" t="s">
        <v>224</v>
      </c>
      <c r="D87" s="388" t="s">
        <v>226</v>
      </c>
      <c r="E87" s="388" t="s">
        <v>635</v>
      </c>
      <c r="F87" s="399" t="s">
        <v>387</v>
      </c>
      <c r="G87" s="400">
        <v>1</v>
      </c>
      <c r="H87" s="71">
        <v>1</v>
      </c>
      <c r="I87" s="53">
        <v>0</v>
      </c>
      <c r="J87" s="53">
        <v>0</v>
      </c>
      <c r="K87" s="53">
        <v>1</v>
      </c>
      <c r="L87" s="53">
        <v>0</v>
      </c>
      <c r="M87" s="72"/>
      <c r="N87" s="389"/>
      <c r="O87" s="389">
        <v>1</v>
      </c>
      <c r="P87" s="73"/>
      <c r="Q87" s="74" t="s">
        <v>388</v>
      </c>
      <c r="R87" s="75">
        <v>0</v>
      </c>
      <c r="S87" s="390">
        <v>0</v>
      </c>
      <c r="T87" s="390" t="s">
        <v>0</v>
      </c>
      <c r="U87" s="76">
        <v>0</v>
      </c>
      <c r="V87" s="77" t="s">
        <v>390</v>
      </c>
      <c r="W87" s="77" t="s">
        <v>390</v>
      </c>
      <c r="X87" s="77" t="s">
        <v>397</v>
      </c>
      <c r="Y87" s="77" t="s">
        <v>390</v>
      </c>
      <c r="Z87" s="84" t="s">
        <v>392</v>
      </c>
      <c r="AA87" s="79" t="s">
        <v>392</v>
      </c>
      <c r="AB87" s="391" t="s">
        <v>392</v>
      </c>
      <c r="AC87" s="392">
        <v>1</v>
      </c>
      <c r="AD87" s="80" t="s">
        <v>392</v>
      </c>
      <c r="AE87" s="81">
        <v>1</v>
      </c>
      <c r="AF87" s="82" t="s">
        <v>636</v>
      </c>
      <c r="AG87" s="388" t="s">
        <v>33</v>
      </c>
      <c r="AH87" s="83" t="s">
        <v>347</v>
      </c>
      <c r="AI87" t="s">
        <v>631</v>
      </c>
    </row>
    <row r="88" spans="2:35" ht="409.5" x14ac:dyDescent="0.25">
      <c r="B88" s="70" t="s">
        <v>223</v>
      </c>
      <c r="C88" s="388" t="s">
        <v>224</v>
      </c>
      <c r="D88" s="388" t="s">
        <v>637</v>
      </c>
      <c r="E88" s="388" t="s">
        <v>638</v>
      </c>
      <c r="F88" s="399" t="s">
        <v>4</v>
      </c>
      <c r="G88" s="400">
        <v>4</v>
      </c>
      <c r="H88" s="87">
        <v>1</v>
      </c>
      <c r="I88" s="53">
        <v>1</v>
      </c>
      <c r="J88" s="53">
        <v>1</v>
      </c>
      <c r="K88" s="53">
        <v>1</v>
      </c>
      <c r="L88" s="53">
        <v>0</v>
      </c>
      <c r="M88" s="89">
        <v>1</v>
      </c>
      <c r="N88" s="395">
        <v>1</v>
      </c>
      <c r="O88" s="395">
        <v>1</v>
      </c>
      <c r="P88" s="90">
        <v>1</v>
      </c>
      <c r="Q88" s="74" t="s">
        <v>388</v>
      </c>
      <c r="R88" s="75" t="s">
        <v>0</v>
      </c>
      <c r="S88" s="390" t="s">
        <v>0</v>
      </c>
      <c r="T88" s="390" t="s">
        <v>0</v>
      </c>
      <c r="U88" s="76" t="s">
        <v>0</v>
      </c>
      <c r="V88" s="77" t="s">
        <v>397</v>
      </c>
      <c r="W88" s="77" t="s">
        <v>397</v>
      </c>
      <c r="X88" s="77" t="s">
        <v>397</v>
      </c>
      <c r="Y88" s="77" t="s">
        <v>391</v>
      </c>
      <c r="Z88" s="84">
        <v>1</v>
      </c>
      <c r="AA88" s="79">
        <v>1</v>
      </c>
      <c r="AB88" s="391">
        <v>1</v>
      </c>
      <c r="AC88" s="392">
        <v>1</v>
      </c>
      <c r="AD88" s="80" t="s">
        <v>402</v>
      </c>
      <c r="AE88" s="81">
        <v>0.75</v>
      </c>
      <c r="AF88" s="82" t="s">
        <v>639</v>
      </c>
      <c r="AG88" s="388" t="s">
        <v>33</v>
      </c>
      <c r="AH88" s="83" t="s">
        <v>347</v>
      </c>
      <c r="AI88" t="s">
        <v>631</v>
      </c>
    </row>
    <row r="89" spans="2:35" ht="337.5" x14ac:dyDescent="0.25">
      <c r="B89" s="70" t="s">
        <v>236</v>
      </c>
      <c r="C89" s="388" t="s">
        <v>640</v>
      </c>
      <c r="D89" s="388" t="s">
        <v>641</v>
      </c>
      <c r="E89" s="388" t="s">
        <v>642</v>
      </c>
      <c r="F89" s="399" t="s">
        <v>387</v>
      </c>
      <c r="G89" s="399">
        <v>1</v>
      </c>
      <c r="H89" s="71">
        <v>1</v>
      </c>
      <c r="I89" s="53">
        <v>1</v>
      </c>
      <c r="J89" s="53">
        <v>0</v>
      </c>
      <c r="K89" s="53">
        <v>0</v>
      </c>
      <c r="L89" s="53">
        <v>0</v>
      </c>
      <c r="M89" s="72"/>
      <c r="N89" s="389">
        <v>1</v>
      </c>
      <c r="O89" s="389"/>
      <c r="P89" s="73"/>
      <c r="Q89" s="74" t="s">
        <v>388</v>
      </c>
      <c r="R89" s="75">
        <v>0</v>
      </c>
      <c r="S89" s="390" t="s">
        <v>0</v>
      </c>
      <c r="T89" s="390">
        <v>0</v>
      </c>
      <c r="U89" s="76">
        <v>0</v>
      </c>
      <c r="V89" s="77" t="s">
        <v>389</v>
      </c>
      <c r="W89" s="77" t="s">
        <v>391</v>
      </c>
      <c r="X89" s="77" t="s">
        <v>390</v>
      </c>
      <c r="Y89" s="77" t="s">
        <v>390</v>
      </c>
      <c r="Z89" s="84">
        <v>1</v>
      </c>
      <c r="AA89" s="79">
        <v>1</v>
      </c>
      <c r="AB89" s="391">
        <v>1</v>
      </c>
      <c r="AC89" s="392" t="s">
        <v>392</v>
      </c>
      <c r="AD89" s="80" t="s">
        <v>392</v>
      </c>
      <c r="AE89" s="81">
        <v>1</v>
      </c>
      <c r="AF89" s="82" t="s">
        <v>643</v>
      </c>
      <c r="AG89" s="388" t="s">
        <v>33</v>
      </c>
      <c r="AH89" s="83" t="s">
        <v>342</v>
      </c>
      <c r="AI89" t="s">
        <v>407</v>
      </c>
    </row>
    <row r="90" spans="2:35" ht="382.5" x14ac:dyDescent="0.25">
      <c r="B90" s="70" t="s">
        <v>236</v>
      </c>
      <c r="C90" s="388" t="s">
        <v>640</v>
      </c>
      <c r="D90" s="388" t="s">
        <v>644</v>
      </c>
      <c r="E90" s="388" t="s">
        <v>645</v>
      </c>
      <c r="F90" s="399" t="s">
        <v>387</v>
      </c>
      <c r="G90" s="399">
        <v>1</v>
      </c>
      <c r="H90" s="71">
        <v>1</v>
      </c>
      <c r="I90" s="53">
        <v>1</v>
      </c>
      <c r="J90" s="53">
        <v>0</v>
      </c>
      <c r="K90" s="53">
        <v>0</v>
      </c>
      <c r="L90" s="53">
        <v>0</v>
      </c>
      <c r="M90" s="72"/>
      <c r="N90" s="389">
        <v>1</v>
      </c>
      <c r="O90" s="389"/>
      <c r="P90" s="73"/>
      <c r="Q90" s="74" t="s">
        <v>388</v>
      </c>
      <c r="R90" s="75">
        <v>0</v>
      </c>
      <c r="S90" s="390" t="s">
        <v>0</v>
      </c>
      <c r="T90" s="390">
        <v>0</v>
      </c>
      <c r="U90" s="76">
        <v>0</v>
      </c>
      <c r="V90" s="77" t="s">
        <v>389</v>
      </c>
      <c r="W90" s="77" t="s">
        <v>391</v>
      </c>
      <c r="X90" s="77" t="s">
        <v>390</v>
      </c>
      <c r="Y90" s="77" t="s">
        <v>390</v>
      </c>
      <c r="Z90" s="84">
        <v>1</v>
      </c>
      <c r="AA90" s="79">
        <v>1</v>
      </c>
      <c r="AB90" s="391">
        <v>1</v>
      </c>
      <c r="AC90" s="392" t="s">
        <v>392</v>
      </c>
      <c r="AD90" s="80" t="s">
        <v>392</v>
      </c>
      <c r="AE90" s="81">
        <v>1</v>
      </c>
      <c r="AF90" s="82" t="s">
        <v>646</v>
      </c>
      <c r="AG90" s="388" t="s">
        <v>33</v>
      </c>
      <c r="AH90" s="83" t="s">
        <v>342</v>
      </c>
      <c r="AI90" t="s">
        <v>407</v>
      </c>
    </row>
    <row r="91" spans="2:35" ht="256.5" x14ac:dyDescent="0.25">
      <c r="B91" s="70" t="s">
        <v>236</v>
      </c>
      <c r="C91" s="388" t="s">
        <v>640</v>
      </c>
      <c r="D91" s="388" t="s">
        <v>647</v>
      </c>
      <c r="E91" s="388" t="s">
        <v>648</v>
      </c>
      <c r="F91" s="399" t="s">
        <v>387</v>
      </c>
      <c r="G91" s="399">
        <v>1</v>
      </c>
      <c r="H91" s="71">
        <v>1</v>
      </c>
      <c r="I91" s="53">
        <v>0.7</v>
      </c>
      <c r="J91" s="53">
        <v>0.3</v>
      </c>
      <c r="K91" s="53">
        <v>0</v>
      </c>
      <c r="L91" s="53">
        <v>0</v>
      </c>
      <c r="M91" s="72"/>
      <c r="N91" s="389">
        <v>1</v>
      </c>
      <c r="O91" s="389"/>
      <c r="P91" s="73"/>
      <c r="Q91" s="74" t="s">
        <v>388</v>
      </c>
      <c r="R91" s="75">
        <v>0</v>
      </c>
      <c r="S91" s="390" t="s">
        <v>0</v>
      </c>
      <c r="T91" s="390">
        <v>0</v>
      </c>
      <c r="U91" s="76">
        <v>0</v>
      </c>
      <c r="V91" s="77" t="s">
        <v>389</v>
      </c>
      <c r="W91" s="77" t="s">
        <v>397</v>
      </c>
      <c r="X91" s="77" t="s">
        <v>390</v>
      </c>
      <c r="Y91" s="77" t="s">
        <v>390</v>
      </c>
      <c r="Z91" s="84">
        <v>1</v>
      </c>
      <c r="AA91" s="79">
        <v>0.7</v>
      </c>
      <c r="AB91" s="391">
        <v>1</v>
      </c>
      <c r="AC91" s="392" t="s">
        <v>392</v>
      </c>
      <c r="AD91" s="80" t="s">
        <v>392</v>
      </c>
      <c r="AE91" s="81">
        <v>1</v>
      </c>
      <c r="AF91" s="82" t="s">
        <v>649</v>
      </c>
      <c r="AG91" s="388" t="s">
        <v>33</v>
      </c>
      <c r="AH91" s="83" t="s">
        <v>342</v>
      </c>
      <c r="AI91" t="s">
        <v>407</v>
      </c>
    </row>
    <row r="92" spans="2:35" ht="256.5" x14ac:dyDescent="0.25">
      <c r="B92" s="70" t="s">
        <v>236</v>
      </c>
      <c r="C92" s="388" t="s">
        <v>640</v>
      </c>
      <c r="D92" s="388" t="s">
        <v>647</v>
      </c>
      <c r="E92" s="388" t="s">
        <v>650</v>
      </c>
      <c r="F92" s="399" t="s">
        <v>387</v>
      </c>
      <c r="G92" s="399">
        <v>1</v>
      </c>
      <c r="H92" s="71">
        <v>1</v>
      </c>
      <c r="I92" s="53">
        <v>0.7</v>
      </c>
      <c r="J92" s="53">
        <v>0.3</v>
      </c>
      <c r="K92" s="53">
        <v>0</v>
      </c>
      <c r="L92" s="53">
        <v>0</v>
      </c>
      <c r="M92" s="72"/>
      <c r="N92" s="389">
        <v>1</v>
      </c>
      <c r="O92" s="389"/>
      <c r="P92" s="73"/>
      <c r="Q92" s="74" t="s">
        <v>388</v>
      </c>
      <c r="R92" s="75">
        <v>0</v>
      </c>
      <c r="S92" s="390" t="s">
        <v>0</v>
      </c>
      <c r="T92" s="390">
        <v>0</v>
      </c>
      <c r="U92" s="76">
        <v>0</v>
      </c>
      <c r="V92" s="77" t="s">
        <v>389</v>
      </c>
      <c r="W92" s="77" t="s">
        <v>397</v>
      </c>
      <c r="X92" s="77" t="s">
        <v>390</v>
      </c>
      <c r="Y92" s="77" t="s">
        <v>390</v>
      </c>
      <c r="Z92" s="84">
        <v>1</v>
      </c>
      <c r="AA92" s="79">
        <v>0.7</v>
      </c>
      <c r="AB92" s="391">
        <v>1</v>
      </c>
      <c r="AC92" s="392" t="s">
        <v>392</v>
      </c>
      <c r="AD92" s="80" t="s">
        <v>392</v>
      </c>
      <c r="AE92" s="81">
        <v>1</v>
      </c>
      <c r="AF92" s="82" t="s">
        <v>651</v>
      </c>
      <c r="AG92" s="388" t="s">
        <v>33</v>
      </c>
      <c r="AH92" s="83" t="s">
        <v>342</v>
      </c>
      <c r="AI92" t="s">
        <v>407</v>
      </c>
    </row>
    <row r="93" spans="2:35" ht="326.25" x14ac:dyDescent="0.25">
      <c r="B93" s="70" t="s">
        <v>236</v>
      </c>
      <c r="C93" s="388" t="s">
        <v>640</v>
      </c>
      <c r="D93" s="388" t="s">
        <v>652</v>
      </c>
      <c r="E93" s="388" t="s">
        <v>653</v>
      </c>
      <c r="F93" s="399" t="s">
        <v>387</v>
      </c>
      <c r="G93" s="399">
        <v>1</v>
      </c>
      <c r="H93" s="71">
        <v>1</v>
      </c>
      <c r="I93" s="86">
        <v>0.9</v>
      </c>
      <c r="J93" s="53">
        <v>0</v>
      </c>
      <c r="K93" s="86">
        <v>0.1</v>
      </c>
      <c r="L93" s="53">
        <v>0</v>
      </c>
      <c r="M93" s="72"/>
      <c r="N93" s="389"/>
      <c r="O93" s="389">
        <v>1</v>
      </c>
      <c r="P93" s="73"/>
      <c r="Q93" s="74" t="s">
        <v>388</v>
      </c>
      <c r="R93" s="75">
        <v>0</v>
      </c>
      <c r="S93" s="390">
        <v>0</v>
      </c>
      <c r="T93" s="390" t="s">
        <v>0</v>
      </c>
      <c r="U93" s="76">
        <v>0</v>
      </c>
      <c r="V93" s="77" t="s">
        <v>389</v>
      </c>
      <c r="W93" s="77" t="s">
        <v>390</v>
      </c>
      <c r="X93" s="77" t="s">
        <v>397</v>
      </c>
      <c r="Y93" s="77" t="s">
        <v>390</v>
      </c>
      <c r="Z93" s="84">
        <v>0</v>
      </c>
      <c r="AA93" s="97"/>
      <c r="AB93" s="403"/>
      <c r="AC93" s="392">
        <v>1</v>
      </c>
      <c r="AD93" s="80" t="s">
        <v>392</v>
      </c>
      <c r="AE93" s="81">
        <v>1</v>
      </c>
      <c r="AF93" s="82" t="s">
        <v>654</v>
      </c>
      <c r="AG93" s="388" t="s">
        <v>33</v>
      </c>
      <c r="AH93" s="83" t="s">
        <v>342</v>
      </c>
      <c r="AI93" t="s">
        <v>407</v>
      </c>
    </row>
    <row r="94" spans="2:35" ht="409.5" x14ac:dyDescent="0.25">
      <c r="B94" s="70" t="s">
        <v>236</v>
      </c>
      <c r="C94" s="388" t="s">
        <v>640</v>
      </c>
      <c r="D94" s="388" t="s">
        <v>655</v>
      </c>
      <c r="E94" s="388" t="s">
        <v>656</v>
      </c>
      <c r="F94" s="399" t="s">
        <v>387</v>
      </c>
      <c r="G94" s="399">
        <v>1</v>
      </c>
      <c r="H94" s="71">
        <v>1</v>
      </c>
      <c r="I94" s="53">
        <v>1</v>
      </c>
      <c r="J94" s="53">
        <v>0</v>
      </c>
      <c r="K94" s="53">
        <v>0</v>
      </c>
      <c r="L94" s="53">
        <v>0</v>
      </c>
      <c r="M94" s="72"/>
      <c r="N94" s="389">
        <v>1</v>
      </c>
      <c r="O94" s="389"/>
      <c r="P94" s="73"/>
      <c r="Q94" s="74" t="s">
        <v>388</v>
      </c>
      <c r="R94" s="75">
        <v>0</v>
      </c>
      <c r="S94" s="390" t="s">
        <v>0</v>
      </c>
      <c r="T94" s="390">
        <v>0</v>
      </c>
      <c r="U94" s="76">
        <v>0</v>
      </c>
      <c r="V94" s="77" t="s">
        <v>389</v>
      </c>
      <c r="W94" s="77" t="s">
        <v>391</v>
      </c>
      <c r="X94" s="77" t="s">
        <v>390</v>
      </c>
      <c r="Y94" s="77" t="s">
        <v>390</v>
      </c>
      <c r="Z94" s="84">
        <v>1</v>
      </c>
      <c r="AA94" s="79">
        <v>1</v>
      </c>
      <c r="AB94" s="391">
        <v>1</v>
      </c>
      <c r="AC94" s="392" t="s">
        <v>392</v>
      </c>
      <c r="AD94" s="80" t="s">
        <v>392</v>
      </c>
      <c r="AE94" s="81">
        <v>1</v>
      </c>
      <c r="AF94" s="82" t="s">
        <v>657</v>
      </c>
      <c r="AG94" s="388" t="s">
        <v>33</v>
      </c>
      <c r="AH94" s="83" t="s">
        <v>342</v>
      </c>
      <c r="AI94" t="s">
        <v>407</v>
      </c>
    </row>
    <row r="95" spans="2:35" ht="292.5" x14ac:dyDescent="0.25">
      <c r="B95" s="70" t="s">
        <v>236</v>
      </c>
      <c r="C95" s="388" t="s">
        <v>640</v>
      </c>
      <c r="D95" s="388" t="s">
        <v>658</v>
      </c>
      <c r="E95" s="388" t="s">
        <v>659</v>
      </c>
      <c r="F95" s="399" t="s">
        <v>387</v>
      </c>
      <c r="G95" s="399">
        <v>1</v>
      </c>
      <c r="H95" s="71">
        <v>1</v>
      </c>
      <c r="I95" s="53">
        <v>1</v>
      </c>
      <c r="J95" s="53">
        <v>0</v>
      </c>
      <c r="K95" s="53">
        <v>0</v>
      </c>
      <c r="L95" s="53">
        <v>0</v>
      </c>
      <c r="M95" s="72"/>
      <c r="N95" s="389">
        <v>1</v>
      </c>
      <c r="O95" s="389"/>
      <c r="P95" s="73"/>
      <c r="Q95" s="74" t="s">
        <v>388</v>
      </c>
      <c r="R95" s="75">
        <v>0</v>
      </c>
      <c r="S95" s="390" t="s">
        <v>0</v>
      </c>
      <c r="T95" s="390">
        <v>0</v>
      </c>
      <c r="U95" s="76">
        <v>0</v>
      </c>
      <c r="V95" s="77" t="s">
        <v>389</v>
      </c>
      <c r="W95" s="77" t="s">
        <v>391</v>
      </c>
      <c r="X95" s="77" t="s">
        <v>390</v>
      </c>
      <c r="Y95" s="77" t="s">
        <v>390</v>
      </c>
      <c r="Z95" s="84">
        <v>1</v>
      </c>
      <c r="AA95" s="79">
        <v>1</v>
      </c>
      <c r="AB95" s="391">
        <v>1</v>
      </c>
      <c r="AC95" s="392" t="s">
        <v>392</v>
      </c>
      <c r="AD95" s="80" t="s">
        <v>392</v>
      </c>
      <c r="AE95" s="81">
        <v>1</v>
      </c>
      <c r="AF95" s="82" t="s">
        <v>660</v>
      </c>
      <c r="AG95" s="388" t="s">
        <v>33</v>
      </c>
      <c r="AH95" s="83" t="s">
        <v>342</v>
      </c>
      <c r="AI95" t="s">
        <v>407</v>
      </c>
    </row>
    <row r="96" spans="2:35" ht="409.5" x14ac:dyDescent="0.25">
      <c r="B96" s="70" t="s">
        <v>236</v>
      </c>
      <c r="C96" s="388" t="s">
        <v>640</v>
      </c>
      <c r="D96" s="388" t="s">
        <v>661</v>
      </c>
      <c r="E96" s="388" t="s">
        <v>662</v>
      </c>
      <c r="F96" s="399" t="s">
        <v>387</v>
      </c>
      <c r="G96" s="399">
        <v>1</v>
      </c>
      <c r="H96" s="71">
        <v>2</v>
      </c>
      <c r="I96" s="53">
        <v>2</v>
      </c>
      <c r="J96" s="53">
        <v>0</v>
      </c>
      <c r="K96" s="53">
        <v>0</v>
      </c>
      <c r="L96" s="53">
        <v>0</v>
      </c>
      <c r="M96" s="72"/>
      <c r="N96" s="389">
        <v>2</v>
      </c>
      <c r="O96" s="389"/>
      <c r="P96" s="73"/>
      <c r="Q96" s="74" t="s">
        <v>388</v>
      </c>
      <c r="R96" s="75">
        <v>0</v>
      </c>
      <c r="S96" s="390" t="s">
        <v>0</v>
      </c>
      <c r="T96" s="390">
        <v>0</v>
      </c>
      <c r="U96" s="76">
        <v>0</v>
      </c>
      <c r="V96" s="77" t="s">
        <v>389</v>
      </c>
      <c r="W96" s="77" t="s">
        <v>391</v>
      </c>
      <c r="X96" s="77" t="s">
        <v>390</v>
      </c>
      <c r="Y96" s="77" t="s">
        <v>390</v>
      </c>
      <c r="Z96" s="84">
        <v>1</v>
      </c>
      <c r="AA96" s="79">
        <v>1</v>
      </c>
      <c r="AB96" s="391">
        <v>1</v>
      </c>
      <c r="AC96" s="392" t="s">
        <v>392</v>
      </c>
      <c r="AD96" s="80" t="s">
        <v>392</v>
      </c>
      <c r="AE96" s="81">
        <v>1</v>
      </c>
      <c r="AF96" s="82" t="s">
        <v>663</v>
      </c>
      <c r="AG96" s="388" t="s">
        <v>33</v>
      </c>
      <c r="AH96" s="83" t="s">
        <v>342</v>
      </c>
      <c r="AI96" t="s">
        <v>407</v>
      </c>
    </row>
    <row r="97" spans="2:35" ht="409.5" x14ac:dyDescent="0.25">
      <c r="B97" s="70" t="s">
        <v>236</v>
      </c>
      <c r="C97" s="388" t="s">
        <v>640</v>
      </c>
      <c r="D97" s="388" t="s">
        <v>664</v>
      </c>
      <c r="E97" s="388" t="s">
        <v>665</v>
      </c>
      <c r="F97" s="399" t="s">
        <v>387</v>
      </c>
      <c r="G97" s="399">
        <v>1</v>
      </c>
      <c r="H97" s="71">
        <v>1</v>
      </c>
      <c r="I97" s="86">
        <v>0.3</v>
      </c>
      <c r="J97" s="53">
        <v>0</v>
      </c>
      <c r="K97" s="86">
        <v>0.6</v>
      </c>
      <c r="L97" s="53">
        <v>0</v>
      </c>
      <c r="M97" s="72"/>
      <c r="N97" s="389"/>
      <c r="O97" s="389">
        <v>1</v>
      </c>
      <c r="P97" s="73"/>
      <c r="Q97" s="74" t="s">
        <v>388</v>
      </c>
      <c r="R97" s="75">
        <v>0</v>
      </c>
      <c r="S97" s="390">
        <v>0</v>
      </c>
      <c r="T97" s="390" t="s">
        <v>0</v>
      </c>
      <c r="U97" s="76">
        <v>0</v>
      </c>
      <c r="V97" s="77" t="s">
        <v>389</v>
      </c>
      <c r="W97" s="77" t="s">
        <v>390</v>
      </c>
      <c r="X97" s="77" t="s">
        <v>397</v>
      </c>
      <c r="Y97" s="77" t="s">
        <v>390</v>
      </c>
      <c r="Z97" s="84">
        <v>0</v>
      </c>
      <c r="AA97" s="97"/>
      <c r="AB97" s="403"/>
      <c r="AC97" s="392">
        <v>0.9</v>
      </c>
      <c r="AD97" s="80" t="s">
        <v>392</v>
      </c>
      <c r="AE97" s="81">
        <v>0.89999999999999991</v>
      </c>
      <c r="AF97" s="82" t="s">
        <v>666</v>
      </c>
      <c r="AG97" s="388" t="s">
        <v>33</v>
      </c>
      <c r="AH97" s="83" t="s">
        <v>342</v>
      </c>
      <c r="AI97" t="s">
        <v>407</v>
      </c>
    </row>
    <row r="98" spans="2:35" ht="409.5" x14ac:dyDescent="0.25">
      <c r="B98" s="70" t="s">
        <v>236</v>
      </c>
      <c r="C98" s="388" t="s">
        <v>267</v>
      </c>
      <c r="D98" s="388" t="s">
        <v>667</v>
      </c>
      <c r="E98" s="388" t="s">
        <v>668</v>
      </c>
      <c r="F98" s="388" t="s">
        <v>387</v>
      </c>
      <c r="G98" s="399">
        <v>2</v>
      </c>
      <c r="H98" s="71">
        <v>1</v>
      </c>
      <c r="I98" s="86">
        <v>0.5</v>
      </c>
      <c r="J98" s="86">
        <v>0.3</v>
      </c>
      <c r="K98" s="53">
        <v>0.2</v>
      </c>
      <c r="L98" s="53">
        <v>0</v>
      </c>
      <c r="M98" s="72"/>
      <c r="N98" s="389">
        <v>0.8</v>
      </c>
      <c r="O98" s="389">
        <v>0.2</v>
      </c>
      <c r="P98" s="73"/>
      <c r="Q98" s="74" t="s">
        <v>388</v>
      </c>
      <c r="R98" s="75">
        <v>0</v>
      </c>
      <c r="S98" s="390" t="s">
        <v>0</v>
      </c>
      <c r="T98" s="390" t="s">
        <v>0</v>
      </c>
      <c r="U98" s="76">
        <v>0</v>
      </c>
      <c r="V98" s="77" t="s">
        <v>389</v>
      </c>
      <c r="W98" s="77" t="s">
        <v>397</v>
      </c>
      <c r="X98" s="77" t="s">
        <v>397</v>
      </c>
      <c r="Y98" s="77" t="s">
        <v>390</v>
      </c>
      <c r="Z98" s="84">
        <v>0.875</v>
      </c>
      <c r="AA98" s="79">
        <v>0.5</v>
      </c>
      <c r="AB98" s="391">
        <v>1</v>
      </c>
      <c r="AC98" s="392">
        <v>1</v>
      </c>
      <c r="AD98" s="80" t="s">
        <v>392</v>
      </c>
      <c r="AE98" s="81">
        <v>1</v>
      </c>
      <c r="AF98" s="82" t="s">
        <v>669</v>
      </c>
      <c r="AG98" s="388" t="s">
        <v>33</v>
      </c>
      <c r="AH98" s="83" t="s">
        <v>349</v>
      </c>
      <c r="AI98" t="s">
        <v>670</v>
      </c>
    </row>
    <row r="99" spans="2:35" ht="399" x14ac:dyDescent="0.25">
      <c r="B99" s="70" t="s">
        <v>236</v>
      </c>
      <c r="C99" s="388" t="s">
        <v>267</v>
      </c>
      <c r="D99" s="388" t="s">
        <v>671</v>
      </c>
      <c r="E99" s="388" t="s">
        <v>672</v>
      </c>
      <c r="F99" s="388" t="s">
        <v>4</v>
      </c>
      <c r="G99" s="399">
        <v>4</v>
      </c>
      <c r="H99" s="87">
        <v>1</v>
      </c>
      <c r="I99" s="53">
        <v>1</v>
      </c>
      <c r="J99" s="53">
        <v>1</v>
      </c>
      <c r="K99" s="53">
        <v>1</v>
      </c>
      <c r="L99" s="53">
        <v>0</v>
      </c>
      <c r="M99" s="98">
        <v>1</v>
      </c>
      <c r="N99" s="402">
        <v>1</v>
      </c>
      <c r="O99" s="402">
        <v>1</v>
      </c>
      <c r="P99" s="96">
        <v>1</v>
      </c>
      <c r="Q99" s="74" t="s">
        <v>388</v>
      </c>
      <c r="R99" s="75" t="s">
        <v>0</v>
      </c>
      <c r="S99" s="390" t="s">
        <v>0</v>
      </c>
      <c r="T99" s="390" t="s">
        <v>0</v>
      </c>
      <c r="U99" s="76" t="s">
        <v>0</v>
      </c>
      <c r="V99" s="77" t="s">
        <v>397</v>
      </c>
      <c r="W99" s="77" t="s">
        <v>397</v>
      </c>
      <c r="X99" s="77" t="s">
        <v>397</v>
      </c>
      <c r="Y99" s="77" t="s">
        <v>391</v>
      </c>
      <c r="Z99" s="84">
        <v>1</v>
      </c>
      <c r="AA99" s="79">
        <v>1</v>
      </c>
      <c r="AB99" s="391">
        <v>1</v>
      </c>
      <c r="AC99" s="392">
        <v>1</v>
      </c>
      <c r="AD99" s="80" t="s">
        <v>402</v>
      </c>
      <c r="AE99" s="81">
        <v>0.75</v>
      </c>
      <c r="AF99" s="82" t="s">
        <v>673</v>
      </c>
      <c r="AG99" s="388" t="s">
        <v>33</v>
      </c>
      <c r="AH99" s="83" t="s">
        <v>341</v>
      </c>
      <c r="AI99" t="s">
        <v>674</v>
      </c>
    </row>
    <row r="100" spans="2:35" ht="409.5" x14ac:dyDescent="0.25">
      <c r="B100" s="70" t="s">
        <v>236</v>
      </c>
      <c r="C100" s="388" t="s">
        <v>267</v>
      </c>
      <c r="D100" s="388" t="s">
        <v>675</v>
      </c>
      <c r="E100" s="388" t="s">
        <v>271</v>
      </c>
      <c r="F100" s="388" t="s">
        <v>4</v>
      </c>
      <c r="G100" s="399">
        <v>4</v>
      </c>
      <c r="H100" s="87">
        <v>1</v>
      </c>
      <c r="I100" s="88">
        <v>1</v>
      </c>
      <c r="J100" s="88">
        <v>1</v>
      </c>
      <c r="K100" s="88">
        <v>1</v>
      </c>
      <c r="L100" s="88">
        <v>0</v>
      </c>
      <c r="M100" s="89">
        <v>1</v>
      </c>
      <c r="N100" s="395">
        <v>1</v>
      </c>
      <c r="O100" s="395">
        <v>1</v>
      </c>
      <c r="P100" s="90">
        <v>1</v>
      </c>
      <c r="Q100" s="74" t="s">
        <v>388</v>
      </c>
      <c r="R100" s="75" t="s">
        <v>0</v>
      </c>
      <c r="S100" s="390" t="s">
        <v>0</v>
      </c>
      <c r="T100" s="390" t="s">
        <v>0</v>
      </c>
      <c r="U100" s="76" t="s">
        <v>0</v>
      </c>
      <c r="V100" s="77" t="s">
        <v>397</v>
      </c>
      <c r="W100" s="77" t="s">
        <v>397</v>
      </c>
      <c r="X100" s="77" t="s">
        <v>397</v>
      </c>
      <c r="Y100" s="77" t="s">
        <v>391</v>
      </c>
      <c r="Z100" s="84">
        <v>1</v>
      </c>
      <c r="AA100" s="79">
        <v>1</v>
      </c>
      <c r="AB100" s="391">
        <v>1</v>
      </c>
      <c r="AC100" s="392">
        <v>1</v>
      </c>
      <c r="AD100" s="80" t="s">
        <v>402</v>
      </c>
      <c r="AE100" s="81">
        <v>0.75</v>
      </c>
      <c r="AF100" s="82" t="s">
        <v>676</v>
      </c>
      <c r="AG100" s="388" t="s">
        <v>33</v>
      </c>
      <c r="AH100" s="83" t="s">
        <v>75</v>
      </c>
      <c r="AI100" t="s">
        <v>461</v>
      </c>
    </row>
    <row r="101" spans="2:35" ht="360" x14ac:dyDescent="0.25">
      <c r="B101" s="70" t="s">
        <v>236</v>
      </c>
      <c r="C101" s="388" t="s">
        <v>267</v>
      </c>
      <c r="D101" s="388" t="s">
        <v>677</v>
      </c>
      <c r="E101" s="388" t="s">
        <v>272</v>
      </c>
      <c r="F101" s="388" t="s">
        <v>387</v>
      </c>
      <c r="G101" s="399">
        <v>3</v>
      </c>
      <c r="H101" s="71">
        <v>10</v>
      </c>
      <c r="I101" s="53">
        <v>0</v>
      </c>
      <c r="J101" s="53">
        <v>3</v>
      </c>
      <c r="K101" s="53">
        <v>11</v>
      </c>
      <c r="L101" s="53">
        <v>0</v>
      </c>
      <c r="M101" s="72"/>
      <c r="N101" s="389">
        <v>4</v>
      </c>
      <c r="O101" s="389">
        <v>3</v>
      </c>
      <c r="P101" s="73">
        <v>3</v>
      </c>
      <c r="Q101" s="74" t="s">
        <v>388</v>
      </c>
      <c r="R101" s="75">
        <v>0</v>
      </c>
      <c r="S101" s="390" t="s">
        <v>0</v>
      </c>
      <c r="T101" s="390" t="s">
        <v>0</v>
      </c>
      <c r="U101" s="76" t="s">
        <v>0</v>
      </c>
      <c r="V101" s="77" t="s">
        <v>390</v>
      </c>
      <c r="W101" s="77" t="s">
        <v>397</v>
      </c>
      <c r="X101" s="77" t="s">
        <v>397</v>
      </c>
      <c r="Y101" s="77" t="s">
        <v>391</v>
      </c>
      <c r="Z101" s="84">
        <v>0.75</v>
      </c>
      <c r="AA101" s="79" t="s">
        <v>392</v>
      </c>
      <c r="AB101" s="391">
        <v>0.75</v>
      </c>
      <c r="AC101" s="392" t="s">
        <v>422</v>
      </c>
      <c r="AD101" s="80" t="s">
        <v>402</v>
      </c>
      <c r="AE101" s="81" t="s">
        <v>422</v>
      </c>
      <c r="AF101" s="82" t="s">
        <v>678</v>
      </c>
      <c r="AG101" s="388" t="s">
        <v>33</v>
      </c>
      <c r="AH101" s="83" t="s">
        <v>349</v>
      </c>
      <c r="AI101" t="s">
        <v>679</v>
      </c>
    </row>
    <row r="102" spans="2:35" ht="409.5" x14ac:dyDescent="0.25">
      <c r="B102" s="70" t="s">
        <v>236</v>
      </c>
      <c r="C102" s="388" t="s">
        <v>267</v>
      </c>
      <c r="D102" s="388" t="s">
        <v>680</v>
      </c>
      <c r="E102" s="388" t="s">
        <v>681</v>
      </c>
      <c r="F102" s="388" t="s">
        <v>387</v>
      </c>
      <c r="G102" s="399">
        <v>4</v>
      </c>
      <c r="H102" s="71">
        <v>4</v>
      </c>
      <c r="I102" s="53">
        <v>4</v>
      </c>
      <c r="J102" s="53">
        <v>0</v>
      </c>
      <c r="K102" s="53">
        <v>0</v>
      </c>
      <c r="L102" s="53">
        <v>0</v>
      </c>
      <c r="M102" s="72">
        <v>1</v>
      </c>
      <c r="N102" s="389">
        <v>1</v>
      </c>
      <c r="O102" s="389">
        <v>1</v>
      </c>
      <c r="P102" s="73">
        <v>1</v>
      </c>
      <c r="Q102" s="74" t="s">
        <v>388</v>
      </c>
      <c r="R102" s="75" t="s">
        <v>0</v>
      </c>
      <c r="S102" s="390" t="s">
        <v>0</v>
      </c>
      <c r="T102" s="390" t="s">
        <v>0</v>
      </c>
      <c r="U102" s="76" t="s">
        <v>0</v>
      </c>
      <c r="V102" s="77" t="s">
        <v>397</v>
      </c>
      <c r="W102" s="77" t="s">
        <v>391</v>
      </c>
      <c r="X102" s="77" t="s">
        <v>391</v>
      </c>
      <c r="Y102" s="77" t="s">
        <v>391</v>
      </c>
      <c r="Z102" s="84" t="s">
        <v>402</v>
      </c>
      <c r="AA102" s="79" t="s">
        <v>422</v>
      </c>
      <c r="AB102" s="391">
        <v>1</v>
      </c>
      <c r="AC102" s="392">
        <v>1</v>
      </c>
      <c r="AD102" s="80" t="s">
        <v>402</v>
      </c>
      <c r="AE102" s="81">
        <v>1</v>
      </c>
      <c r="AF102" s="82" t="s">
        <v>682</v>
      </c>
      <c r="AG102" s="388" t="s">
        <v>33</v>
      </c>
      <c r="AH102" s="83" t="s">
        <v>349</v>
      </c>
      <c r="AI102" t="s">
        <v>679</v>
      </c>
    </row>
    <row r="103" spans="2:35" ht="409.5" x14ac:dyDescent="0.25">
      <c r="B103" s="70" t="s">
        <v>236</v>
      </c>
      <c r="C103" s="388" t="s">
        <v>267</v>
      </c>
      <c r="D103" s="388" t="s">
        <v>680</v>
      </c>
      <c r="E103" s="388" t="s">
        <v>274</v>
      </c>
      <c r="F103" s="388" t="s">
        <v>387</v>
      </c>
      <c r="G103" s="399">
        <v>1</v>
      </c>
      <c r="H103" s="71">
        <v>1</v>
      </c>
      <c r="I103" s="53">
        <v>0</v>
      </c>
      <c r="J103" s="53">
        <v>0</v>
      </c>
      <c r="K103" s="53">
        <v>1</v>
      </c>
      <c r="L103" s="53">
        <v>0</v>
      </c>
      <c r="M103" s="72"/>
      <c r="N103" s="389"/>
      <c r="O103" s="389">
        <v>1</v>
      </c>
      <c r="P103" s="73"/>
      <c r="Q103" s="74" t="s">
        <v>388</v>
      </c>
      <c r="R103" s="75">
        <v>0</v>
      </c>
      <c r="S103" s="390">
        <v>0</v>
      </c>
      <c r="T103" s="390" t="s">
        <v>0</v>
      </c>
      <c r="U103" s="76">
        <v>0</v>
      </c>
      <c r="V103" s="77" t="s">
        <v>390</v>
      </c>
      <c r="W103" s="77" t="s">
        <v>390</v>
      </c>
      <c r="X103" s="77" t="s">
        <v>397</v>
      </c>
      <c r="Y103" s="77" t="s">
        <v>390</v>
      </c>
      <c r="Z103" s="84" t="s">
        <v>392</v>
      </c>
      <c r="AA103" s="79" t="s">
        <v>392</v>
      </c>
      <c r="AB103" s="391" t="s">
        <v>392</v>
      </c>
      <c r="AC103" s="392">
        <v>1</v>
      </c>
      <c r="AD103" s="80" t="s">
        <v>392</v>
      </c>
      <c r="AE103" s="81">
        <v>1</v>
      </c>
      <c r="AF103" s="82" t="s">
        <v>683</v>
      </c>
      <c r="AG103" s="388" t="s">
        <v>33</v>
      </c>
      <c r="AH103" s="83" t="s">
        <v>349</v>
      </c>
      <c r="AI103" t="s">
        <v>679</v>
      </c>
    </row>
    <row r="104" spans="2:35" ht="409.5" x14ac:dyDescent="0.25">
      <c r="B104" s="70" t="s">
        <v>236</v>
      </c>
      <c r="C104" s="388" t="s">
        <v>267</v>
      </c>
      <c r="D104" s="388" t="s">
        <v>684</v>
      </c>
      <c r="E104" s="388" t="s">
        <v>276</v>
      </c>
      <c r="F104" s="388" t="s">
        <v>387</v>
      </c>
      <c r="G104" s="399">
        <v>1</v>
      </c>
      <c r="H104" s="71">
        <v>1</v>
      </c>
      <c r="I104" s="53">
        <v>1</v>
      </c>
      <c r="J104" s="53">
        <v>0</v>
      </c>
      <c r="K104" s="53">
        <v>0</v>
      </c>
      <c r="L104" s="53">
        <v>0</v>
      </c>
      <c r="M104" s="72">
        <v>1</v>
      </c>
      <c r="N104" s="389"/>
      <c r="O104" s="389"/>
      <c r="P104" s="73"/>
      <c r="Q104" s="74" t="s">
        <v>388</v>
      </c>
      <c r="R104" s="75" t="s">
        <v>0</v>
      </c>
      <c r="S104" s="390">
        <v>0</v>
      </c>
      <c r="T104" s="390">
        <v>0</v>
      </c>
      <c r="U104" s="76">
        <v>0</v>
      </c>
      <c r="V104" s="77" t="s">
        <v>397</v>
      </c>
      <c r="W104" s="77" t="s">
        <v>390</v>
      </c>
      <c r="X104" s="77" t="s">
        <v>390</v>
      </c>
      <c r="Y104" s="77" t="s">
        <v>390</v>
      </c>
      <c r="Z104" s="84" t="s">
        <v>392</v>
      </c>
      <c r="AA104" s="79">
        <v>1</v>
      </c>
      <c r="AB104" s="391" t="s">
        <v>392</v>
      </c>
      <c r="AC104" s="392"/>
      <c r="AD104" s="80" t="s">
        <v>392</v>
      </c>
      <c r="AE104" s="81">
        <v>1</v>
      </c>
      <c r="AF104" s="82" t="s">
        <v>685</v>
      </c>
      <c r="AG104" s="388" t="s">
        <v>33</v>
      </c>
      <c r="AH104" s="83" t="s">
        <v>349</v>
      </c>
      <c r="AI104" t="s">
        <v>679</v>
      </c>
    </row>
    <row r="105" spans="2:35" ht="409.5" x14ac:dyDescent="0.25">
      <c r="B105" s="70" t="s">
        <v>236</v>
      </c>
      <c r="C105" s="388" t="s">
        <v>267</v>
      </c>
      <c r="D105" s="388" t="s">
        <v>686</v>
      </c>
      <c r="E105" s="388" t="s">
        <v>687</v>
      </c>
      <c r="F105" s="388" t="s">
        <v>387</v>
      </c>
      <c r="G105" s="399">
        <v>3</v>
      </c>
      <c r="H105" s="71">
        <v>10</v>
      </c>
      <c r="I105" s="53">
        <v>10</v>
      </c>
      <c r="J105" s="53">
        <v>0</v>
      </c>
      <c r="K105" s="53">
        <v>1</v>
      </c>
      <c r="L105" s="53">
        <v>0</v>
      </c>
      <c r="M105" s="99"/>
      <c r="N105" s="404">
        <v>4</v>
      </c>
      <c r="O105" s="404">
        <v>3</v>
      </c>
      <c r="P105" s="100">
        <v>3</v>
      </c>
      <c r="Q105" s="74" t="s">
        <v>388</v>
      </c>
      <c r="R105" s="75">
        <v>0</v>
      </c>
      <c r="S105" s="390" t="s">
        <v>0</v>
      </c>
      <c r="T105" s="390" t="s">
        <v>0</v>
      </c>
      <c r="U105" s="76" t="s">
        <v>0</v>
      </c>
      <c r="V105" s="77" t="s">
        <v>389</v>
      </c>
      <c r="W105" s="77" t="s">
        <v>391</v>
      </c>
      <c r="X105" s="77" t="s">
        <v>397</v>
      </c>
      <c r="Y105" s="77" t="s">
        <v>391</v>
      </c>
      <c r="Z105" s="84">
        <v>1</v>
      </c>
      <c r="AA105" s="79">
        <v>1</v>
      </c>
      <c r="AB105" s="391">
        <v>1</v>
      </c>
      <c r="AC105" s="392">
        <v>1</v>
      </c>
      <c r="AD105" s="80" t="s">
        <v>402</v>
      </c>
      <c r="AE105" s="81" t="s">
        <v>422</v>
      </c>
      <c r="AF105" s="82" t="s">
        <v>688</v>
      </c>
      <c r="AG105" s="388" t="s">
        <v>33</v>
      </c>
      <c r="AH105" s="83" t="s">
        <v>349</v>
      </c>
      <c r="AI105" t="s">
        <v>679</v>
      </c>
    </row>
    <row r="106" spans="2:35" ht="285" x14ac:dyDescent="0.25">
      <c r="B106" s="70" t="s">
        <v>236</v>
      </c>
      <c r="C106" s="388" t="s">
        <v>267</v>
      </c>
      <c r="D106" s="388" t="s">
        <v>689</v>
      </c>
      <c r="E106" s="388" t="s">
        <v>690</v>
      </c>
      <c r="F106" s="388" t="s">
        <v>387</v>
      </c>
      <c r="G106" s="399">
        <v>1</v>
      </c>
      <c r="H106" s="71">
        <v>1</v>
      </c>
      <c r="I106" s="53">
        <v>1</v>
      </c>
      <c r="J106" s="53">
        <v>0</v>
      </c>
      <c r="K106" s="53">
        <v>0</v>
      </c>
      <c r="L106" s="53">
        <v>0</v>
      </c>
      <c r="M106" s="99">
        <v>1</v>
      </c>
      <c r="N106" s="404"/>
      <c r="O106" s="404"/>
      <c r="P106" s="100"/>
      <c r="Q106" s="74" t="s">
        <v>388</v>
      </c>
      <c r="R106" s="75" t="s">
        <v>0</v>
      </c>
      <c r="S106" s="390">
        <v>0</v>
      </c>
      <c r="T106" s="390">
        <v>0</v>
      </c>
      <c r="U106" s="76">
        <v>0</v>
      </c>
      <c r="V106" s="77" t="s">
        <v>397</v>
      </c>
      <c r="W106" s="77" t="s">
        <v>390</v>
      </c>
      <c r="X106" s="77" t="s">
        <v>390</v>
      </c>
      <c r="Y106" s="77" t="s">
        <v>390</v>
      </c>
      <c r="Z106" s="84" t="s">
        <v>392</v>
      </c>
      <c r="AA106" s="79">
        <v>1</v>
      </c>
      <c r="AB106" s="391" t="s">
        <v>392</v>
      </c>
      <c r="AC106" s="392"/>
      <c r="AD106" s="80" t="s">
        <v>392</v>
      </c>
      <c r="AE106" s="81">
        <v>1</v>
      </c>
      <c r="AF106" s="82" t="s">
        <v>691</v>
      </c>
      <c r="AG106" s="388" t="s">
        <v>33</v>
      </c>
      <c r="AH106" s="83" t="s">
        <v>349</v>
      </c>
      <c r="AI106" t="s">
        <v>679</v>
      </c>
    </row>
    <row r="107" spans="2:35" ht="303.75" x14ac:dyDescent="0.25">
      <c r="B107" s="70" t="s">
        <v>236</v>
      </c>
      <c r="C107" s="388" t="s">
        <v>267</v>
      </c>
      <c r="D107" s="388" t="s">
        <v>692</v>
      </c>
      <c r="E107" s="388" t="s">
        <v>278</v>
      </c>
      <c r="F107" s="388" t="s">
        <v>387</v>
      </c>
      <c r="G107" s="399">
        <v>2</v>
      </c>
      <c r="H107" s="71">
        <v>2</v>
      </c>
      <c r="I107" s="53">
        <v>0</v>
      </c>
      <c r="J107" s="53">
        <v>0</v>
      </c>
      <c r="K107" s="53">
        <v>1</v>
      </c>
      <c r="L107" s="53">
        <v>0</v>
      </c>
      <c r="M107" s="99"/>
      <c r="N107" s="404"/>
      <c r="O107" s="404">
        <v>1</v>
      </c>
      <c r="P107" s="100">
        <v>1</v>
      </c>
      <c r="Q107" s="74" t="s">
        <v>388</v>
      </c>
      <c r="R107" s="75">
        <v>0</v>
      </c>
      <c r="S107" s="390">
        <v>0</v>
      </c>
      <c r="T107" s="390" t="s">
        <v>0</v>
      </c>
      <c r="U107" s="76" t="s">
        <v>0</v>
      </c>
      <c r="V107" s="77" t="s">
        <v>390</v>
      </c>
      <c r="W107" s="77" t="s">
        <v>390</v>
      </c>
      <c r="X107" s="77" t="s">
        <v>397</v>
      </c>
      <c r="Y107" s="77" t="s">
        <v>391</v>
      </c>
      <c r="Z107" s="84" t="s">
        <v>392</v>
      </c>
      <c r="AA107" s="79" t="s">
        <v>392</v>
      </c>
      <c r="AB107" s="391" t="s">
        <v>392</v>
      </c>
      <c r="AC107" s="392">
        <v>1</v>
      </c>
      <c r="AD107" s="80" t="s">
        <v>402</v>
      </c>
      <c r="AE107" s="81">
        <v>0.5</v>
      </c>
      <c r="AF107" s="82" t="s">
        <v>693</v>
      </c>
      <c r="AG107" s="388" t="s">
        <v>33</v>
      </c>
      <c r="AH107" s="83" t="s">
        <v>349</v>
      </c>
      <c r="AI107" t="s">
        <v>679</v>
      </c>
    </row>
    <row r="108" spans="2:35" ht="270" x14ac:dyDescent="0.25">
      <c r="B108" s="70" t="s">
        <v>236</v>
      </c>
      <c r="C108" s="388" t="s">
        <v>267</v>
      </c>
      <c r="D108" s="388" t="s">
        <v>694</v>
      </c>
      <c r="E108" s="388" t="s">
        <v>279</v>
      </c>
      <c r="F108" s="388" t="s">
        <v>387</v>
      </c>
      <c r="G108" s="399">
        <v>1</v>
      </c>
      <c r="H108" s="71">
        <v>1</v>
      </c>
      <c r="I108" s="53">
        <v>0</v>
      </c>
      <c r="J108" s="53">
        <v>0</v>
      </c>
      <c r="K108" s="91">
        <v>0.2</v>
      </c>
      <c r="L108" s="53">
        <v>0</v>
      </c>
      <c r="M108" s="99"/>
      <c r="N108" s="404"/>
      <c r="O108" s="404"/>
      <c r="P108" s="100">
        <v>1</v>
      </c>
      <c r="Q108" s="74" t="s">
        <v>388</v>
      </c>
      <c r="R108" s="75">
        <v>0</v>
      </c>
      <c r="S108" s="390">
        <v>0</v>
      </c>
      <c r="T108" s="390">
        <v>0</v>
      </c>
      <c r="U108" s="76" t="s">
        <v>0</v>
      </c>
      <c r="V108" s="77" t="s">
        <v>390</v>
      </c>
      <c r="W108" s="77" t="s">
        <v>390</v>
      </c>
      <c r="X108" s="77" t="s">
        <v>389</v>
      </c>
      <c r="Y108" s="77" t="s">
        <v>391</v>
      </c>
      <c r="Z108" s="84" t="s">
        <v>392</v>
      </c>
      <c r="AA108" s="79" t="s">
        <v>392</v>
      </c>
      <c r="AB108" s="391" t="s">
        <v>392</v>
      </c>
      <c r="AC108" s="392"/>
      <c r="AD108" s="80" t="s">
        <v>402</v>
      </c>
      <c r="AE108" s="81">
        <v>0.2</v>
      </c>
      <c r="AF108" s="82" t="s">
        <v>695</v>
      </c>
      <c r="AG108" s="388" t="s">
        <v>33</v>
      </c>
      <c r="AH108" s="83" t="s">
        <v>349</v>
      </c>
      <c r="AI108" t="s">
        <v>679</v>
      </c>
    </row>
    <row r="109" spans="2:35" ht="281.25" x14ac:dyDescent="0.25">
      <c r="B109" s="70" t="s">
        <v>236</v>
      </c>
      <c r="C109" s="388" t="s">
        <v>267</v>
      </c>
      <c r="D109" s="388" t="s">
        <v>696</v>
      </c>
      <c r="E109" s="388" t="s">
        <v>697</v>
      </c>
      <c r="F109" s="388" t="s">
        <v>387</v>
      </c>
      <c r="G109" s="399">
        <v>1</v>
      </c>
      <c r="H109" s="71">
        <v>1</v>
      </c>
      <c r="I109" s="53">
        <v>0</v>
      </c>
      <c r="J109" s="53">
        <v>0</v>
      </c>
      <c r="K109" s="86">
        <v>0.5</v>
      </c>
      <c r="L109" s="53">
        <v>0</v>
      </c>
      <c r="M109" s="99"/>
      <c r="N109" s="404"/>
      <c r="O109" s="404">
        <v>1</v>
      </c>
      <c r="P109" s="100"/>
      <c r="Q109" s="74" t="s">
        <v>388</v>
      </c>
      <c r="R109" s="75">
        <v>0</v>
      </c>
      <c r="S109" s="390">
        <v>0</v>
      </c>
      <c r="T109" s="390" t="s">
        <v>0</v>
      </c>
      <c r="U109" s="76">
        <v>0</v>
      </c>
      <c r="V109" s="77" t="s">
        <v>390</v>
      </c>
      <c r="W109" s="77" t="s">
        <v>390</v>
      </c>
      <c r="X109" s="77" t="s">
        <v>397</v>
      </c>
      <c r="Y109" s="77" t="s">
        <v>390</v>
      </c>
      <c r="Z109" s="84" t="s">
        <v>392</v>
      </c>
      <c r="AA109" s="79" t="s">
        <v>392</v>
      </c>
      <c r="AB109" s="391" t="s">
        <v>392</v>
      </c>
      <c r="AC109" s="392">
        <v>0.5</v>
      </c>
      <c r="AD109" s="80" t="s">
        <v>392</v>
      </c>
      <c r="AE109" s="81">
        <v>0.5</v>
      </c>
      <c r="AF109" s="82" t="s">
        <v>698</v>
      </c>
      <c r="AG109" s="388" t="s">
        <v>33</v>
      </c>
      <c r="AH109" s="83" t="s">
        <v>349</v>
      </c>
      <c r="AI109" t="s">
        <v>679</v>
      </c>
    </row>
    <row r="110" spans="2:35" ht="409.5" x14ac:dyDescent="0.25">
      <c r="B110" s="70" t="s">
        <v>236</v>
      </c>
      <c r="C110" s="388" t="s">
        <v>267</v>
      </c>
      <c r="D110" s="388" t="s">
        <v>699</v>
      </c>
      <c r="E110" s="388" t="s">
        <v>281</v>
      </c>
      <c r="F110" s="388" t="s">
        <v>387</v>
      </c>
      <c r="G110" s="399">
        <v>2</v>
      </c>
      <c r="H110" s="71">
        <v>1</v>
      </c>
      <c r="I110" s="53">
        <v>0</v>
      </c>
      <c r="J110" s="53">
        <v>0</v>
      </c>
      <c r="K110" s="91">
        <v>0.25</v>
      </c>
      <c r="L110" s="53">
        <v>0</v>
      </c>
      <c r="M110" s="99"/>
      <c r="N110" s="404"/>
      <c r="O110" s="404">
        <v>0.5</v>
      </c>
      <c r="P110" s="100">
        <v>0.5</v>
      </c>
      <c r="Q110" s="74" t="s">
        <v>388</v>
      </c>
      <c r="R110" s="75">
        <v>0</v>
      </c>
      <c r="S110" s="390">
        <v>0</v>
      </c>
      <c r="T110" s="390" t="s">
        <v>0</v>
      </c>
      <c r="U110" s="76" t="s">
        <v>0</v>
      </c>
      <c r="V110" s="77" t="s">
        <v>390</v>
      </c>
      <c r="W110" s="77" t="s">
        <v>390</v>
      </c>
      <c r="X110" s="77" t="s">
        <v>397</v>
      </c>
      <c r="Y110" s="77" t="s">
        <v>391</v>
      </c>
      <c r="Z110" s="84" t="s">
        <v>392</v>
      </c>
      <c r="AA110" s="79" t="s">
        <v>392</v>
      </c>
      <c r="AB110" s="391" t="s">
        <v>392</v>
      </c>
      <c r="AC110" s="392">
        <v>0.5</v>
      </c>
      <c r="AD110" s="80" t="s">
        <v>402</v>
      </c>
      <c r="AE110" s="81">
        <v>0.25</v>
      </c>
      <c r="AF110" s="82" t="s">
        <v>700</v>
      </c>
      <c r="AG110" s="388" t="s">
        <v>33</v>
      </c>
      <c r="AH110" s="83" t="s">
        <v>349</v>
      </c>
      <c r="AI110" t="s">
        <v>679</v>
      </c>
    </row>
    <row r="111" spans="2:35" ht="370.5" x14ac:dyDescent="0.25">
      <c r="B111" s="70" t="s">
        <v>236</v>
      </c>
      <c r="C111" s="388" t="s">
        <v>267</v>
      </c>
      <c r="D111" s="388" t="s">
        <v>701</v>
      </c>
      <c r="E111" s="388" t="s">
        <v>702</v>
      </c>
      <c r="F111" s="388" t="s">
        <v>387</v>
      </c>
      <c r="G111" s="399">
        <v>4</v>
      </c>
      <c r="H111" s="71">
        <v>4</v>
      </c>
      <c r="I111" s="53">
        <v>4</v>
      </c>
      <c r="J111" s="53">
        <v>0</v>
      </c>
      <c r="K111" s="53">
        <v>0</v>
      </c>
      <c r="L111" s="53">
        <v>0</v>
      </c>
      <c r="M111" s="99">
        <v>1</v>
      </c>
      <c r="N111" s="404">
        <v>1</v>
      </c>
      <c r="O111" s="404">
        <v>1</v>
      </c>
      <c r="P111" s="100">
        <v>1</v>
      </c>
      <c r="Q111" s="74" t="s">
        <v>388</v>
      </c>
      <c r="R111" s="75" t="s">
        <v>0</v>
      </c>
      <c r="S111" s="390" t="s">
        <v>0</v>
      </c>
      <c r="T111" s="390" t="s">
        <v>0</v>
      </c>
      <c r="U111" s="76" t="s">
        <v>0</v>
      </c>
      <c r="V111" s="77" t="s">
        <v>397</v>
      </c>
      <c r="W111" s="77" t="s">
        <v>391</v>
      </c>
      <c r="X111" s="77" t="s">
        <v>391</v>
      </c>
      <c r="Y111" s="77" t="s">
        <v>391</v>
      </c>
      <c r="Z111" s="84" t="s">
        <v>402</v>
      </c>
      <c r="AA111" s="79" t="s">
        <v>422</v>
      </c>
      <c r="AB111" s="391">
        <v>1</v>
      </c>
      <c r="AC111" s="392">
        <v>1</v>
      </c>
      <c r="AD111" s="80" t="s">
        <v>402</v>
      </c>
      <c r="AE111" s="81">
        <v>1</v>
      </c>
      <c r="AF111" s="82" t="s">
        <v>703</v>
      </c>
      <c r="AG111" s="388" t="s">
        <v>33</v>
      </c>
      <c r="AH111" s="83" t="s">
        <v>349</v>
      </c>
      <c r="AI111" t="s">
        <v>679</v>
      </c>
    </row>
    <row r="112" spans="2:35" ht="299.25" x14ac:dyDescent="0.25">
      <c r="B112" s="70" t="s">
        <v>236</v>
      </c>
      <c r="C112" s="388" t="s">
        <v>267</v>
      </c>
      <c r="D112" s="388" t="s">
        <v>704</v>
      </c>
      <c r="E112" s="388" t="s">
        <v>705</v>
      </c>
      <c r="F112" s="388" t="s">
        <v>387</v>
      </c>
      <c r="G112" s="399">
        <v>3</v>
      </c>
      <c r="H112" s="71">
        <v>10</v>
      </c>
      <c r="I112" s="53">
        <v>0</v>
      </c>
      <c r="J112" s="53">
        <v>10</v>
      </c>
      <c r="K112" s="53">
        <v>0</v>
      </c>
      <c r="L112" s="53">
        <v>0</v>
      </c>
      <c r="M112" s="99"/>
      <c r="N112" s="404">
        <v>5</v>
      </c>
      <c r="O112" s="404">
        <v>4</v>
      </c>
      <c r="P112" s="100">
        <v>1</v>
      </c>
      <c r="Q112" s="74" t="s">
        <v>388</v>
      </c>
      <c r="R112" s="75">
        <v>0</v>
      </c>
      <c r="S112" s="390" t="s">
        <v>0</v>
      </c>
      <c r="T112" s="390" t="s">
        <v>0</v>
      </c>
      <c r="U112" s="76" t="s">
        <v>0</v>
      </c>
      <c r="V112" s="77" t="s">
        <v>390</v>
      </c>
      <c r="W112" s="77" t="s">
        <v>397</v>
      </c>
      <c r="X112" s="77" t="s">
        <v>391</v>
      </c>
      <c r="Y112" s="77" t="s">
        <v>391</v>
      </c>
      <c r="Z112" s="84">
        <v>1</v>
      </c>
      <c r="AA112" s="79" t="s">
        <v>392</v>
      </c>
      <c r="AB112" s="391">
        <v>1</v>
      </c>
      <c r="AC112" s="392">
        <v>1</v>
      </c>
      <c r="AD112" s="80" t="s">
        <v>402</v>
      </c>
      <c r="AE112" s="81">
        <v>1</v>
      </c>
      <c r="AF112" s="82" t="s">
        <v>706</v>
      </c>
      <c r="AG112" s="388" t="s">
        <v>33</v>
      </c>
      <c r="AH112" s="83" t="s">
        <v>349</v>
      </c>
      <c r="AI112" t="s">
        <v>679</v>
      </c>
    </row>
    <row r="113" spans="2:35" ht="409.5" x14ac:dyDescent="0.25">
      <c r="B113" s="70" t="s">
        <v>236</v>
      </c>
      <c r="C113" s="388" t="s">
        <v>267</v>
      </c>
      <c r="D113" s="388" t="s">
        <v>707</v>
      </c>
      <c r="E113" s="388" t="s">
        <v>708</v>
      </c>
      <c r="F113" s="388" t="s">
        <v>387</v>
      </c>
      <c r="G113" s="399">
        <v>1</v>
      </c>
      <c r="H113" s="71">
        <v>1</v>
      </c>
      <c r="I113" s="53">
        <v>0</v>
      </c>
      <c r="J113" s="86">
        <v>0.2</v>
      </c>
      <c r="K113" s="53">
        <v>0</v>
      </c>
      <c r="L113" s="53">
        <v>0</v>
      </c>
      <c r="M113" s="99"/>
      <c r="N113" s="404">
        <v>1</v>
      </c>
      <c r="O113" s="404"/>
      <c r="P113" s="100"/>
      <c r="Q113" s="74" t="s">
        <v>388</v>
      </c>
      <c r="R113" s="75">
        <v>0</v>
      </c>
      <c r="S113" s="390" t="s">
        <v>0</v>
      </c>
      <c r="T113" s="390">
        <v>0</v>
      </c>
      <c r="U113" s="76">
        <v>0</v>
      </c>
      <c r="V113" s="77" t="s">
        <v>390</v>
      </c>
      <c r="W113" s="77" t="s">
        <v>397</v>
      </c>
      <c r="X113" s="77" t="s">
        <v>390</v>
      </c>
      <c r="Y113" s="77" t="s">
        <v>390</v>
      </c>
      <c r="Z113" s="84">
        <v>0.2</v>
      </c>
      <c r="AA113" s="79" t="s">
        <v>392</v>
      </c>
      <c r="AB113" s="391">
        <v>0.2</v>
      </c>
      <c r="AC113" s="392">
        <v>0.2</v>
      </c>
      <c r="AD113" s="80" t="s">
        <v>392</v>
      </c>
      <c r="AE113" s="81">
        <v>0.2</v>
      </c>
      <c r="AF113" s="82" t="s">
        <v>709</v>
      </c>
      <c r="AG113" s="388" t="s">
        <v>33</v>
      </c>
      <c r="AH113" s="83" t="s">
        <v>349</v>
      </c>
      <c r="AI113" t="s">
        <v>679</v>
      </c>
    </row>
    <row r="114" spans="2:35" ht="213.75" x14ac:dyDescent="0.25">
      <c r="B114" s="70" t="s">
        <v>236</v>
      </c>
      <c r="C114" s="388" t="s">
        <v>267</v>
      </c>
      <c r="D114" s="388" t="s">
        <v>710</v>
      </c>
      <c r="E114" s="388" t="s">
        <v>711</v>
      </c>
      <c r="F114" s="399" t="s">
        <v>387</v>
      </c>
      <c r="G114" s="400">
        <v>1</v>
      </c>
      <c r="H114" s="71">
        <v>1</v>
      </c>
      <c r="I114" s="53">
        <v>0</v>
      </c>
      <c r="J114" s="53">
        <v>0</v>
      </c>
      <c r="K114" s="53">
        <v>0</v>
      </c>
      <c r="L114" s="53">
        <v>0</v>
      </c>
      <c r="M114" s="99"/>
      <c r="N114" s="404"/>
      <c r="O114" s="404"/>
      <c r="P114" s="100">
        <v>1</v>
      </c>
      <c r="Q114" s="74" t="s">
        <v>388</v>
      </c>
      <c r="R114" s="75">
        <v>0</v>
      </c>
      <c r="S114" s="390">
        <v>0</v>
      </c>
      <c r="T114" s="390">
        <v>0</v>
      </c>
      <c r="U114" s="76" t="s">
        <v>0</v>
      </c>
      <c r="V114" s="77" t="s">
        <v>390</v>
      </c>
      <c r="W114" s="77" t="s">
        <v>390</v>
      </c>
      <c r="X114" s="77" t="s">
        <v>390</v>
      </c>
      <c r="Y114" s="77" t="s">
        <v>391</v>
      </c>
      <c r="Z114" s="84" t="s">
        <v>392</v>
      </c>
      <c r="AA114" s="79" t="s">
        <v>392</v>
      </c>
      <c r="AB114" s="391" t="s">
        <v>392</v>
      </c>
      <c r="AC114" s="392" t="s">
        <v>392</v>
      </c>
      <c r="AD114" s="80" t="s">
        <v>402</v>
      </c>
      <c r="AE114" s="81">
        <v>0</v>
      </c>
      <c r="AF114" s="82" t="s">
        <v>712</v>
      </c>
      <c r="AG114" s="388" t="s">
        <v>33</v>
      </c>
      <c r="AH114" s="83" t="s">
        <v>347</v>
      </c>
      <c r="AI114" t="s">
        <v>631</v>
      </c>
    </row>
    <row r="115" spans="2:35" ht="135" x14ac:dyDescent="0.25">
      <c r="B115" s="70" t="s">
        <v>236</v>
      </c>
      <c r="C115" s="388" t="s">
        <v>267</v>
      </c>
      <c r="D115" s="388" t="s">
        <v>713</v>
      </c>
      <c r="E115" s="388" t="s">
        <v>714</v>
      </c>
      <c r="F115" s="399" t="s">
        <v>387</v>
      </c>
      <c r="G115" s="400">
        <v>1</v>
      </c>
      <c r="H115" s="71">
        <v>1</v>
      </c>
      <c r="I115" s="53">
        <v>0.5</v>
      </c>
      <c r="J115" s="53">
        <v>0.5</v>
      </c>
      <c r="K115" s="53">
        <v>0</v>
      </c>
      <c r="L115" s="53">
        <v>0</v>
      </c>
      <c r="M115" s="99"/>
      <c r="N115" s="404">
        <v>1</v>
      </c>
      <c r="O115" s="404"/>
      <c r="P115" s="100"/>
      <c r="Q115" s="74" t="s">
        <v>388</v>
      </c>
      <c r="R115" s="75">
        <v>0</v>
      </c>
      <c r="S115" s="390" t="s">
        <v>0</v>
      </c>
      <c r="T115" s="390">
        <v>0</v>
      </c>
      <c r="U115" s="76">
        <v>0</v>
      </c>
      <c r="V115" s="77" t="s">
        <v>389</v>
      </c>
      <c r="W115" s="77" t="s">
        <v>397</v>
      </c>
      <c r="X115" s="77" t="s">
        <v>390</v>
      </c>
      <c r="Y115" s="77" t="s">
        <v>390</v>
      </c>
      <c r="Z115" s="84">
        <v>1</v>
      </c>
      <c r="AA115" s="79">
        <v>0.5</v>
      </c>
      <c r="AB115" s="391">
        <v>1</v>
      </c>
      <c r="AC115" s="392" t="s">
        <v>392</v>
      </c>
      <c r="AD115" s="80" t="s">
        <v>392</v>
      </c>
      <c r="AE115" s="81">
        <v>1</v>
      </c>
      <c r="AF115" s="82" t="s">
        <v>715</v>
      </c>
      <c r="AG115" s="388" t="s">
        <v>33</v>
      </c>
      <c r="AH115" s="83" t="s">
        <v>347</v>
      </c>
      <c r="AI115" t="s">
        <v>631</v>
      </c>
    </row>
    <row r="116" spans="2:35" ht="292.5" x14ac:dyDescent="0.25">
      <c r="B116" s="70" t="s">
        <v>236</v>
      </c>
      <c r="C116" s="388" t="s">
        <v>267</v>
      </c>
      <c r="D116" s="388" t="s">
        <v>716</v>
      </c>
      <c r="E116" s="388" t="s">
        <v>717</v>
      </c>
      <c r="F116" s="399" t="s">
        <v>387</v>
      </c>
      <c r="G116" s="400">
        <v>1</v>
      </c>
      <c r="H116" s="71">
        <v>1</v>
      </c>
      <c r="I116" s="53">
        <v>0</v>
      </c>
      <c r="J116" s="53">
        <v>1</v>
      </c>
      <c r="K116" s="53">
        <v>0</v>
      </c>
      <c r="L116" s="53">
        <v>0</v>
      </c>
      <c r="M116" s="99"/>
      <c r="N116" s="404">
        <v>1</v>
      </c>
      <c r="O116" s="404"/>
      <c r="P116" s="100"/>
      <c r="Q116" s="74" t="s">
        <v>388</v>
      </c>
      <c r="R116" s="75">
        <v>0</v>
      </c>
      <c r="S116" s="390" t="s">
        <v>0</v>
      </c>
      <c r="T116" s="390">
        <v>0</v>
      </c>
      <c r="U116" s="76">
        <v>0</v>
      </c>
      <c r="V116" s="77" t="s">
        <v>390</v>
      </c>
      <c r="W116" s="77" t="s">
        <v>397</v>
      </c>
      <c r="X116" s="77" t="s">
        <v>390</v>
      </c>
      <c r="Y116" s="77" t="s">
        <v>390</v>
      </c>
      <c r="Z116" s="84">
        <v>1</v>
      </c>
      <c r="AA116" s="79" t="s">
        <v>392</v>
      </c>
      <c r="AB116" s="391">
        <v>1</v>
      </c>
      <c r="AC116" s="392" t="s">
        <v>392</v>
      </c>
      <c r="AD116" s="80" t="s">
        <v>392</v>
      </c>
      <c r="AE116" s="81">
        <v>1</v>
      </c>
      <c r="AF116" s="82" t="s">
        <v>718</v>
      </c>
      <c r="AG116" s="388" t="s">
        <v>33</v>
      </c>
      <c r="AH116" s="83" t="s">
        <v>347</v>
      </c>
      <c r="AI116" t="s">
        <v>631</v>
      </c>
    </row>
    <row r="117" spans="2:35" ht="384.75" x14ac:dyDescent="0.25">
      <c r="B117" s="70" t="s">
        <v>236</v>
      </c>
      <c r="C117" s="388" t="s">
        <v>284</v>
      </c>
      <c r="D117" s="388" t="s">
        <v>719</v>
      </c>
      <c r="E117" s="388" t="s">
        <v>720</v>
      </c>
      <c r="F117" s="388" t="s">
        <v>387</v>
      </c>
      <c r="G117" s="399">
        <v>3</v>
      </c>
      <c r="H117" s="87">
        <v>1</v>
      </c>
      <c r="I117" s="88">
        <v>0.15</v>
      </c>
      <c r="J117" s="88">
        <v>0.15</v>
      </c>
      <c r="K117" s="88">
        <v>0.35</v>
      </c>
      <c r="L117" s="88">
        <v>0</v>
      </c>
      <c r="M117" s="101"/>
      <c r="N117" s="405">
        <v>0.2</v>
      </c>
      <c r="O117" s="405">
        <v>0.3</v>
      </c>
      <c r="P117" s="102">
        <v>0.5</v>
      </c>
      <c r="Q117" s="74" t="s">
        <v>388</v>
      </c>
      <c r="R117" s="75">
        <v>0</v>
      </c>
      <c r="S117" s="390" t="s">
        <v>559</v>
      </c>
      <c r="T117" s="390" t="s">
        <v>559</v>
      </c>
      <c r="U117" s="76" t="s">
        <v>559</v>
      </c>
      <c r="V117" s="77" t="s">
        <v>389</v>
      </c>
      <c r="W117" s="77" t="s">
        <v>397</v>
      </c>
      <c r="X117" s="77" t="s">
        <v>397</v>
      </c>
      <c r="Y117" s="77" t="s">
        <v>391</v>
      </c>
      <c r="Z117" s="84">
        <v>0.89999999999999991</v>
      </c>
      <c r="AA117" s="79">
        <v>0.15</v>
      </c>
      <c r="AB117" s="391">
        <v>1</v>
      </c>
      <c r="AC117" s="392" t="s">
        <v>422</v>
      </c>
      <c r="AD117" s="80" t="s">
        <v>402</v>
      </c>
      <c r="AE117" s="81">
        <v>0.64999999999999991</v>
      </c>
      <c r="AF117" s="82" t="s">
        <v>721</v>
      </c>
      <c r="AG117" s="388" t="s">
        <v>33</v>
      </c>
      <c r="AH117" s="83" t="s">
        <v>75</v>
      </c>
      <c r="AI117" t="s">
        <v>722</v>
      </c>
    </row>
    <row r="118" spans="2:35" ht="409.5" x14ac:dyDescent="0.25">
      <c r="B118" s="70" t="s">
        <v>236</v>
      </c>
      <c r="C118" s="388" t="s">
        <v>284</v>
      </c>
      <c r="D118" s="388" t="s">
        <v>723</v>
      </c>
      <c r="E118" s="388" t="s">
        <v>290</v>
      </c>
      <c r="F118" s="388" t="s">
        <v>4</v>
      </c>
      <c r="G118" s="399">
        <v>4</v>
      </c>
      <c r="H118" s="71">
        <v>2</v>
      </c>
      <c r="I118" s="53">
        <v>2</v>
      </c>
      <c r="J118" s="53">
        <v>2</v>
      </c>
      <c r="K118" s="53">
        <v>2</v>
      </c>
      <c r="L118" s="53">
        <v>0</v>
      </c>
      <c r="M118" s="99">
        <v>2</v>
      </c>
      <c r="N118" s="404">
        <v>2</v>
      </c>
      <c r="O118" s="404">
        <v>2</v>
      </c>
      <c r="P118" s="100">
        <v>2</v>
      </c>
      <c r="Q118" s="74" t="s">
        <v>388</v>
      </c>
      <c r="R118" s="75" t="s">
        <v>559</v>
      </c>
      <c r="S118" s="390" t="s">
        <v>559</v>
      </c>
      <c r="T118" s="390" t="s">
        <v>559</v>
      </c>
      <c r="U118" s="76" t="s">
        <v>559</v>
      </c>
      <c r="V118" s="77" t="s">
        <v>397</v>
      </c>
      <c r="W118" s="77" t="s">
        <v>397</v>
      </c>
      <c r="X118" s="77" t="s">
        <v>397</v>
      </c>
      <c r="Y118" s="77" t="s">
        <v>391</v>
      </c>
      <c r="Z118" s="84">
        <v>1</v>
      </c>
      <c r="AA118" s="79">
        <v>1</v>
      </c>
      <c r="AB118" s="391">
        <v>1</v>
      </c>
      <c r="AC118" s="392">
        <v>1</v>
      </c>
      <c r="AD118" s="80" t="s">
        <v>402</v>
      </c>
      <c r="AE118" s="81">
        <v>0.75</v>
      </c>
      <c r="AF118" s="82" t="s">
        <v>724</v>
      </c>
      <c r="AG118" s="388">
        <v>0</v>
      </c>
      <c r="AH118" s="83" t="s">
        <v>346</v>
      </c>
      <c r="AI118" t="s">
        <v>725</v>
      </c>
    </row>
    <row r="119" spans="2:35" ht="409.5" x14ac:dyDescent="0.25">
      <c r="B119" s="70" t="s">
        <v>236</v>
      </c>
      <c r="C119" s="388" t="s">
        <v>284</v>
      </c>
      <c r="D119" s="388" t="s">
        <v>726</v>
      </c>
      <c r="E119" s="388" t="s">
        <v>727</v>
      </c>
      <c r="F119" s="388" t="s">
        <v>387</v>
      </c>
      <c r="G119" s="399">
        <v>4</v>
      </c>
      <c r="H119" s="71">
        <v>5</v>
      </c>
      <c r="I119" s="53">
        <v>1</v>
      </c>
      <c r="J119" s="53">
        <v>1</v>
      </c>
      <c r="K119" s="53">
        <v>1</v>
      </c>
      <c r="L119" s="53">
        <v>0</v>
      </c>
      <c r="M119" s="99">
        <v>1</v>
      </c>
      <c r="N119" s="404">
        <v>1</v>
      </c>
      <c r="O119" s="404">
        <v>1</v>
      </c>
      <c r="P119" s="100">
        <v>2</v>
      </c>
      <c r="Q119" s="74" t="s">
        <v>388</v>
      </c>
      <c r="R119" s="75" t="s">
        <v>0</v>
      </c>
      <c r="S119" s="390" t="s">
        <v>0</v>
      </c>
      <c r="T119" s="390" t="s">
        <v>0</v>
      </c>
      <c r="U119" s="76" t="s">
        <v>0</v>
      </c>
      <c r="V119" s="77" t="s">
        <v>397</v>
      </c>
      <c r="W119" s="77" t="s">
        <v>397</v>
      </c>
      <c r="X119" s="77" t="s">
        <v>397</v>
      </c>
      <c r="Y119" s="77" t="s">
        <v>391</v>
      </c>
      <c r="Z119" s="84">
        <v>1</v>
      </c>
      <c r="AA119" s="79">
        <v>1</v>
      </c>
      <c r="AB119" s="391">
        <v>1</v>
      </c>
      <c r="AC119" s="392">
        <v>1</v>
      </c>
      <c r="AD119" s="80" t="s">
        <v>402</v>
      </c>
      <c r="AE119" s="81">
        <v>0.6</v>
      </c>
      <c r="AF119" s="82" t="s">
        <v>728</v>
      </c>
      <c r="AG119" s="388" t="s">
        <v>33</v>
      </c>
      <c r="AH119" s="83" t="s">
        <v>75</v>
      </c>
      <c r="AI119" t="s">
        <v>722</v>
      </c>
    </row>
    <row r="120" spans="2:35" ht="281.25" x14ac:dyDescent="0.25">
      <c r="B120" s="70" t="s">
        <v>292</v>
      </c>
      <c r="C120" s="388" t="s">
        <v>293</v>
      </c>
      <c r="D120" s="388" t="s">
        <v>729</v>
      </c>
      <c r="E120" s="388" t="s">
        <v>730</v>
      </c>
      <c r="F120" s="399" t="s">
        <v>387</v>
      </c>
      <c r="G120" s="399">
        <v>1</v>
      </c>
      <c r="H120" s="71">
        <v>1</v>
      </c>
      <c r="I120" s="53">
        <v>0</v>
      </c>
      <c r="J120" s="53">
        <v>1</v>
      </c>
      <c r="K120" s="53">
        <v>0</v>
      </c>
      <c r="L120" s="53">
        <v>0</v>
      </c>
      <c r="M120" s="99"/>
      <c r="N120" s="404">
        <v>1</v>
      </c>
      <c r="O120" s="404"/>
      <c r="P120" s="100"/>
      <c r="Q120" s="74" t="s">
        <v>388</v>
      </c>
      <c r="R120" s="75">
        <v>0</v>
      </c>
      <c r="S120" s="390" t="s">
        <v>0</v>
      </c>
      <c r="T120" s="390">
        <v>0</v>
      </c>
      <c r="U120" s="76">
        <v>0</v>
      </c>
      <c r="V120" s="77" t="s">
        <v>390</v>
      </c>
      <c r="W120" s="77" t="s">
        <v>397</v>
      </c>
      <c r="X120" s="77" t="s">
        <v>390</v>
      </c>
      <c r="Y120" s="77" t="s">
        <v>390</v>
      </c>
      <c r="Z120" s="84">
        <v>1</v>
      </c>
      <c r="AA120" s="79" t="s">
        <v>392</v>
      </c>
      <c r="AB120" s="391">
        <v>1</v>
      </c>
      <c r="AC120" s="392" t="s">
        <v>392</v>
      </c>
      <c r="AD120" s="80" t="s">
        <v>392</v>
      </c>
      <c r="AE120" s="81">
        <v>1</v>
      </c>
      <c r="AF120" s="82" t="s">
        <v>731</v>
      </c>
      <c r="AG120" s="388" t="s">
        <v>33</v>
      </c>
      <c r="AH120" s="83" t="s">
        <v>342</v>
      </c>
      <c r="AI120" t="s">
        <v>399</v>
      </c>
    </row>
    <row r="121" spans="2:35" ht="393.75" x14ac:dyDescent="0.25">
      <c r="B121" s="70" t="s">
        <v>292</v>
      </c>
      <c r="C121" s="388" t="s">
        <v>293</v>
      </c>
      <c r="D121" s="388" t="s">
        <v>732</v>
      </c>
      <c r="E121" s="388" t="s">
        <v>733</v>
      </c>
      <c r="F121" s="399" t="s">
        <v>387</v>
      </c>
      <c r="G121" s="399">
        <v>2</v>
      </c>
      <c r="H121" s="71">
        <v>2</v>
      </c>
      <c r="I121" s="53">
        <v>1</v>
      </c>
      <c r="J121" s="53">
        <v>1</v>
      </c>
      <c r="K121" s="53">
        <v>0</v>
      </c>
      <c r="L121" s="53">
        <v>0</v>
      </c>
      <c r="M121" s="99"/>
      <c r="N121" s="404">
        <v>1</v>
      </c>
      <c r="O121" s="404"/>
      <c r="P121" s="100">
        <v>1</v>
      </c>
      <c r="Q121" s="74" t="s">
        <v>388</v>
      </c>
      <c r="R121" s="75">
        <v>0</v>
      </c>
      <c r="S121" s="390" t="s">
        <v>0</v>
      </c>
      <c r="T121" s="390">
        <v>0</v>
      </c>
      <c r="U121" s="76" t="s">
        <v>0</v>
      </c>
      <c r="V121" s="77" t="s">
        <v>389</v>
      </c>
      <c r="W121" s="77" t="s">
        <v>397</v>
      </c>
      <c r="X121" s="77" t="s">
        <v>390</v>
      </c>
      <c r="Y121" s="77" t="s">
        <v>391</v>
      </c>
      <c r="Z121" s="84">
        <v>1.5</v>
      </c>
      <c r="AA121" s="79">
        <v>0.5</v>
      </c>
      <c r="AB121" s="391">
        <v>1</v>
      </c>
      <c r="AC121" s="392" t="s">
        <v>392</v>
      </c>
      <c r="AD121" s="80" t="s">
        <v>402</v>
      </c>
      <c r="AE121" s="81">
        <v>1</v>
      </c>
      <c r="AF121" s="82" t="s">
        <v>734</v>
      </c>
      <c r="AG121" s="388" t="s">
        <v>33</v>
      </c>
      <c r="AH121" s="83" t="s">
        <v>342</v>
      </c>
      <c r="AI121" t="s">
        <v>399</v>
      </c>
    </row>
    <row r="122" spans="2:35" ht="256.5" x14ac:dyDescent="0.25">
      <c r="B122" s="70" t="s">
        <v>292</v>
      </c>
      <c r="C122" s="388" t="s">
        <v>293</v>
      </c>
      <c r="D122" s="388" t="s">
        <v>296</v>
      </c>
      <c r="E122" s="388" t="s">
        <v>735</v>
      </c>
      <c r="F122" s="399" t="s">
        <v>387</v>
      </c>
      <c r="G122" s="399">
        <v>2</v>
      </c>
      <c r="H122" s="71">
        <v>2</v>
      </c>
      <c r="I122" s="53">
        <v>0</v>
      </c>
      <c r="J122" s="53">
        <v>1</v>
      </c>
      <c r="K122" s="53">
        <v>3</v>
      </c>
      <c r="L122" s="53">
        <v>0</v>
      </c>
      <c r="M122" s="99"/>
      <c r="N122" s="404">
        <v>1</v>
      </c>
      <c r="O122" s="404"/>
      <c r="P122" s="100">
        <v>1</v>
      </c>
      <c r="Q122" s="74" t="s">
        <v>388</v>
      </c>
      <c r="R122" s="75">
        <v>0</v>
      </c>
      <c r="S122" s="390" t="s">
        <v>0</v>
      </c>
      <c r="T122" s="390">
        <v>0</v>
      </c>
      <c r="U122" s="76" t="s">
        <v>0</v>
      </c>
      <c r="V122" s="77" t="s">
        <v>390</v>
      </c>
      <c r="W122" s="77" t="s">
        <v>397</v>
      </c>
      <c r="X122" s="77" t="s">
        <v>389</v>
      </c>
      <c r="Y122" s="77" t="s">
        <v>391</v>
      </c>
      <c r="Z122" s="84">
        <v>1</v>
      </c>
      <c r="AA122" s="79" t="s">
        <v>392</v>
      </c>
      <c r="AB122" s="391">
        <v>1</v>
      </c>
      <c r="AC122" s="392" t="s">
        <v>422</v>
      </c>
      <c r="AD122" s="80" t="s">
        <v>402</v>
      </c>
      <c r="AE122" s="81" t="s">
        <v>422</v>
      </c>
      <c r="AF122" s="82" t="s">
        <v>736</v>
      </c>
      <c r="AG122" s="388" t="s">
        <v>33</v>
      </c>
      <c r="AH122" s="83" t="s">
        <v>342</v>
      </c>
      <c r="AI122" t="s">
        <v>399</v>
      </c>
    </row>
    <row r="123" spans="2:35" ht="409.5" x14ac:dyDescent="0.25">
      <c r="B123" s="70" t="s">
        <v>292</v>
      </c>
      <c r="C123" s="388" t="s">
        <v>293</v>
      </c>
      <c r="D123" s="388" t="s">
        <v>737</v>
      </c>
      <c r="E123" s="388" t="s">
        <v>738</v>
      </c>
      <c r="F123" s="399" t="s">
        <v>387</v>
      </c>
      <c r="G123" s="399">
        <v>1</v>
      </c>
      <c r="H123" s="71">
        <v>1</v>
      </c>
      <c r="I123" s="53">
        <v>0</v>
      </c>
      <c r="J123" s="86">
        <v>0.5</v>
      </c>
      <c r="K123" s="86">
        <v>0.3</v>
      </c>
      <c r="L123" s="53">
        <v>0</v>
      </c>
      <c r="M123" s="99"/>
      <c r="N123" s="404">
        <v>1</v>
      </c>
      <c r="O123" s="404"/>
      <c r="P123" s="100"/>
      <c r="Q123" s="74" t="s">
        <v>388</v>
      </c>
      <c r="R123" s="75">
        <v>0</v>
      </c>
      <c r="S123" s="390" t="s">
        <v>0</v>
      </c>
      <c r="T123" s="390">
        <v>0</v>
      </c>
      <c r="U123" s="76">
        <v>0</v>
      </c>
      <c r="V123" s="77" t="s">
        <v>390</v>
      </c>
      <c r="W123" s="77" t="s">
        <v>397</v>
      </c>
      <c r="X123" s="77" t="s">
        <v>389</v>
      </c>
      <c r="Y123" s="77" t="s">
        <v>390</v>
      </c>
      <c r="Z123" s="84">
        <v>0.5</v>
      </c>
      <c r="AA123" s="79" t="s">
        <v>392</v>
      </c>
      <c r="AB123" s="391">
        <v>0.5</v>
      </c>
      <c r="AC123" s="392">
        <v>0.8</v>
      </c>
      <c r="AD123" s="80" t="s">
        <v>392</v>
      </c>
      <c r="AE123" s="81">
        <v>0.8</v>
      </c>
      <c r="AF123" s="82" t="s">
        <v>739</v>
      </c>
      <c r="AG123" s="388" t="s">
        <v>33</v>
      </c>
      <c r="AH123" s="83" t="s">
        <v>342</v>
      </c>
      <c r="AI123" t="s">
        <v>399</v>
      </c>
    </row>
    <row r="124" spans="2:35" ht="256.5" x14ac:dyDescent="0.25">
      <c r="B124" s="70" t="s">
        <v>292</v>
      </c>
      <c r="C124" s="388" t="s">
        <v>293</v>
      </c>
      <c r="D124" s="388" t="s">
        <v>740</v>
      </c>
      <c r="E124" s="388" t="s">
        <v>741</v>
      </c>
      <c r="F124" s="399" t="s">
        <v>387</v>
      </c>
      <c r="G124" s="399">
        <v>1</v>
      </c>
      <c r="H124" s="71">
        <v>1</v>
      </c>
      <c r="I124" s="53">
        <v>0</v>
      </c>
      <c r="J124" s="53">
        <v>1</v>
      </c>
      <c r="K124" s="53">
        <v>0</v>
      </c>
      <c r="L124" s="53">
        <v>0</v>
      </c>
      <c r="M124" s="99"/>
      <c r="N124" s="404">
        <v>1</v>
      </c>
      <c r="O124" s="404"/>
      <c r="P124" s="100"/>
      <c r="Q124" s="74" t="s">
        <v>388</v>
      </c>
      <c r="R124" s="75">
        <v>0</v>
      </c>
      <c r="S124" s="390" t="s">
        <v>0</v>
      </c>
      <c r="T124" s="390">
        <v>0</v>
      </c>
      <c r="U124" s="76">
        <v>0</v>
      </c>
      <c r="V124" s="77" t="s">
        <v>390</v>
      </c>
      <c r="W124" s="77" t="s">
        <v>397</v>
      </c>
      <c r="X124" s="77" t="s">
        <v>390</v>
      </c>
      <c r="Y124" s="77" t="s">
        <v>390</v>
      </c>
      <c r="Z124" s="84">
        <v>1</v>
      </c>
      <c r="AA124" s="79" t="s">
        <v>392</v>
      </c>
      <c r="AB124" s="391">
        <v>1</v>
      </c>
      <c r="AC124" s="392" t="s">
        <v>392</v>
      </c>
      <c r="AD124" s="80" t="s">
        <v>392</v>
      </c>
      <c r="AE124" s="81">
        <v>1</v>
      </c>
      <c r="AF124" s="82" t="s">
        <v>742</v>
      </c>
      <c r="AG124" s="388" t="s">
        <v>33</v>
      </c>
      <c r="AH124" s="83" t="s">
        <v>342</v>
      </c>
      <c r="AI124" t="s">
        <v>399</v>
      </c>
    </row>
    <row r="125" spans="2:35" ht="370.5" x14ac:dyDescent="0.25">
      <c r="B125" s="70" t="s">
        <v>292</v>
      </c>
      <c r="C125" s="388" t="s">
        <v>293</v>
      </c>
      <c r="D125" s="388" t="s">
        <v>743</v>
      </c>
      <c r="E125" s="388" t="s">
        <v>744</v>
      </c>
      <c r="F125" s="399" t="s">
        <v>387</v>
      </c>
      <c r="G125" s="399">
        <v>1</v>
      </c>
      <c r="H125" s="71">
        <v>1</v>
      </c>
      <c r="I125" s="53">
        <v>0</v>
      </c>
      <c r="J125" s="53">
        <v>0</v>
      </c>
      <c r="K125" s="53">
        <v>0</v>
      </c>
      <c r="L125" s="53">
        <v>0</v>
      </c>
      <c r="M125" s="99"/>
      <c r="N125" s="404"/>
      <c r="O125" s="404"/>
      <c r="P125" s="100">
        <v>1</v>
      </c>
      <c r="Q125" s="74" t="s">
        <v>388</v>
      </c>
      <c r="R125" s="75">
        <v>0</v>
      </c>
      <c r="S125" s="390">
        <v>0</v>
      </c>
      <c r="T125" s="390">
        <v>0</v>
      </c>
      <c r="U125" s="76" t="s">
        <v>0</v>
      </c>
      <c r="V125" s="77" t="s">
        <v>390</v>
      </c>
      <c r="W125" s="77" t="s">
        <v>390</v>
      </c>
      <c r="X125" s="77" t="s">
        <v>390</v>
      </c>
      <c r="Y125" s="77" t="s">
        <v>391</v>
      </c>
      <c r="Z125" s="84" t="s">
        <v>392</v>
      </c>
      <c r="AA125" s="79" t="s">
        <v>392</v>
      </c>
      <c r="AB125" s="391" t="s">
        <v>392</v>
      </c>
      <c r="AC125" s="392" t="s">
        <v>392</v>
      </c>
      <c r="AD125" s="80" t="s">
        <v>402</v>
      </c>
      <c r="AE125" s="81">
        <v>0</v>
      </c>
      <c r="AF125" s="82" t="s">
        <v>745</v>
      </c>
      <c r="AG125" s="388" t="s">
        <v>33</v>
      </c>
      <c r="AH125" s="83" t="s">
        <v>342</v>
      </c>
      <c r="AI125" t="s">
        <v>399</v>
      </c>
    </row>
    <row r="126" spans="2:35" ht="371.25" x14ac:dyDescent="0.25">
      <c r="B126" s="70" t="s">
        <v>292</v>
      </c>
      <c r="C126" s="388" t="s">
        <v>293</v>
      </c>
      <c r="D126" s="388" t="s">
        <v>746</v>
      </c>
      <c r="E126" s="388" t="s">
        <v>747</v>
      </c>
      <c r="F126" s="399" t="s">
        <v>387</v>
      </c>
      <c r="G126" s="399">
        <v>1</v>
      </c>
      <c r="H126" s="71">
        <v>1</v>
      </c>
      <c r="I126" s="86">
        <v>0.5</v>
      </c>
      <c r="J126" s="53">
        <v>0</v>
      </c>
      <c r="K126" s="86">
        <v>0.5</v>
      </c>
      <c r="L126" s="53">
        <v>0</v>
      </c>
      <c r="M126" s="99"/>
      <c r="N126" s="404"/>
      <c r="O126" s="404">
        <v>1</v>
      </c>
      <c r="P126" s="100"/>
      <c r="Q126" s="74" t="s">
        <v>388</v>
      </c>
      <c r="R126" s="75">
        <v>0</v>
      </c>
      <c r="S126" s="390">
        <v>0</v>
      </c>
      <c r="T126" s="390" t="s">
        <v>0</v>
      </c>
      <c r="U126" s="76">
        <v>0</v>
      </c>
      <c r="V126" s="77" t="s">
        <v>389</v>
      </c>
      <c r="W126" s="77" t="s">
        <v>390</v>
      </c>
      <c r="X126" s="77" t="s">
        <v>397</v>
      </c>
      <c r="Y126" s="77" t="s">
        <v>390</v>
      </c>
      <c r="Z126" s="84">
        <v>0</v>
      </c>
      <c r="AA126" s="79"/>
      <c r="AB126" s="403"/>
      <c r="AC126" s="392">
        <v>1</v>
      </c>
      <c r="AD126" s="80" t="s">
        <v>392</v>
      </c>
      <c r="AE126" s="81">
        <v>1</v>
      </c>
      <c r="AF126" s="82" t="s">
        <v>748</v>
      </c>
      <c r="AG126" s="388" t="s">
        <v>33</v>
      </c>
      <c r="AH126" s="83" t="s">
        <v>342</v>
      </c>
      <c r="AI126" t="s">
        <v>399</v>
      </c>
    </row>
    <row r="127" spans="2:35" ht="360" x14ac:dyDescent="0.25">
      <c r="B127" s="70" t="s">
        <v>292</v>
      </c>
      <c r="C127" s="388" t="s">
        <v>293</v>
      </c>
      <c r="D127" s="388" t="s">
        <v>749</v>
      </c>
      <c r="E127" s="388" t="s">
        <v>750</v>
      </c>
      <c r="F127" s="399" t="s">
        <v>387</v>
      </c>
      <c r="G127" s="399">
        <v>1</v>
      </c>
      <c r="H127" s="71">
        <v>1</v>
      </c>
      <c r="I127" s="86">
        <v>0.5</v>
      </c>
      <c r="J127" s="53">
        <v>0</v>
      </c>
      <c r="K127" s="86">
        <v>0.5</v>
      </c>
      <c r="L127" s="53">
        <v>0</v>
      </c>
      <c r="M127" s="99"/>
      <c r="N127" s="404"/>
      <c r="O127" s="404">
        <v>1</v>
      </c>
      <c r="P127" s="100"/>
      <c r="Q127" s="74" t="s">
        <v>388</v>
      </c>
      <c r="R127" s="75">
        <v>0</v>
      </c>
      <c r="S127" s="390">
        <v>0</v>
      </c>
      <c r="T127" s="390" t="s">
        <v>0</v>
      </c>
      <c r="U127" s="76">
        <v>0</v>
      </c>
      <c r="V127" s="77" t="s">
        <v>389</v>
      </c>
      <c r="W127" s="77" t="s">
        <v>390</v>
      </c>
      <c r="X127" s="77" t="s">
        <v>397</v>
      </c>
      <c r="Y127" s="77" t="s">
        <v>390</v>
      </c>
      <c r="Z127" s="84">
        <v>0</v>
      </c>
      <c r="AA127" s="79"/>
      <c r="AB127" s="403"/>
      <c r="AC127" s="392">
        <v>1</v>
      </c>
      <c r="AD127" s="80" t="s">
        <v>392</v>
      </c>
      <c r="AE127" s="81">
        <v>1</v>
      </c>
      <c r="AF127" s="82" t="s">
        <v>751</v>
      </c>
      <c r="AG127" s="388" t="s">
        <v>33</v>
      </c>
      <c r="AH127" s="83" t="s">
        <v>342</v>
      </c>
      <c r="AI127" t="s">
        <v>399</v>
      </c>
    </row>
    <row r="128" spans="2:35" ht="242.25" x14ac:dyDescent="0.25">
      <c r="B128" s="70" t="s">
        <v>298</v>
      </c>
      <c r="C128" s="399" t="s">
        <v>299</v>
      </c>
      <c r="D128" s="388" t="s">
        <v>752</v>
      </c>
      <c r="E128" s="388" t="s">
        <v>753</v>
      </c>
      <c r="F128" s="399" t="s">
        <v>387</v>
      </c>
      <c r="G128" s="400">
        <v>1</v>
      </c>
      <c r="H128" s="71">
        <v>1</v>
      </c>
      <c r="I128" s="53">
        <v>1</v>
      </c>
      <c r="J128" s="53">
        <v>0</v>
      </c>
      <c r="K128" s="53">
        <v>0</v>
      </c>
      <c r="L128" s="53">
        <v>0</v>
      </c>
      <c r="M128" s="99"/>
      <c r="N128" s="404">
        <v>1</v>
      </c>
      <c r="O128" s="404"/>
      <c r="P128" s="100"/>
      <c r="Q128" s="74" t="s">
        <v>388</v>
      </c>
      <c r="R128" s="75">
        <v>0</v>
      </c>
      <c r="S128" s="390" t="s">
        <v>0</v>
      </c>
      <c r="T128" s="390">
        <v>0</v>
      </c>
      <c r="U128" s="76">
        <v>0</v>
      </c>
      <c r="V128" s="77" t="s">
        <v>389</v>
      </c>
      <c r="W128" s="77" t="s">
        <v>391</v>
      </c>
      <c r="X128" s="77" t="s">
        <v>390</v>
      </c>
      <c r="Y128" s="77" t="s">
        <v>390</v>
      </c>
      <c r="Z128" s="84">
        <v>1</v>
      </c>
      <c r="AA128" s="79">
        <v>1</v>
      </c>
      <c r="AB128" s="391">
        <v>1</v>
      </c>
      <c r="AC128" s="392" t="s">
        <v>392</v>
      </c>
      <c r="AD128" s="80" t="s">
        <v>392</v>
      </c>
      <c r="AE128" s="81">
        <v>1</v>
      </c>
      <c r="AF128" s="82" t="s">
        <v>754</v>
      </c>
      <c r="AG128" s="388" t="s">
        <v>33</v>
      </c>
      <c r="AH128" s="83" t="s">
        <v>347</v>
      </c>
      <c r="AI128" t="s">
        <v>755</v>
      </c>
    </row>
    <row r="129" spans="2:35" ht="299.25" x14ac:dyDescent="0.25">
      <c r="B129" s="70" t="s">
        <v>298</v>
      </c>
      <c r="C129" s="399" t="s">
        <v>299</v>
      </c>
      <c r="D129" s="388" t="s">
        <v>756</v>
      </c>
      <c r="E129" s="388" t="s">
        <v>757</v>
      </c>
      <c r="F129" s="399" t="s">
        <v>387</v>
      </c>
      <c r="G129" s="400">
        <v>2</v>
      </c>
      <c r="H129" s="71">
        <v>1</v>
      </c>
      <c r="I129" s="53">
        <v>0</v>
      </c>
      <c r="J129" s="53">
        <v>1</v>
      </c>
      <c r="K129" s="53">
        <v>0</v>
      </c>
      <c r="L129" s="53">
        <v>0</v>
      </c>
      <c r="M129" s="99"/>
      <c r="N129" s="404">
        <v>0.8</v>
      </c>
      <c r="O129" s="404">
        <v>0.2</v>
      </c>
      <c r="P129" s="100"/>
      <c r="Q129" s="74" t="s">
        <v>388</v>
      </c>
      <c r="R129" s="75">
        <v>0</v>
      </c>
      <c r="S129" s="390" t="s">
        <v>0</v>
      </c>
      <c r="T129" s="390" t="s">
        <v>0</v>
      </c>
      <c r="U129" s="76">
        <v>0</v>
      </c>
      <c r="V129" s="77" t="s">
        <v>390</v>
      </c>
      <c r="W129" s="77" t="s">
        <v>397</v>
      </c>
      <c r="X129" s="77" t="s">
        <v>391</v>
      </c>
      <c r="Y129" s="77" t="s">
        <v>390</v>
      </c>
      <c r="Z129" s="84">
        <v>1</v>
      </c>
      <c r="AA129" s="79" t="s">
        <v>392</v>
      </c>
      <c r="AB129" s="391">
        <v>1</v>
      </c>
      <c r="AC129" s="392">
        <v>1</v>
      </c>
      <c r="AD129" s="80" t="s">
        <v>392</v>
      </c>
      <c r="AE129" s="81">
        <v>1</v>
      </c>
      <c r="AF129" s="82" t="s">
        <v>758</v>
      </c>
      <c r="AG129" s="388" t="s">
        <v>33</v>
      </c>
      <c r="AH129" s="83" t="s">
        <v>347</v>
      </c>
      <c r="AI129" t="s">
        <v>755</v>
      </c>
    </row>
    <row r="130" spans="2:35" ht="409.5" x14ac:dyDescent="0.25">
      <c r="B130" s="70" t="s">
        <v>298</v>
      </c>
      <c r="C130" s="399" t="s">
        <v>299</v>
      </c>
      <c r="D130" s="388" t="s">
        <v>759</v>
      </c>
      <c r="E130" s="388" t="s">
        <v>760</v>
      </c>
      <c r="F130" s="399" t="s">
        <v>387</v>
      </c>
      <c r="G130" s="400">
        <v>1</v>
      </c>
      <c r="H130" s="71">
        <v>1</v>
      </c>
      <c r="I130" s="53">
        <v>0</v>
      </c>
      <c r="J130" s="53">
        <v>0</v>
      </c>
      <c r="K130" s="53">
        <v>1</v>
      </c>
      <c r="L130" s="53">
        <v>0</v>
      </c>
      <c r="M130" s="99"/>
      <c r="N130" s="404"/>
      <c r="O130" s="404">
        <v>1</v>
      </c>
      <c r="P130" s="100"/>
      <c r="Q130" s="74" t="s">
        <v>388</v>
      </c>
      <c r="R130" s="75">
        <v>0</v>
      </c>
      <c r="S130" s="390">
        <v>0</v>
      </c>
      <c r="T130" s="390" t="s">
        <v>0</v>
      </c>
      <c r="U130" s="76">
        <v>0</v>
      </c>
      <c r="V130" s="77" t="s">
        <v>390</v>
      </c>
      <c r="W130" s="77" t="s">
        <v>390</v>
      </c>
      <c r="X130" s="77" t="s">
        <v>397</v>
      </c>
      <c r="Y130" s="77" t="s">
        <v>390</v>
      </c>
      <c r="Z130" s="84" t="s">
        <v>392</v>
      </c>
      <c r="AA130" s="79" t="s">
        <v>392</v>
      </c>
      <c r="AB130" s="391" t="s">
        <v>392</v>
      </c>
      <c r="AC130" s="392">
        <v>1</v>
      </c>
      <c r="AD130" s="80" t="s">
        <v>392</v>
      </c>
      <c r="AE130" s="81">
        <v>1</v>
      </c>
      <c r="AF130" s="82" t="s">
        <v>761</v>
      </c>
      <c r="AG130" s="388" t="s">
        <v>33</v>
      </c>
      <c r="AH130" s="83" t="s">
        <v>347</v>
      </c>
      <c r="AI130" t="s">
        <v>755</v>
      </c>
    </row>
    <row r="131" spans="2:35" ht="191.25" x14ac:dyDescent="0.25">
      <c r="B131" s="70" t="s">
        <v>298</v>
      </c>
      <c r="C131" s="399" t="s">
        <v>299</v>
      </c>
      <c r="D131" s="388" t="s">
        <v>762</v>
      </c>
      <c r="E131" s="388" t="s">
        <v>763</v>
      </c>
      <c r="F131" s="399" t="s">
        <v>4</v>
      </c>
      <c r="G131" s="400">
        <v>4</v>
      </c>
      <c r="H131" s="71">
        <v>1</v>
      </c>
      <c r="I131" s="53">
        <v>1</v>
      </c>
      <c r="J131" s="53">
        <v>1</v>
      </c>
      <c r="K131" s="53">
        <v>1</v>
      </c>
      <c r="L131" s="53">
        <v>0</v>
      </c>
      <c r="M131" s="99">
        <v>1</v>
      </c>
      <c r="N131" s="404">
        <v>1</v>
      </c>
      <c r="O131" s="404">
        <v>1</v>
      </c>
      <c r="P131" s="100">
        <v>1</v>
      </c>
      <c r="Q131" s="74" t="s">
        <v>388</v>
      </c>
      <c r="R131" s="75" t="s">
        <v>0</v>
      </c>
      <c r="S131" s="390" t="s">
        <v>0</v>
      </c>
      <c r="T131" s="390" t="s">
        <v>0</v>
      </c>
      <c r="U131" s="76" t="s">
        <v>0</v>
      </c>
      <c r="V131" s="77" t="s">
        <v>397</v>
      </c>
      <c r="W131" s="77" t="s">
        <v>397</v>
      </c>
      <c r="X131" s="77" t="s">
        <v>397</v>
      </c>
      <c r="Y131" s="77" t="s">
        <v>391</v>
      </c>
      <c r="Z131" s="84">
        <v>1</v>
      </c>
      <c r="AA131" s="79">
        <v>1</v>
      </c>
      <c r="AB131" s="391">
        <v>1</v>
      </c>
      <c r="AC131" s="392">
        <v>1</v>
      </c>
      <c r="AD131" s="80" t="s">
        <v>402</v>
      </c>
      <c r="AE131" s="81">
        <v>0.75</v>
      </c>
      <c r="AF131" s="82" t="s">
        <v>764</v>
      </c>
      <c r="AG131" s="388" t="s">
        <v>33</v>
      </c>
      <c r="AH131" s="83" t="s">
        <v>347</v>
      </c>
      <c r="AI131" t="s">
        <v>755</v>
      </c>
    </row>
    <row r="132" spans="2:35" ht="409.5" x14ac:dyDescent="0.25">
      <c r="B132" s="70" t="s">
        <v>298</v>
      </c>
      <c r="C132" s="399" t="s">
        <v>299</v>
      </c>
      <c r="D132" s="388" t="s">
        <v>327</v>
      </c>
      <c r="E132" s="388" t="s">
        <v>765</v>
      </c>
      <c r="F132" s="388" t="s">
        <v>387</v>
      </c>
      <c r="G132" s="399">
        <v>1</v>
      </c>
      <c r="H132" s="71">
        <v>1</v>
      </c>
      <c r="I132" s="53">
        <v>0</v>
      </c>
      <c r="J132" s="53">
        <v>1</v>
      </c>
      <c r="K132" s="53">
        <v>0</v>
      </c>
      <c r="L132" s="53">
        <v>0</v>
      </c>
      <c r="M132" s="99"/>
      <c r="N132" s="404"/>
      <c r="O132" s="404">
        <v>1</v>
      </c>
      <c r="P132" s="100"/>
      <c r="Q132" s="74" t="s">
        <v>388</v>
      </c>
      <c r="R132" s="75">
        <v>0</v>
      </c>
      <c r="S132" s="390">
        <v>0</v>
      </c>
      <c r="T132" s="390" t="s">
        <v>0</v>
      </c>
      <c r="U132" s="76">
        <v>0</v>
      </c>
      <c r="V132" s="77" t="s">
        <v>390</v>
      </c>
      <c r="W132" s="77" t="s">
        <v>389</v>
      </c>
      <c r="X132" s="77" t="s">
        <v>391</v>
      </c>
      <c r="Y132" s="77" t="s">
        <v>390</v>
      </c>
      <c r="Z132" s="84">
        <v>1</v>
      </c>
      <c r="AA132" s="79" t="s">
        <v>392</v>
      </c>
      <c r="AB132" s="391">
        <v>1</v>
      </c>
      <c r="AC132" s="392">
        <v>1</v>
      </c>
      <c r="AD132" s="80" t="s">
        <v>392</v>
      </c>
      <c r="AE132" s="81">
        <v>1</v>
      </c>
      <c r="AF132" s="82" t="s">
        <v>766</v>
      </c>
      <c r="AG132" s="388" t="s">
        <v>33</v>
      </c>
      <c r="AH132" s="83" t="s">
        <v>304</v>
      </c>
      <c r="AI132" t="s">
        <v>634</v>
      </c>
    </row>
    <row r="133" spans="2:35" ht="326.25" x14ac:dyDescent="0.25">
      <c r="B133" s="70" t="s">
        <v>298</v>
      </c>
      <c r="C133" s="399" t="s">
        <v>299</v>
      </c>
      <c r="D133" s="388" t="s">
        <v>329</v>
      </c>
      <c r="E133" s="388" t="s">
        <v>767</v>
      </c>
      <c r="F133" s="388" t="s">
        <v>387</v>
      </c>
      <c r="G133" s="399">
        <v>1</v>
      </c>
      <c r="H133" s="71">
        <v>1</v>
      </c>
      <c r="I133" s="53">
        <v>0</v>
      </c>
      <c r="J133" s="53">
        <v>1</v>
      </c>
      <c r="K133" s="53">
        <v>1</v>
      </c>
      <c r="L133" s="53">
        <v>0</v>
      </c>
      <c r="M133" s="99"/>
      <c r="N133" s="404">
        <v>1</v>
      </c>
      <c r="O133" s="404"/>
      <c r="P133" s="100"/>
      <c r="Q133" s="74" t="s">
        <v>388</v>
      </c>
      <c r="R133" s="75">
        <v>0</v>
      </c>
      <c r="S133" s="390" t="s">
        <v>0</v>
      </c>
      <c r="T133" s="390">
        <v>0</v>
      </c>
      <c r="U133" s="76">
        <v>0</v>
      </c>
      <c r="V133" s="77" t="s">
        <v>390</v>
      </c>
      <c r="W133" s="77" t="s">
        <v>397</v>
      </c>
      <c r="X133" s="77" t="s">
        <v>389</v>
      </c>
      <c r="Y133" s="77" t="s">
        <v>390</v>
      </c>
      <c r="Z133" s="84">
        <v>1</v>
      </c>
      <c r="AA133" s="79" t="s">
        <v>392</v>
      </c>
      <c r="AB133" s="391">
        <v>1</v>
      </c>
      <c r="AC133" s="392">
        <v>1</v>
      </c>
      <c r="AD133" s="80" t="s">
        <v>392</v>
      </c>
      <c r="AE133" s="81" t="s">
        <v>422</v>
      </c>
      <c r="AF133" s="82" t="s">
        <v>768</v>
      </c>
      <c r="AG133" s="388" t="s">
        <v>33</v>
      </c>
      <c r="AH133" s="83" t="s">
        <v>304</v>
      </c>
      <c r="AI133" t="s">
        <v>634</v>
      </c>
    </row>
    <row r="134" spans="2:35" ht="409.5" x14ac:dyDescent="0.25">
      <c r="B134" s="70" t="s">
        <v>298</v>
      </c>
      <c r="C134" s="399" t="s">
        <v>299</v>
      </c>
      <c r="D134" s="388" t="s">
        <v>331</v>
      </c>
      <c r="E134" s="388" t="s">
        <v>769</v>
      </c>
      <c r="F134" s="388" t="s">
        <v>387</v>
      </c>
      <c r="G134" s="399">
        <v>2</v>
      </c>
      <c r="H134" s="71">
        <v>2</v>
      </c>
      <c r="I134" s="53">
        <v>1</v>
      </c>
      <c r="J134" s="53">
        <v>0</v>
      </c>
      <c r="K134" s="53">
        <v>1</v>
      </c>
      <c r="L134" s="53">
        <v>0</v>
      </c>
      <c r="M134" s="99">
        <v>1</v>
      </c>
      <c r="N134" s="404"/>
      <c r="O134" s="404">
        <v>1</v>
      </c>
      <c r="P134" s="100"/>
      <c r="Q134" s="74" t="s">
        <v>388</v>
      </c>
      <c r="R134" s="75" t="s">
        <v>0</v>
      </c>
      <c r="S134" s="390">
        <v>0</v>
      </c>
      <c r="T134" s="390" t="s">
        <v>0</v>
      </c>
      <c r="U134" s="76">
        <v>0</v>
      </c>
      <c r="V134" s="77" t="s">
        <v>397</v>
      </c>
      <c r="W134" s="77" t="s">
        <v>390</v>
      </c>
      <c r="X134" s="77" t="s">
        <v>397</v>
      </c>
      <c r="Y134" s="77" t="s">
        <v>390</v>
      </c>
      <c r="Z134" s="84" t="s">
        <v>392</v>
      </c>
      <c r="AA134" s="79">
        <v>1</v>
      </c>
      <c r="AB134" s="391" t="s">
        <v>392</v>
      </c>
      <c r="AC134" s="392">
        <v>1</v>
      </c>
      <c r="AD134" s="80" t="s">
        <v>392</v>
      </c>
      <c r="AE134" s="81">
        <v>1</v>
      </c>
      <c r="AF134" s="82" t="s">
        <v>770</v>
      </c>
      <c r="AG134" s="388" t="s">
        <v>33</v>
      </c>
      <c r="AH134" s="83" t="s">
        <v>304</v>
      </c>
      <c r="AI134" t="s">
        <v>634</v>
      </c>
    </row>
    <row r="135" spans="2:35" ht="409.5" x14ac:dyDescent="0.25">
      <c r="B135" s="70" t="s">
        <v>298</v>
      </c>
      <c r="C135" s="399" t="s">
        <v>299</v>
      </c>
      <c r="D135" s="388" t="s">
        <v>333</v>
      </c>
      <c r="E135" s="388" t="s">
        <v>771</v>
      </c>
      <c r="F135" s="388" t="s">
        <v>387</v>
      </c>
      <c r="G135" s="399">
        <v>2</v>
      </c>
      <c r="H135" s="71">
        <v>2</v>
      </c>
      <c r="I135" s="53">
        <v>8</v>
      </c>
      <c r="J135" s="53">
        <v>0</v>
      </c>
      <c r="K135" s="53">
        <v>4</v>
      </c>
      <c r="L135" s="53">
        <v>0</v>
      </c>
      <c r="M135" s="99">
        <v>1</v>
      </c>
      <c r="N135" s="404"/>
      <c r="O135" s="404">
        <v>1</v>
      </c>
      <c r="P135" s="100"/>
      <c r="Q135" s="74" t="s">
        <v>388</v>
      </c>
      <c r="R135" s="75" t="s">
        <v>0</v>
      </c>
      <c r="S135" s="390">
        <v>0</v>
      </c>
      <c r="T135" s="390" t="s">
        <v>0</v>
      </c>
      <c r="U135" s="76">
        <v>0</v>
      </c>
      <c r="V135" s="77" t="s">
        <v>397</v>
      </c>
      <c r="W135" s="77" t="s">
        <v>390</v>
      </c>
      <c r="X135" s="77" t="s">
        <v>397</v>
      </c>
      <c r="Y135" s="77" t="s">
        <v>390</v>
      </c>
      <c r="Z135" s="84" t="s">
        <v>392</v>
      </c>
      <c r="AA135" s="79" t="s">
        <v>422</v>
      </c>
      <c r="AB135" s="391" t="s">
        <v>392</v>
      </c>
      <c r="AC135" s="392" t="s">
        <v>422</v>
      </c>
      <c r="AD135" s="80" t="s">
        <v>392</v>
      </c>
      <c r="AE135" s="81" t="s">
        <v>422</v>
      </c>
      <c r="AF135" s="82" t="s">
        <v>772</v>
      </c>
      <c r="AG135" s="388" t="s">
        <v>33</v>
      </c>
      <c r="AH135" s="83" t="s">
        <v>304</v>
      </c>
      <c r="AI135" t="s">
        <v>634</v>
      </c>
    </row>
    <row r="136" spans="2:35" ht="409.5" x14ac:dyDescent="0.25">
      <c r="B136" s="70" t="s">
        <v>298</v>
      </c>
      <c r="C136" s="399" t="s">
        <v>299</v>
      </c>
      <c r="D136" s="388" t="s">
        <v>335</v>
      </c>
      <c r="E136" s="388" t="s">
        <v>773</v>
      </c>
      <c r="F136" s="388" t="s">
        <v>387</v>
      </c>
      <c r="G136" s="399">
        <v>3</v>
      </c>
      <c r="H136" s="71">
        <v>3</v>
      </c>
      <c r="I136" s="53">
        <v>1</v>
      </c>
      <c r="J136" s="53">
        <v>0</v>
      </c>
      <c r="K136" s="53">
        <v>1</v>
      </c>
      <c r="L136" s="53">
        <v>0</v>
      </c>
      <c r="M136" s="99">
        <v>1</v>
      </c>
      <c r="N136" s="404"/>
      <c r="O136" s="404">
        <v>1</v>
      </c>
      <c r="P136" s="100">
        <v>1</v>
      </c>
      <c r="Q136" s="74" t="s">
        <v>388</v>
      </c>
      <c r="R136" s="75" t="s">
        <v>0</v>
      </c>
      <c r="S136" s="390">
        <v>0</v>
      </c>
      <c r="T136" s="390" t="s">
        <v>0</v>
      </c>
      <c r="U136" s="76" t="s">
        <v>0</v>
      </c>
      <c r="V136" s="77" t="s">
        <v>397</v>
      </c>
      <c r="W136" s="77" t="s">
        <v>390</v>
      </c>
      <c r="X136" s="77" t="s">
        <v>397</v>
      </c>
      <c r="Y136" s="77" t="s">
        <v>391</v>
      </c>
      <c r="Z136" s="84" t="s">
        <v>392</v>
      </c>
      <c r="AA136" s="79">
        <v>1</v>
      </c>
      <c r="AB136" s="391" t="s">
        <v>392</v>
      </c>
      <c r="AC136" s="392">
        <v>1</v>
      </c>
      <c r="AD136" s="80" t="s">
        <v>402</v>
      </c>
      <c r="AE136" s="81">
        <v>0.66666666666666663</v>
      </c>
      <c r="AF136" s="82" t="s">
        <v>774</v>
      </c>
      <c r="AG136" s="388" t="s">
        <v>33</v>
      </c>
      <c r="AH136" s="83" t="s">
        <v>304</v>
      </c>
      <c r="AI136" t="s">
        <v>634</v>
      </c>
    </row>
    <row r="137" spans="2:35" ht="409.5" x14ac:dyDescent="0.25">
      <c r="B137" s="70" t="s">
        <v>298</v>
      </c>
      <c r="C137" s="399" t="s">
        <v>299</v>
      </c>
      <c r="D137" s="388" t="s">
        <v>337</v>
      </c>
      <c r="E137" s="388" t="s">
        <v>775</v>
      </c>
      <c r="F137" s="388" t="s">
        <v>387</v>
      </c>
      <c r="G137" s="399">
        <v>2</v>
      </c>
      <c r="H137" s="71">
        <v>2</v>
      </c>
      <c r="I137" s="53">
        <v>0</v>
      </c>
      <c r="J137" s="53">
        <v>1</v>
      </c>
      <c r="K137" s="53">
        <v>1</v>
      </c>
      <c r="L137" s="53">
        <v>0</v>
      </c>
      <c r="M137" s="99"/>
      <c r="N137" s="404">
        <v>1</v>
      </c>
      <c r="O137" s="404"/>
      <c r="P137" s="100">
        <v>1</v>
      </c>
      <c r="Q137" s="74" t="s">
        <v>388</v>
      </c>
      <c r="R137" s="75">
        <v>0</v>
      </c>
      <c r="S137" s="390" t="s">
        <v>0</v>
      </c>
      <c r="T137" s="390">
        <v>0</v>
      </c>
      <c r="U137" s="76" t="s">
        <v>0</v>
      </c>
      <c r="V137" s="77" t="s">
        <v>390</v>
      </c>
      <c r="W137" s="77" t="s">
        <v>397</v>
      </c>
      <c r="X137" s="77" t="s">
        <v>389</v>
      </c>
      <c r="Y137" s="77" t="s">
        <v>391</v>
      </c>
      <c r="Z137" s="84">
        <v>1</v>
      </c>
      <c r="AA137" s="79" t="s">
        <v>392</v>
      </c>
      <c r="AB137" s="391">
        <v>1</v>
      </c>
      <c r="AC137" s="392">
        <v>1</v>
      </c>
      <c r="AD137" s="80" t="s">
        <v>402</v>
      </c>
      <c r="AE137" s="81">
        <v>1</v>
      </c>
      <c r="AF137" s="82" t="s">
        <v>776</v>
      </c>
      <c r="AG137" s="388" t="s">
        <v>33</v>
      </c>
      <c r="AH137" s="83" t="s">
        <v>304</v>
      </c>
      <c r="AI137" t="s">
        <v>634</v>
      </c>
    </row>
    <row r="138" spans="2:35" ht="409.6" thickBot="1" x14ac:dyDescent="0.3">
      <c r="B138" s="103" t="s">
        <v>298</v>
      </c>
      <c r="C138" s="104" t="s">
        <v>299</v>
      </c>
      <c r="D138" s="105" t="s">
        <v>339</v>
      </c>
      <c r="E138" s="105" t="s">
        <v>777</v>
      </c>
      <c r="F138" s="105" t="s">
        <v>387</v>
      </c>
      <c r="G138" s="104">
        <v>2</v>
      </c>
      <c r="H138" s="106">
        <v>2</v>
      </c>
      <c r="I138" s="107">
        <v>1</v>
      </c>
      <c r="J138" s="108">
        <v>0</v>
      </c>
      <c r="K138" s="108">
        <v>1</v>
      </c>
      <c r="L138" s="109">
        <v>0</v>
      </c>
      <c r="M138" s="110">
        <v>1</v>
      </c>
      <c r="N138" s="111"/>
      <c r="O138" s="111">
        <v>1</v>
      </c>
      <c r="P138" s="112"/>
      <c r="Q138" s="113" t="s">
        <v>388</v>
      </c>
      <c r="R138" s="114" t="s">
        <v>0</v>
      </c>
      <c r="S138" s="115">
        <v>0</v>
      </c>
      <c r="T138" s="115" t="s">
        <v>0</v>
      </c>
      <c r="U138" s="116">
        <v>0</v>
      </c>
      <c r="V138" s="117" t="s">
        <v>397</v>
      </c>
      <c r="W138" s="117" t="s">
        <v>390</v>
      </c>
      <c r="X138" s="117" t="s">
        <v>397</v>
      </c>
      <c r="Y138" s="117" t="s">
        <v>390</v>
      </c>
      <c r="Z138" s="118" t="s">
        <v>392</v>
      </c>
      <c r="AA138" s="119">
        <v>1</v>
      </c>
      <c r="AB138" s="120" t="s">
        <v>392</v>
      </c>
      <c r="AC138" s="121">
        <v>1</v>
      </c>
      <c r="AD138" s="122" t="s">
        <v>392</v>
      </c>
      <c r="AE138" s="123">
        <v>1</v>
      </c>
      <c r="AF138" s="124" t="s">
        <v>778</v>
      </c>
      <c r="AG138" s="105" t="s">
        <v>33</v>
      </c>
      <c r="AH138" s="125" t="s">
        <v>304</v>
      </c>
      <c r="AI138" t="s">
        <v>634</v>
      </c>
    </row>
  </sheetData>
  <conditionalFormatting sqref="Q3:Q138">
    <cfRule type="cellIs" dxfId="8" priority="8" operator="equal">
      <formula>"SI"</formula>
    </cfRule>
  </conditionalFormatting>
  <conditionalFormatting sqref="AE3:AE138">
    <cfRule type="colorScale" priority="5">
      <colorScale>
        <cfvo type="min"/>
        <cfvo type="max"/>
        <color rgb="FFFCFCFF"/>
        <color rgb="FF63BE7B"/>
      </colorScale>
    </cfRule>
    <cfRule type="cellIs" dxfId="7" priority="7" operator="equal">
      <formula>"ESPECÍFICAR TIPO DE META"</formula>
    </cfRule>
  </conditionalFormatting>
  <conditionalFormatting sqref="AE2:AE138">
    <cfRule type="colorScale" priority="6">
      <colorScale>
        <cfvo type="min"/>
        <cfvo type="max"/>
        <color rgb="FFFFEF9C"/>
        <color rgb="FF63BE7B"/>
      </colorScale>
    </cfRule>
  </conditionalFormatting>
  <conditionalFormatting sqref="V3:Z138">
    <cfRule type="cellIs" dxfId="6" priority="1" operator="equal">
      <formula>"4"</formula>
    </cfRule>
    <cfRule type="cellIs" dxfId="5" priority="2" operator="equal">
      <formula>"3"</formula>
    </cfRule>
    <cfRule type="cellIs" dxfId="4" priority="3" operator="equal">
      <formula>"2"</formula>
    </cfRule>
    <cfRule type="cellIs" dxfId="3" priority="4" operator="equal">
      <formula>"1"</formula>
    </cfRule>
  </conditionalFormatting>
  <dataValidations count="1">
    <dataValidation type="list" allowBlank="1" showInputMessage="1" showErrorMessage="1" sqref="F3:F138" xr:uid="{00000000-0002-0000-0300-000000000000}">
      <formula1>$BB$5:$BB$6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442"/>
  <sheetViews>
    <sheetView topLeftCell="A2" workbookViewId="0">
      <selection activeCell="F11" sqref="F11"/>
    </sheetView>
  </sheetViews>
  <sheetFormatPr baseColWidth="10" defaultColWidth="11.42578125" defaultRowHeight="15" x14ac:dyDescent="0.25"/>
  <cols>
    <col min="2" max="3" width="11.28515625" customWidth="1"/>
  </cols>
  <sheetData>
    <row r="2" spans="2:6" x14ac:dyDescent="0.25">
      <c r="B2" s="1" t="s">
        <v>779</v>
      </c>
      <c r="C2" s="1" t="s">
        <v>780</v>
      </c>
      <c r="F2" s="1">
        <v>0</v>
      </c>
    </row>
    <row r="3" spans="2:6" x14ac:dyDescent="0.25">
      <c r="B3" s="1" t="str">
        <f>F6</f>
        <v>0%</v>
      </c>
      <c r="C3" s="1">
        <v>9.9999999999999998E-17</v>
      </c>
      <c r="E3" t="e">
        <f>INDEX(Hoja1!$C$3:$C$230,MATCH(F2,Hoja1!$B$3:$B$230,0))</f>
        <v>#N/A</v>
      </c>
    </row>
    <row r="4" spans="2:6" x14ac:dyDescent="0.25">
      <c r="B4" s="1">
        <v>0.01</v>
      </c>
      <c r="C4" s="1">
        <v>0.01</v>
      </c>
    </row>
    <row r="5" spans="2:6" x14ac:dyDescent="0.25">
      <c r="B5" s="1">
        <v>0.02</v>
      </c>
      <c r="C5" s="1">
        <v>0.02</v>
      </c>
    </row>
    <row r="6" spans="2:6" x14ac:dyDescent="0.25">
      <c r="B6" s="1">
        <v>0.03</v>
      </c>
      <c r="C6" s="1">
        <v>0.03</v>
      </c>
      <c r="F6" t="str">
        <f>+"0%"</f>
        <v>0%</v>
      </c>
    </row>
    <row r="7" spans="2:6" x14ac:dyDescent="0.25">
      <c r="B7" s="1">
        <v>0.04</v>
      </c>
      <c r="C7" s="1">
        <v>0.04</v>
      </c>
    </row>
    <row r="8" spans="2:6" x14ac:dyDescent="0.25">
      <c r="B8" s="1">
        <v>0.05</v>
      </c>
      <c r="C8" s="1">
        <v>0.05</v>
      </c>
    </row>
    <row r="9" spans="2:6" x14ac:dyDescent="0.25">
      <c r="B9" s="1">
        <v>0.06</v>
      </c>
      <c r="C9" s="1">
        <v>0.06</v>
      </c>
    </row>
    <row r="10" spans="2:6" x14ac:dyDescent="0.25">
      <c r="B10" s="1">
        <v>7.0000000000000007E-2</v>
      </c>
      <c r="C10" s="1">
        <v>7.0000000000000007E-2</v>
      </c>
    </row>
    <row r="11" spans="2:6" x14ac:dyDescent="0.25">
      <c r="B11" s="1">
        <v>0.08</v>
      </c>
      <c r="C11" s="1">
        <v>0.08</v>
      </c>
    </row>
    <row r="12" spans="2:6" x14ac:dyDescent="0.25">
      <c r="B12" s="1">
        <v>0.09</v>
      </c>
      <c r="C12" s="1">
        <v>0.09</v>
      </c>
    </row>
    <row r="13" spans="2:6" x14ac:dyDescent="0.25">
      <c r="B13" s="1">
        <v>0.1</v>
      </c>
      <c r="C13" s="1">
        <v>0.1</v>
      </c>
    </row>
    <row r="14" spans="2:6" x14ac:dyDescent="0.25">
      <c r="B14" s="1">
        <v>0.11</v>
      </c>
      <c r="C14" s="1">
        <v>0.11</v>
      </c>
    </row>
    <row r="15" spans="2:6" x14ac:dyDescent="0.25">
      <c r="B15" s="1">
        <v>0.12</v>
      </c>
      <c r="C15" s="1">
        <v>0.12</v>
      </c>
    </row>
    <row r="16" spans="2:6" x14ac:dyDescent="0.25">
      <c r="B16" s="1">
        <v>0.13</v>
      </c>
      <c r="C16" s="1">
        <v>0.13</v>
      </c>
    </row>
    <row r="17" spans="2:3" x14ac:dyDescent="0.25">
      <c r="B17" s="1">
        <v>0.14000000000000001</v>
      </c>
      <c r="C17" s="1">
        <v>0.14000000000000001</v>
      </c>
    </row>
    <row r="18" spans="2:3" x14ac:dyDescent="0.25">
      <c r="B18" s="1">
        <v>0.15</v>
      </c>
      <c r="C18" s="1">
        <v>0.15</v>
      </c>
    </row>
    <row r="19" spans="2:3" x14ac:dyDescent="0.25">
      <c r="B19" s="1">
        <v>0.16</v>
      </c>
      <c r="C19" s="1">
        <v>0.16</v>
      </c>
    </row>
    <row r="20" spans="2:3" x14ac:dyDescent="0.25">
      <c r="B20" s="1">
        <v>0.17</v>
      </c>
      <c r="C20" s="1">
        <v>0.17</v>
      </c>
    </row>
    <row r="21" spans="2:3" x14ac:dyDescent="0.25">
      <c r="B21" s="1">
        <v>0.18</v>
      </c>
      <c r="C21" s="1">
        <v>0.18</v>
      </c>
    </row>
    <row r="22" spans="2:3" x14ac:dyDescent="0.25">
      <c r="B22" s="1">
        <v>0.19</v>
      </c>
      <c r="C22" s="1">
        <v>0.19</v>
      </c>
    </row>
    <row r="23" spans="2:3" x14ac:dyDescent="0.25">
      <c r="B23" s="1">
        <v>0.2</v>
      </c>
      <c r="C23" s="1">
        <v>0.2</v>
      </c>
    </row>
    <row r="24" spans="2:3" x14ac:dyDescent="0.25">
      <c r="B24" s="1">
        <v>0.21</v>
      </c>
      <c r="C24" s="1">
        <v>0.21</v>
      </c>
    </row>
    <row r="25" spans="2:3" x14ac:dyDescent="0.25">
      <c r="B25" s="1">
        <v>0.22</v>
      </c>
      <c r="C25" s="1">
        <v>0.22</v>
      </c>
    </row>
    <row r="26" spans="2:3" x14ac:dyDescent="0.25">
      <c r="B26" s="1">
        <v>0.23</v>
      </c>
      <c r="C26" s="1">
        <v>0.23</v>
      </c>
    </row>
    <row r="27" spans="2:3" x14ac:dyDescent="0.25">
      <c r="B27" s="1">
        <v>0.24</v>
      </c>
      <c r="C27" s="1">
        <v>0.24</v>
      </c>
    </row>
    <row r="28" spans="2:3" x14ac:dyDescent="0.25">
      <c r="B28" s="1">
        <v>0.25</v>
      </c>
      <c r="C28" s="1">
        <v>0.25</v>
      </c>
    </row>
    <row r="29" spans="2:3" x14ac:dyDescent="0.25">
      <c r="B29" s="1">
        <v>0.26</v>
      </c>
      <c r="C29" s="1">
        <v>0.26</v>
      </c>
    </row>
    <row r="30" spans="2:3" x14ac:dyDescent="0.25">
      <c r="B30" s="1">
        <v>0.27</v>
      </c>
      <c r="C30" s="1">
        <v>0.27</v>
      </c>
    </row>
    <row r="31" spans="2:3" x14ac:dyDescent="0.25">
      <c r="B31" s="1">
        <v>0.28000000000000003</v>
      </c>
      <c r="C31" s="1">
        <v>0.28000000000000003</v>
      </c>
    </row>
    <row r="32" spans="2:3" x14ac:dyDescent="0.25">
      <c r="B32" s="1">
        <v>0.28999999999999998</v>
      </c>
      <c r="C32" s="1">
        <v>0.28999999999999998</v>
      </c>
    </row>
    <row r="33" spans="2:3" x14ac:dyDescent="0.25">
      <c r="B33" s="1">
        <v>0.3</v>
      </c>
      <c r="C33" s="1">
        <v>0.3</v>
      </c>
    </row>
    <row r="34" spans="2:3" x14ac:dyDescent="0.25">
      <c r="B34" s="1">
        <v>0.31</v>
      </c>
      <c r="C34" s="1">
        <v>0.31</v>
      </c>
    </row>
    <row r="35" spans="2:3" x14ac:dyDescent="0.25">
      <c r="B35" s="1">
        <v>0.32</v>
      </c>
      <c r="C35" s="1">
        <v>0.32</v>
      </c>
    </row>
    <row r="36" spans="2:3" x14ac:dyDescent="0.25">
      <c r="B36" s="1">
        <v>0.33</v>
      </c>
      <c r="C36" s="1">
        <v>0.33</v>
      </c>
    </row>
    <row r="37" spans="2:3" x14ac:dyDescent="0.25">
      <c r="B37" s="1">
        <v>0.34</v>
      </c>
      <c r="C37" s="1">
        <v>0.34</v>
      </c>
    </row>
    <row r="38" spans="2:3" x14ac:dyDescent="0.25">
      <c r="B38" s="1">
        <v>0.35</v>
      </c>
      <c r="C38" s="1">
        <v>0.35</v>
      </c>
    </row>
    <row r="39" spans="2:3" x14ac:dyDescent="0.25">
      <c r="B39" s="1">
        <v>0.36</v>
      </c>
      <c r="C39" s="1">
        <v>0.36</v>
      </c>
    </row>
    <row r="40" spans="2:3" x14ac:dyDescent="0.25">
      <c r="B40" s="1">
        <v>0.37</v>
      </c>
      <c r="C40" s="1">
        <v>0.37</v>
      </c>
    </row>
    <row r="41" spans="2:3" x14ac:dyDescent="0.25">
      <c r="B41" s="1">
        <v>0.38</v>
      </c>
      <c r="C41" s="1">
        <v>0.38</v>
      </c>
    </row>
    <row r="42" spans="2:3" x14ac:dyDescent="0.25">
      <c r="B42" s="1">
        <v>0.39</v>
      </c>
      <c r="C42" s="1">
        <v>0.39</v>
      </c>
    </row>
    <row r="43" spans="2:3" x14ac:dyDescent="0.25">
      <c r="B43" s="1">
        <v>0.4</v>
      </c>
      <c r="C43" s="1">
        <v>0.4</v>
      </c>
    </row>
    <row r="44" spans="2:3" x14ac:dyDescent="0.25">
      <c r="B44" s="1">
        <v>0.41</v>
      </c>
      <c r="C44" s="1">
        <v>0.41</v>
      </c>
    </row>
    <row r="45" spans="2:3" x14ac:dyDescent="0.25">
      <c r="B45" s="1">
        <v>0.42</v>
      </c>
      <c r="C45" s="1">
        <v>0.42</v>
      </c>
    </row>
    <row r="46" spans="2:3" x14ac:dyDescent="0.25">
      <c r="B46" s="1">
        <v>0.43</v>
      </c>
      <c r="C46" s="1">
        <v>0.43</v>
      </c>
    </row>
    <row r="47" spans="2:3" x14ac:dyDescent="0.25">
      <c r="B47" s="1">
        <v>0.44</v>
      </c>
      <c r="C47" s="1">
        <v>0.44</v>
      </c>
    </row>
    <row r="48" spans="2:3" x14ac:dyDescent="0.25">
      <c r="B48" s="1">
        <v>0.45</v>
      </c>
      <c r="C48" s="1">
        <v>0.45</v>
      </c>
    </row>
    <row r="49" spans="2:3" x14ac:dyDescent="0.25">
      <c r="B49" s="1">
        <v>0.46</v>
      </c>
      <c r="C49" s="1">
        <v>0.46</v>
      </c>
    </row>
    <row r="50" spans="2:3" x14ac:dyDescent="0.25">
      <c r="B50" s="1">
        <v>0.47</v>
      </c>
      <c r="C50" s="1">
        <v>0.47</v>
      </c>
    </row>
    <row r="51" spans="2:3" x14ac:dyDescent="0.25">
      <c r="B51" s="1">
        <v>0.48</v>
      </c>
      <c r="C51" s="1">
        <v>0.48</v>
      </c>
    </row>
    <row r="52" spans="2:3" x14ac:dyDescent="0.25">
      <c r="B52" s="1">
        <v>0.49</v>
      </c>
      <c r="C52" s="1">
        <v>0.49</v>
      </c>
    </row>
    <row r="53" spans="2:3" x14ac:dyDescent="0.25">
      <c r="B53" s="1">
        <v>0.5</v>
      </c>
      <c r="C53" s="1">
        <v>0.5</v>
      </c>
    </row>
    <row r="54" spans="2:3" x14ac:dyDescent="0.25">
      <c r="B54" s="1">
        <v>0.51</v>
      </c>
      <c r="C54" s="1">
        <v>0.51</v>
      </c>
    </row>
    <row r="55" spans="2:3" x14ac:dyDescent="0.25">
      <c r="B55" s="1">
        <v>0.52</v>
      </c>
      <c r="C55" s="1">
        <v>0.52</v>
      </c>
    </row>
    <row r="56" spans="2:3" x14ac:dyDescent="0.25">
      <c r="B56" s="1">
        <v>0.53</v>
      </c>
      <c r="C56" s="1">
        <v>0.53</v>
      </c>
    </row>
    <row r="57" spans="2:3" x14ac:dyDescent="0.25">
      <c r="B57" s="1">
        <v>0.54</v>
      </c>
      <c r="C57" s="1">
        <v>0.54</v>
      </c>
    </row>
    <row r="58" spans="2:3" x14ac:dyDescent="0.25">
      <c r="B58" s="1">
        <v>0.55000000000000004</v>
      </c>
      <c r="C58" s="1">
        <v>0.55000000000000004</v>
      </c>
    </row>
    <row r="59" spans="2:3" x14ac:dyDescent="0.25">
      <c r="B59" s="1">
        <v>0.56000000000000005</v>
      </c>
      <c r="C59" s="1">
        <v>0.56000000000000005</v>
      </c>
    </row>
    <row r="60" spans="2:3" x14ac:dyDescent="0.25">
      <c r="B60" s="1">
        <v>0.56999999999999995</v>
      </c>
      <c r="C60" s="1">
        <v>0.56999999999999995</v>
      </c>
    </row>
    <row r="61" spans="2:3" x14ac:dyDescent="0.25">
      <c r="B61" s="1">
        <v>0.57999999999999996</v>
      </c>
      <c r="C61" s="1">
        <v>0.57999999999999996</v>
      </c>
    </row>
    <row r="62" spans="2:3" x14ac:dyDescent="0.25">
      <c r="B62" s="1">
        <v>0.59</v>
      </c>
      <c r="C62" s="1">
        <v>0.59</v>
      </c>
    </row>
    <row r="63" spans="2:3" x14ac:dyDescent="0.25">
      <c r="B63" s="1">
        <v>0.6</v>
      </c>
      <c r="C63" s="1">
        <v>0.6</v>
      </c>
    </row>
    <row r="64" spans="2:3" x14ac:dyDescent="0.25">
      <c r="B64" s="1">
        <v>0.61</v>
      </c>
      <c r="C64" s="1">
        <v>0.61</v>
      </c>
    </row>
    <row r="65" spans="2:3" x14ac:dyDescent="0.25">
      <c r="B65" s="1">
        <v>0.62</v>
      </c>
      <c r="C65" s="1">
        <v>0.62</v>
      </c>
    </row>
    <row r="66" spans="2:3" x14ac:dyDescent="0.25">
      <c r="B66" s="1">
        <v>0.63</v>
      </c>
      <c r="C66" s="1">
        <v>0.63</v>
      </c>
    </row>
    <row r="67" spans="2:3" x14ac:dyDescent="0.25">
      <c r="B67" s="1">
        <v>0.64</v>
      </c>
      <c r="C67" s="1">
        <v>0.64</v>
      </c>
    </row>
    <row r="68" spans="2:3" x14ac:dyDescent="0.25">
      <c r="B68" s="1">
        <v>0.65</v>
      </c>
      <c r="C68" s="1">
        <v>0.65</v>
      </c>
    </row>
    <row r="69" spans="2:3" x14ac:dyDescent="0.25">
      <c r="B69" s="1">
        <v>0.66</v>
      </c>
      <c r="C69" s="1">
        <v>0.66</v>
      </c>
    </row>
    <row r="70" spans="2:3" x14ac:dyDescent="0.25">
      <c r="B70" s="1">
        <v>0.67</v>
      </c>
      <c r="C70" s="1">
        <v>0.67</v>
      </c>
    </row>
    <row r="71" spans="2:3" x14ac:dyDescent="0.25">
      <c r="B71" s="1">
        <v>0.68</v>
      </c>
      <c r="C71" s="1">
        <v>0.68</v>
      </c>
    </row>
    <row r="72" spans="2:3" x14ac:dyDescent="0.25">
      <c r="B72" s="1">
        <v>0.69</v>
      </c>
      <c r="C72" s="1">
        <v>0.69</v>
      </c>
    </row>
    <row r="73" spans="2:3" x14ac:dyDescent="0.25">
      <c r="B73" s="1">
        <v>0.7</v>
      </c>
      <c r="C73" s="1">
        <v>0.7</v>
      </c>
    </row>
    <row r="74" spans="2:3" x14ac:dyDescent="0.25">
      <c r="B74" s="1">
        <v>0.71</v>
      </c>
      <c r="C74" s="1">
        <v>0.71</v>
      </c>
    </row>
    <row r="75" spans="2:3" x14ac:dyDescent="0.25">
      <c r="B75" s="1">
        <v>0.72</v>
      </c>
      <c r="C75" s="1">
        <v>0.72</v>
      </c>
    </row>
    <row r="76" spans="2:3" x14ac:dyDescent="0.25">
      <c r="B76" s="1">
        <v>0.73</v>
      </c>
      <c r="C76" s="1">
        <v>0.73</v>
      </c>
    </row>
    <row r="77" spans="2:3" x14ac:dyDescent="0.25">
      <c r="B77" s="1">
        <v>0.74</v>
      </c>
      <c r="C77" s="1">
        <v>0.74</v>
      </c>
    </row>
    <row r="78" spans="2:3" x14ac:dyDescent="0.25">
      <c r="B78" s="1">
        <v>0.75</v>
      </c>
      <c r="C78" s="1">
        <v>0.75</v>
      </c>
    </row>
    <row r="79" spans="2:3" x14ac:dyDescent="0.25">
      <c r="B79" s="1">
        <v>0.76</v>
      </c>
      <c r="C79" s="1">
        <v>0.76</v>
      </c>
    </row>
    <row r="80" spans="2:3" x14ac:dyDescent="0.25">
      <c r="B80" s="1">
        <v>0.77</v>
      </c>
      <c r="C80" s="1">
        <v>0.77</v>
      </c>
    </row>
    <row r="81" spans="2:3" x14ac:dyDescent="0.25">
      <c r="B81" s="1">
        <v>0.78</v>
      </c>
      <c r="C81" s="1">
        <v>0.78</v>
      </c>
    </row>
    <row r="82" spans="2:3" x14ac:dyDescent="0.25">
      <c r="B82" s="1">
        <v>0.79</v>
      </c>
      <c r="C82" s="1">
        <v>0.79</v>
      </c>
    </row>
    <row r="83" spans="2:3" x14ac:dyDescent="0.25">
      <c r="B83" s="1">
        <v>0.8</v>
      </c>
      <c r="C83" s="1">
        <v>0.8</v>
      </c>
    </row>
    <row r="84" spans="2:3" x14ac:dyDescent="0.25">
      <c r="B84" s="1">
        <v>0.81</v>
      </c>
      <c r="C84" s="1">
        <v>0.81</v>
      </c>
    </row>
    <row r="85" spans="2:3" x14ac:dyDescent="0.25">
      <c r="B85" s="1">
        <v>0.82</v>
      </c>
      <c r="C85" s="1">
        <v>0.82</v>
      </c>
    </row>
    <row r="86" spans="2:3" x14ac:dyDescent="0.25">
      <c r="B86" s="1">
        <v>0.83</v>
      </c>
      <c r="C86" s="1">
        <v>0.83</v>
      </c>
    </row>
    <row r="87" spans="2:3" x14ac:dyDescent="0.25">
      <c r="B87" s="1">
        <v>0.84</v>
      </c>
      <c r="C87" s="1">
        <v>0.84</v>
      </c>
    </row>
    <row r="88" spans="2:3" x14ac:dyDescent="0.25">
      <c r="B88" s="1">
        <v>0.85</v>
      </c>
      <c r="C88" s="1">
        <v>0.85</v>
      </c>
    </row>
    <row r="89" spans="2:3" x14ac:dyDescent="0.25">
      <c r="B89" s="1">
        <v>0.86</v>
      </c>
      <c r="C89" s="1">
        <v>0.86</v>
      </c>
    </row>
    <row r="90" spans="2:3" x14ac:dyDescent="0.25">
      <c r="B90" s="1">
        <v>0.87</v>
      </c>
      <c r="C90" s="1">
        <v>0.87</v>
      </c>
    </row>
    <row r="91" spans="2:3" x14ac:dyDescent="0.25">
      <c r="B91" s="1">
        <v>0.88</v>
      </c>
      <c r="C91" s="1">
        <v>0.88</v>
      </c>
    </row>
    <row r="92" spans="2:3" x14ac:dyDescent="0.25">
      <c r="B92" s="1">
        <v>0.89</v>
      </c>
      <c r="C92" s="1">
        <v>0.89</v>
      </c>
    </row>
    <row r="93" spans="2:3" x14ac:dyDescent="0.25">
      <c r="B93" s="1">
        <v>0.9</v>
      </c>
      <c r="C93" s="1">
        <v>0.9</v>
      </c>
    </row>
    <row r="94" spans="2:3" x14ac:dyDescent="0.25">
      <c r="B94" s="1">
        <v>0.91</v>
      </c>
      <c r="C94" s="1">
        <v>0.91</v>
      </c>
    </row>
    <row r="95" spans="2:3" x14ac:dyDescent="0.25">
      <c r="B95" s="1">
        <v>0.92</v>
      </c>
      <c r="C95" s="1">
        <v>0.92</v>
      </c>
    </row>
    <row r="96" spans="2:3" x14ac:dyDescent="0.25">
      <c r="B96" s="1">
        <v>0.93</v>
      </c>
      <c r="C96" s="1">
        <v>0.93</v>
      </c>
    </row>
    <row r="97" spans="2:3" x14ac:dyDescent="0.25">
      <c r="B97" s="1">
        <v>0.94</v>
      </c>
      <c r="C97" s="1">
        <v>0.94</v>
      </c>
    </row>
    <row r="98" spans="2:3" x14ac:dyDescent="0.25">
      <c r="B98" s="1">
        <v>0.95</v>
      </c>
      <c r="C98" s="1">
        <v>0.95</v>
      </c>
    </row>
    <row r="99" spans="2:3" x14ac:dyDescent="0.25">
      <c r="B99" s="1">
        <v>0.96</v>
      </c>
      <c r="C99" s="1">
        <v>0.96</v>
      </c>
    </row>
    <row r="100" spans="2:3" x14ac:dyDescent="0.25">
      <c r="B100" s="1">
        <v>0.97</v>
      </c>
      <c r="C100" s="1">
        <v>0.97</v>
      </c>
    </row>
    <row r="101" spans="2:3" x14ac:dyDescent="0.25">
      <c r="B101" s="1">
        <v>0.98</v>
      </c>
      <c r="C101" s="1">
        <v>0.98</v>
      </c>
    </row>
    <row r="102" spans="2:3" x14ac:dyDescent="0.25">
      <c r="B102" s="1">
        <v>0.99</v>
      </c>
      <c r="C102" s="1">
        <v>0.99</v>
      </c>
    </row>
    <row r="103" spans="2:3" x14ac:dyDescent="0.25">
      <c r="B103" s="1">
        <v>1</v>
      </c>
      <c r="C103" s="1">
        <v>1</v>
      </c>
    </row>
    <row r="104" spans="2:3" x14ac:dyDescent="0.25">
      <c r="B104" s="1">
        <v>1.01</v>
      </c>
      <c r="C104" s="1">
        <v>1</v>
      </c>
    </row>
    <row r="105" spans="2:3" x14ac:dyDescent="0.25">
      <c r="B105" s="1">
        <v>1.02</v>
      </c>
      <c r="C105" s="1">
        <v>1</v>
      </c>
    </row>
    <row r="106" spans="2:3" x14ac:dyDescent="0.25">
      <c r="B106" s="1">
        <v>1.03</v>
      </c>
      <c r="C106" s="1">
        <v>1</v>
      </c>
    </row>
    <row r="107" spans="2:3" x14ac:dyDescent="0.25">
      <c r="B107" s="1">
        <v>1.04</v>
      </c>
      <c r="C107" s="1">
        <v>1</v>
      </c>
    </row>
    <row r="108" spans="2:3" x14ac:dyDescent="0.25">
      <c r="B108" s="1">
        <v>1.05</v>
      </c>
      <c r="C108" s="1">
        <v>1</v>
      </c>
    </row>
    <row r="109" spans="2:3" x14ac:dyDescent="0.25">
      <c r="B109" s="1">
        <v>1.06</v>
      </c>
      <c r="C109" s="1">
        <v>1</v>
      </c>
    </row>
    <row r="110" spans="2:3" x14ac:dyDescent="0.25">
      <c r="B110" s="1">
        <v>1.07</v>
      </c>
      <c r="C110" s="1">
        <v>1</v>
      </c>
    </row>
    <row r="111" spans="2:3" x14ac:dyDescent="0.25">
      <c r="B111" s="1">
        <v>1.08</v>
      </c>
      <c r="C111" s="1">
        <v>1</v>
      </c>
    </row>
    <row r="112" spans="2:3" x14ac:dyDescent="0.25">
      <c r="B112" s="1">
        <v>1.0900000000000001</v>
      </c>
      <c r="C112" s="1">
        <v>1</v>
      </c>
    </row>
    <row r="113" spans="2:3" x14ac:dyDescent="0.25">
      <c r="B113" s="1">
        <v>1.1000000000000001</v>
      </c>
      <c r="C113" s="1">
        <v>1</v>
      </c>
    </row>
    <row r="114" spans="2:3" x14ac:dyDescent="0.25">
      <c r="B114" s="1">
        <v>1.1100000000000001</v>
      </c>
      <c r="C114" s="1">
        <v>1</v>
      </c>
    </row>
    <row r="115" spans="2:3" x14ac:dyDescent="0.25">
      <c r="B115" s="1">
        <v>1.1200000000000001</v>
      </c>
      <c r="C115" s="1">
        <v>1</v>
      </c>
    </row>
    <row r="116" spans="2:3" x14ac:dyDescent="0.25">
      <c r="B116" s="1">
        <v>1.1299999999999999</v>
      </c>
      <c r="C116" s="1">
        <v>1</v>
      </c>
    </row>
    <row r="117" spans="2:3" x14ac:dyDescent="0.25">
      <c r="B117" s="1">
        <v>1.1399999999999999</v>
      </c>
      <c r="C117" s="1">
        <v>1</v>
      </c>
    </row>
    <row r="118" spans="2:3" x14ac:dyDescent="0.25">
      <c r="B118" s="1">
        <v>1.1499999999999999</v>
      </c>
      <c r="C118" s="1">
        <v>1</v>
      </c>
    </row>
    <row r="119" spans="2:3" x14ac:dyDescent="0.25">
      <c r="B119" s="1">
        <v>1.1599999999999999</v>
      </c>
      <c r="C119" s="1">
        <v>1</v>
      </c>
    </row>
    <row r="120" spans="2:3" x14ac:dyDescent="0.25">
      <c r="B120" s="1">
        <v>1.17</v>
      </c>
      <c r="C120" s="1">
        <v>1</v>
      </c>
    </row>
    <row r="121" spans="2:3" x14ac:dyDescent="0.25">
      <c r="B121" s="1">
        <v>1.18</v>
      </c>
      <c r="C121" s="1">
        <v>1</v>
      </c>
    </row>
    <row r="122" spans="2:3" x14ac:dyDescent="0.25">
      <c r="B122" s="1">
        <v>1.19</v>
      </c>
      <c r="C122" s="1">
        <v>1</v>
      </c>
    </row>
    <row r="123" spans="2:3" x14ac:dyDescent="0.25">
      <c r="B123" s="1">
        <v>1.2</v>
      </c>
      <c r="C123" s="1">
        <v>1</v>
      </c>
    </row>
    <row r="124" spans="2:3" x14ac:dyDescent="0.25">
      <c r="B124" s="1">
        <v>1.21</v>
      </c>
      <c r="C124" s="1">
        <v>1</v>
      </c>
    </row>
    <row r="125" spans="2:3" x14ac:dyDescent="0.25">
      <c r="B125" s="1">
        <v>1.22</v>
      </c>
      <c r="C125" s="1">
        <v>1</v>
      </c>
    </row>
    <row r="126" spans="2:3" x14ac:dyDescent="0.25">
      <c r="B126" s="1">
        <v>1.23</v>
      </c>
      <c r="C126" s="1">
        <v>1</v>
      </c>
    </row>
    <row r="127" spans="2:3" x14ac:dyDescent="0.25">
      <c r="B127" s="1">
        <v>1.24</v>
      </c>
      <c r="C127" s="1">
        <v>1</v>
      </c>
    </row>
    <row r="128" spans="2:3" x14ac:dyDescent="0.25">
      <c r="B128" s="1">
        <v>1.25</v>
      </c>
      <c r="C128" s="1">
        <v>1</v>
      </c>
    </row>
    <row r="129" spans="2:3" x14ac:dyDescent="0.25">
      <c r="B129" s="1">
        <v>1.26</v>
      </c>
      <c r="C129" s="1">
        <v>1</v>
      </c>
    </row>
    <row r="130" spans="2:3" x14ac:dyDescent="0.25">
      <c r="B130" s="1">
        <v>1.27</v>
      </c>
      <c r="C130" s="1">
        <v>1</v>
      </c>
    </row>
    <row r="131" spans="2:3" x14ac:dyDescent="0.25">
      <c r="B131" s="1">
        <v>1.28</v>
      </c>
      <c r="C131" s="1">
        <v>1</v>
      </c>
    </row>
    <row r="132" spans="2:3" x14ac:dyDescent="0.25">
      <c r="B132" s="1">
        <v>1.29</v>
      </c>
      <c r="C132" s="1">
        <v>1</v>
      </c>
    </row>
    <row r="133" spans="2:3" x14ac:dyDescent="0.25">
      <c r="B133" s="1">
        <v>1.3</v>
      </c>
      <c r="C133" s="1">
        <v>1</v>
      </c>
    </row>
    <row r="134" spans="2:3" x14ac:dyDescent="0.25">
      <c r="B134" s="1">
        <v>1.31</v>
      </c>
      <c r="C134" s="1">
        <v>1</v>
      </c>
    </row>
    <row r="135" spans="2:3" x14ac:dyDescent="0.25">
      <c r="B135" s="1">
        <v>1.32</v>
      </c>
      <c r="C135" s="1">
        <v>1</v>
      </c>
    </row>
    <row r="136" spans="2:3" x14ac:dyDescent="0.25">
      <c r="B136" s="1">
        <v>1.33</v>
      </c>
      <c r="C136" s="1">
        <v>1</v>
      </c>
    </row>
    <row r="137" spans="2:3" x14ac:dyDescent="0.25">
      <c r="B137" s="1">
        <v>1.34</v>
      </c>
      <c r="C137" s="1">
        <v>1</v>
      </c>
    </row>
    <row r="138" spans="2:3" x14ac:dyDescent="0.25">
      <c r="B138" s="1">
        <v>1.35</v>
      </c>
      <c r="C138" s="1">
        <v>1</v>
      </c>
    </row>
    <row r="139" spans="2:3" x14ac:dyDescent="0.25">
      <c r="B139" s="1">
        <v>1.36</v>
      </c>
      <c r="C139" s="1">
        <v>1</v>
      </c>
    </row>
    <row r="140" spans="2:3" x14ac:dyDescent="0.25">
      <c r="B140" s="1">
        <v>1.37</v>
      </c>
      <c r="C140" s="1">
        <v>1</v>
      </c>
    </row>
    <row r="141" spans="2:3" x14ac:dyDescent="0.25">
      <c r="B141" s="1">
        <v>1.38</v>
      </c>
      <c r="C141" s="1">
        <v>1</v>
      </c>
    </row>
    <row r="142" spans="2:3" x14ac:dyDescent="0.25">
      <c r="B142" s="1">
        <v>1.39</v>
      </c>
      <c r="C142" s="1">
        <v>1</v>
      </c>
    </row>
    <row r="143" spans="2:3" x14ac:dyDescent="0.25">
      <c r="B143" s="1">
        <v>1.4</v>
      </c>
      <c r="C143" s="1">
        <v>1</v>
      </c>
    </row>
    <row r="144" spans="2:3" x14ac:dyDescent="0.25">
      <c r="B144" s="1">
        <v>1.41</v>
      </c>
      <c r="C144" s="1">
        <v>1</v>
      </c>
    </row>
    <row r="145" spans="2:3" x14ac:dyDescent="0.25">
      <c r="B145" s="1">
        <v>1.42</v>
      </c>
      <c r="C145" s="1">
        <v>1</v>
      </c>
    </row>
    <row r="146" spans="2:3" x14ac:dyDescent="0.25">
      <c r="B146" s="1">
        <v>1.43</v>
      </c>
      <c r="C146" s="1">
        <v>1</v>
      </c>
    </row>
    <row r="147" spans="2:3" x14ac:dyDescent="0.25">
      <c r="B147" s="1">
        <v>1.44</v>
      </c>
      <c r="C147" s="1">
        <v>1</v>
      </c>
    </row>
    <row r="148" spans="2:3" x14ac:dyDescent="0.25">
      <c r="B148" s="1">
        <v>1.45</v>
      </c>
      <c r="C148" s="1">
        <v>1</v>
      </c>
    </row>
    <row r="149" spans="2:3" x14ac:dyDescent="0.25">
      <c r="B149" s="1">
        <v>1.46</v>
      </c>
      <c r="C149" s="1">
        <v>1</v>
      </c>
    </row>
    <row r="150" spans="2:3" x14ac:dyDescent="0.25">
      <c r="B150" s="1">
        <v>1.47</v>
      </c>
      <c r="C150" s="1">
        <v>1</v>
      </c>
    </row>
    <row r="151" spans="2:3" x14ac:dyDescent="0.25">
      <c r="B151" s="1">
        <v>1.48</v>
      </c>
      <c r="C151" s="1">
        <v>1</v>
      </c>
    </row>
    <row r="152" spans="2:3" x14ac:dyDescent="0.25">
      <c r="B152" s="1">
        <v>1.49</v>
      </c>
      <c r="C152" s="1">
        <v>1</v>
      </c>
    </row>
    <row r="153" spans="2:3" x14ac:dyDescent="0.25">
      <c r="B153" s="1">
        <v>1.5</v>
      </c>
      <c r="C153" s="1">
        <v>1</v>
      </c>
    </row>
    <row r="154" spans="2:3" x14ac:dyDescent="0.25">
      <c r="B154" s="1">
        <v>1.51</v>
      </c>
      <c r="C154" s="1">
        <v>1</v>
      </c>
    </row>
    <row r="155" spans="2:3" x14ac:dyDescent="0.25">
      <c r="B155" s="1">
        <v>1.52</v>
      </c>
      <c r="C155" s="1">
        <v>1</v>
      </c>
    </row>
    <row r="156" spans="2:3" x14ac:dyDescent="0.25">
      <c r="B156" s="1">
        <v>1.53</v>
      </c>
      <c r="C156" s="1">
        <v>1</v>
      </c>
    </row>
    <row r="157" spans="2:3" x14ac:dyDescent="0.25">
      <c r="B157" s="1">
        <v>1.54</v>
      </c>
      <c r="C157" s="1">
        <v>1</v>
      </c>
    </row>
    <row r="158" spans="2:3" x14ac:dyDescent="0.25">
      <c r="B158" s="1">
        <v>1.55</v>
      </c>
      <c r="C158" s="1">
        <v>1</v>
      </c>
    </row>
    <row r="159" spans="2:3" x14ac:dyDescent="0.25">
      <c r="B159" s="1">
        <v>1.56</v>
      </c>
      <c r="C159" s="1">
        <v>1</v>
      </c>
    </row>
    <row r="160" spans="2:3" x14ac:dyDescent="0.25">
      <c r="B160" s="1">
        <v>1.57</v>
      </c>
      <c r="C160" s="1">
        <v>1</v>
      </c>
    </row>
    <row r="161" spans="2:3" x14ac:dyDescent="0.25">
      <c r="B161" s="1">
        <v>1.58</v>
      </c>
      <c r="C161" s="1">
        <v>1</v>
      </c>
    </row>
    <row r="162" spans="2:3" x14ac:dyDescent="0.25">
      <c r="B162" s="1">
        <v>1.59</v>
      </c>
      <c r="C162" s="1">
        <v>1</v>
      </c>
    </row>
    <row r="163" spans="2:3" x14ac:dyDescent="0.25">
      <c r="B163" s="1">
        <v>1.6</v>
      </c>
      <c r="C163" s="1">
        <v>1</v>
      </c>
    </row>
    <row r="164" spans="2:3" x14ac:dyDescent="0.25">
      <c r="B164" s="1">
        <v>1.61</v>
      </c>
      <c r="C164" s="1">
        <v>1</v>
      </c>
    </row>
    <row r="165" spans="2:3" x14ac:dyDescent="0.25">
      <c r="B165" s="1">
        <v>1.62</v>
      </c>
      <c r="C165" s="1">
        <v>1</v>
      </c>
    </row>
    <row r="166" spans="2:3" x14ac:dyDescent="0.25">
      <c r="B166" s="1">
        <v>1.63</v>
      </c>
      <c r="C166" s="1">
        <v>1</v>
      </c>
    </row>
    <row r="167" spans="2:3" x14ac:dyDescent="0.25">
      <c r="B167" s="1">
        <v>1.64</v>
      </c>
      <c r="C167" s="1">
        <v>1</v>
      </c>
    </row>
    <row r="168" spans="2:3" x14ac:dyDescent="0.25">
      <c r="B168" s="1">
        <v>1.65</v>
      </c>
      <c r="C168" s="1">
        <v>1</v>
      </c>
    </row>
    <row r="169" spans="2:3" x14ac:dyDescent="0.25">
      <c r="B169" s="1">
        <v>1.66</v>
      </c>
      <c r="C169" s="1">
        <v>1</v>
      </c>
    </row>
    <row r="170" spans="2:3" x14ac:dyDescent="0.25">
      <c r="B170" s="1">
        <v>1.67</v>
      </c>
      <c r="C170" s="1">
        <v>1</v>
      </c>
    </row>
    <row r="171" spans="2:3" x14ac:dyDescent="0.25">
      <c r="B171" s="1">
        <v>1.68</v>
      </c>
      <c r="C171" s="1">
        <v>1</v>
      </c>
    </row>
    <row r="172" spans="2:3" x14ac:dyDescent="0.25">
      <c r="B172" s="1">
        <v>1.69</v>
      </c>
      <c r="C172" s="1">
        <v>1</v>
      </c>
    </row>
    <row r="173" spans="2:3" x14ac:dyDescent="0.25">
      <c r="B173" s="1">
        <v>1.7</v>
      </c>
      <c r="C173" s="1">
        <v>1</v>
      </c>
    </row>
    <row r="174" spans="2:3" x14ac:dyDescent="0.25">
      <c r="B174" s="1">
        <v>1.71</v>
      </c>
      <c r="C174" s="1">
        <v>1</v>
      </c>
    </row>
    <row r="175" spans="2:3" x14ac:dyDescent="0.25">
      <c r="B175" s="1">
        <v>1.72</v>
      </c>
      <c r="C175" s="1">
        <v>1</v>
      </c>
    </row>
    <row r="176" spans="2:3" x14ac:dyDescent="0.25">
      <c r="B176" s="1">
        <v>1.73</v>
      </c>
      <c r="C176" s="1">
        <v>1</v>
      </c>
    </row>
    <row r="177" spans="2:3" x14ac:dyDescent="0.25">
      <c r="B177" s="1">
        <v>1.74</v>
      </c>
      <c r="C177" s="1">
        <v>1</v>
      </c>
    </row>
    <row r="178" spans="2:3" x14ac:dyDescent="0.25">
      <c r="B178" s="1">
        <v>1.75</v>
      </c>
      <c r="C178" s="1">
        <v>1</v>
      </c>
    </row>
    <row r="179" spans="2:3" x14ac:dyDescent="0.25">
      <c r="B179" s="1">
        <v>1.76</v>
      </c>
      <c r="C179" s="1">
        <v>1</v>
      </c>
    </row>
    <row r="180" spans="2:3" x14ac:dyDescent="0.25">
      <c r="B180" s="1">
        <v>1.77</v>
      </c>
      <c r="C180" s="1">
        <v>1</v>
      </c>
    </row>
    <row r="181" spans="2:3" x14ac:dyDescent="0.25">
      <c r="B181" s="1">
        <v>1.78</v>
      </c>
      <c r="C181" s="1">
        <v>1</v>
      </c>
    </row>
    <row r="182" spans="2:3" x14ac:dyDescent="0.25">
      <c r="B182" s="1">
        <v>1.79</v>
      </c>
      <c r="C182" s="1">
        <v>1</v>
      </c>
    </row>
    <row r="183" spans="2:3" x14ac:dyDescent="0.25">
      <c r="B183" s="1">
        <v>1.8</v>
      </c>
      <c r="C183" s="1">
        <v>1</v>
      </c>
    </row>
    <row r="184" spans="2:3" x14ac:dyDescent="0.25">
      <c r="B184" s="1">
        <v>1.81</v>
      </c>
      <c r="C184" s="1">
        <v>1</v>
      </c>
    </row>
    <row r="185" spans="2:3" x14ac:dyDescent="0.25">
      <c r="B185" s="1">
        <v>1.82</v>
      </c>
      <c r="C185" s="1">
        <v>1</v>
      </c>
    </row>
    <row r="186" spans="2:3" x14ac:dyDescent="0.25">
      <c r="B186" s="1">
        <v>1.83</v>
      </c>
      <c r="C186" s="1">
        <v>1</v>
      </c>
    </row>
    <row r="187" spans="2:3" x14ac:dyDescent="0.25">
      <c r="B187" s="1">
        <v>1.84</v>
      </c>
      <c r="C187" s="1">
        <v>1</v>
      </c>
    </row>
    <row r="188" spans="2:3" x14ac:dyDescent="0.25">
      <c r="B188" s="1">
        <v>1.85</v>
      </c>
      <c r="C188" s="1">
        <v>1</v>
      </c>
    </row>
    <row r="189" spans="2:3" x14ac:dyDescent="0.25">
      <c r="B189" s="1">
        <v>1.86</v>
      </c>
      <c r="C189" s="1">
        <v>1</v>
      </c>
    </row>
    <row r="190" spans="2:3" x14ac:dyDescent="0.25">
      <c r="B190" s="1">
        <v>1.87</v>
      </c>
      <c r="C190" s="1">
        <v>1</v>
      </c>
    </row>
    <row r="191" spans="2:3" x14ac:dyDescent="0.25">
      <c r="B191" s="1">
        <v>1.88</v>
      </c>
      <c r="C191" s="1">
        <v>1</v>
      </c>
    </row>
    <row r="192" spans="2:3" x14ac:dyDescent="0.25">
      <c r="B192" s="1">
        <v>1.89</v>
      </c>
      <c r="C192" s="1">
        <v>1</v>
      </c>
    </row>
    <row r="193" spans="2:3" x14ac:dyDescent="0.25">
      <c r="B193" s="1">
        <v>1.9</v>
      </c>
      <c r="C193" s="1">
        <v>1</v>
      </c>
    </row>
    <row r="194" spans="2:3" x14ac:dyDescent="0.25">
      <c r="B194" s="1">
        <v>1.91</v>
      </c>
      <c r="C194" s="1">
        <v>1</v>
      </c>
    </row>
    <row r="195" spans="2:3" x14ac:dyDescent="0.25">
      <c r="B195" s="1">
        <v>1.92</v>
      </c>
      <c r="C195" s="1">
        <v>1</v>
      </c>
    </row>
    <row r="196" spans="2:3" x14ac:dyDescent="0.25">
      <c r="B196" s="1">
        <v>1.93</v>
      </c>
      <c r="C196" s="1">
        <v>1</v>
      </c>
    </row>
    <row r="197" spans="2:3" x14ac:dyDescent="0.25">
      <c r="B197" s="1">
        <v>1.94</v>
      </c>
      <c r="C197" s="1">
        <v>1</v>
      </c>
    </row>
    <row r="198" spans="2:3" x14ac:dyDescent="0.25">
      <c r="B198" s="1">
        <v>1.95</v>
      </c>
      <c r="C198" s="1">
        <v>1</v>
      </c>
    </row>
    <row r="199" spans="2:3" x14ac:dyDescent="0.25">
      <c r="B199" s="1">
        <v>1.96</v>
      </c>
      <c r="C199" s="1">
        <v>1</v>
      </c>
    </row>
    <row r="200" spans="2:3" x14ac:dyDescent="0.25">
      <c r="B200" s="1">
        <v>1.97</v>
      </c>
      <c r="C200" s="1">
        <v>1</v>
      </c>
    </row>
    <row r="201" spans="2:3" x14ac:dyDescent="0.25">
      <c r="B201" s="1">
        <v>1.98</v>
      </c>
      <c r="C201" s="1">
        <v>1</v>
      </c>
    </row>
    <row r="202" spans="2:3" x14ac:dyDescent="0.25">
      <c r="B202" s="1">
        <v>1.99</v>
      </c>
      <c r="C202" s="1">
        <v>1</v>
      </c>
    </row>
    <row r="203" spans="2:3" x14ac:dyDescent="0.25">
      <c r="B203" s="1">
        <v>2</v>
      </c>
      <c r="C203" s="1">
        <v>1</v>
      </c>
    </row>
    <row r="204" spans="2:3" x14ac:dyDescent="0.25">
      <c r="B204" s="1">
        <v>2.0099999999999998</v>
      </c>
      <c r="C204" s="1">
        <v>1</v>
      </c>
    </row>
    <row r="205" spans="2:3" x14ac:dyDescent="0.25">
      <c r="B205" s="1">
        <v>2.02</v>
      </c>
      <c r="C205" s="1">
        <v>1</v>
      </c>
    </row>
    <row r="206" spans="2:3" x14ac:dyDescent="0.25">
      <c r="B206" s="1">
        <v>2.0299999999999998</v>
      </c>
      <c r="C206" s="1">
        <v>1</v>
      </c>
    </row>
    <row r="207" spans="2:3" x14ac:dyDescent="0.25">
      <c r="B207" s="1">
        <v>2.04</v>
      </c>
      <c r="C207" s="1">
        <v>1</v>
      </c>
    </row>
    <row r="208" spans="2:3" x14ac:dyDescent="0.25">
      <c r="B208" s="1">
        <v>2.0499999999999998</v>
      </c>
      <c r="C208" s="1">
        <v>1</v>
      </c>
    </row>
    <row r="209" spans="2:3" x14ac:dyDescent="0.25">
      <c r="B209" s="1">
        <v>2.06</v>
      </c>
      <c r="C209" s="1">
        <v>1</v>
      </c>
    </row>
    <row r="210" spans="2:3" x14ac:dyDescent="0.25">
      <c r="B210" s="1">
        <v>2.0699999999999998</v>
      </c>
      <c r="C210" s="1">
        <v>1</v>
      </c>
    </row>
    <row r="211" spans="2:3" x14ac:dyDescent="0.25">
      <c r="B211" s="1">
        <v>2.08</v>
      </c>
      <c r="C211" s="1">
        <v>1</v>
      </c>
    </row>
    <row r="212" spans="2:3" x14ac:dyDescent="0.25">
      <c r="B212" s="1">
        <v>2.09</v>
      </c>
      <c r="C212" s="1">
        <v>1</v>
      </c>
    </row>
    <row r="213" spans="2:3" x14ac:dyDescent="0.25">
      <c r="B213" s="1">
        <v>2.1</v>
      </c>
      <c r="C213" s="1">
        <v>1</v>
      </c>
    </row>
    <row r="214" spans="2:3" x14ac:dyDescent="0.25">
      <c r="B214" s="1">
        <v>2.11</v>
      </c>
      <c r="C214" s="1">
        <v>1</v>
      </c>
    </row>
    <row r="215" spans="2:3" x14ac:dyDescent="0.25">
      <c r="B215" s="1">
        <v>2.12</v>
      </c>
      <c r="C215" s="1">
        <v>1</v>
      </c>
    </row>
    <row r="216" spans="2:3" x14ac:dyDescent="0.25">
      <c r="B216" s="1">
        <v>2.13</v>
      </c>
      <c r="C216" s="1">
        <v>1</v>
      </c>
    </row>
    <row r="217" spans="2:3" x14ac:dyDescent="0.25">
      <c r="B217" s="1">
        <v>2.14</v>
      </c>
      <c r="C217" s="1">
        <v>1</v>
      </c>
    </row>
    <row r="218" spans="2:3" x14ac:dyDescent="0.25">
      <c r="B218" s="1">
        <v>2.15</v>
      </c>
      <c r="C218" s="1">
        <v>1</v>
      </c>
    </row>
    <row r="219" spans="2:3" x14ac:dyDescent="0.25">
      <c r="B219" s="1">
        <v>2.16</v>
      </c>
      <c r="C219" s="1">
        <v>1</v>
      </c>
    </row>
    <row r="220" spans="2:3" x14ac:dyDescent="0.25">
      <c r="B220" s="1">
        <v>2.17</v>
      </c>
      <c r="C220" s="1">
        <v>1</v>
      </c>
    </row>
    <row r="221" spans="2:3" x14ac:dyDescent="0.25">
      <c r="B221" s="1">
        <v>2.1800000000000002</v>
      </c>
      <c r="C221" s="1">
        <v>1</v>
      </c>
    </row>
    <row r="222" spans="2:3" x14ac:dyDescent="0.25">
      <c r="B222" s="1">
        <v>2.19</v>
      </c>
      <c r="C222" s="1">
        <v>1</v>
      </c>
    </row>
    <row r="223" spans="2:3" x14ac:dyDescent="0.25">
      <c r="B223" s="1">
        <v>2.2000000000000002</v>
      </c>
      <c r="C223" s="1">
        <v>1</v>
      </c>
    </row>
    <row r="224" spans="2:3" x14ac:dyDescent="0.25">
      <c r="B224" s="1">
        <v>2.21</v>
      </c>
      <c r="C224" s="1">
        <v>1</v>
      </c>
    </row>
    <row r="225" spans="2:3" x14ac:dyDescent="0.25">
      <c r="B225" s="1">
        <v>2.2200000000000002</v>
      </c>
      <c r="C225" s="1">
        <v>1</v>
      </c>
    </row>
    <row r="226" spans="2:3" x14ac:dyDescent="0.25">
      <c r="B226" s="1">
        <v>2.23</v>
      </c>
      <c r="C226" s="1">
        <v>1</v>
      </c>
    </row>
    <row r="227" spans="2:3" x14ac:dyDescent="0.25">
      <c r="B227" s="1">
        <v>2.2400000000000002</v>
      </c>
      <c r="C227" s="1">
        <v>1</v>
      </c>
    </row>
    <row r="228" spans="2:3" x14ac:dyDescent="0.25">
      <c r="B228" s="1">
        <v>2.25</v>
      </c>
      <c r="C228" s="1">
        <v>1</v>
      </c>
    </row>
    <row r="229" spans="2:3" x14ac:dyDescent="0.25">
      <c r="B229" s="1">
        <v>2.2599999999999998</v>
      </c>
      <c r="C229" s="1">
        <v>1</v>
      </c>
    </row>
    <row r="230" spans="2:3" x14ac:dyDescent="0.25">
      <c r="B230" s="1">
        <v>2.27</v>
      </c>
      <c r="C230" s="1">
        <v>1</v>
      </c>
    </row>
    <row r="231" spans="2:3" x14ac:dyDescent="0.25">
      <c r="B231" s="1">
        <v>2.2799999999999998</v>
      </c>
      <c r="C231" s="1">
        <v>1</v>
      </c>
    </row>
    <row r="232" spans="2:3" x14ac:dyDescent="0.25">
      <c r="B232" s="1">
        <v>2.29</v>
      </c>
      <c r="C232" s="1">
        <v>1</v>
      </c>
    </row>
    <row r="233" spans="2:3" x14ac:dyDescent="0.25">
      <c r="B233" s="1">
        <v>2.2999999999999998</v>
      </c>
      <c r="C233" s="1">
        <v>1</v>
      </c>
    </row>
    <row r="234" spans="2:3" x14ac:dyDescent="0.25">
      <c r="B234" s="1">
        <v>2.31</v>
      </c>
      <c r="C234" s="1">
        <v>1</v>
      </c>
    </row>
    <row r="235" spans="2:3" x14ac:dyDescent="0.25">
      <c r="B235" s="1">
        <v>2.3199999999999998</v>
      </c>
      <c r="C235" s="1">
        <v>1</v>
      </c>
    </row>
    <row r="236" spans="2:3" x14ac:dyDescent="0.25">
      <c r="B236" s="1">
        <v>2.33</v>
      </c>
      <c r="C236" s="1">
        <v>1</v>
      </c>
    </row>
    <row r="237" spans="2:3" x14ac:dyDescent="0.25">
      <c r="B237" s="1">
        <v>2.34</v>
      </c>
      <c r="C237" s="1">
        <v>1</v>
      </c>
    </row>
    <row r="238" spans="2:3" x14ac:dyDescent="0.25">
      <c r="B238" s="1">
        <v>2.35</v>
      </c>
      <c r="C238" s="1">
        <v>1</v>
      </c>
    </row>
    <row r="239" spans="2:3" x14ac:dyDescent="0.25">
      <c r="B239" s="1">
        <v>2.36</v>
      </c>
      <c r="C239" s="1">
        <v>1</v>
      </c>
    </row>
    <row r="240" spans="2:3" x14ac:dyDescent="0.25">
      <c r="B240" s="1">
        <v>2.37</v>
      </c>
      <c r="C240" s="1">
        <v>1</v>
      </c>
    </row>
    <row r="241" spans="2:3" x14ac:dyDescent="0.25">
      <c r="B241" s="1">
        <v>2.38</v>
      </c>
      <c r="C241" s="1">
        <v>1</v>
      </c>
    </row>
    <row r="242" spans="2:3" x14ac:dyDescent="0.25">
      <c r="B242" s="1">
        <v>2.39</v>
      </c>
      <c r="C242" s="1">
        <v>1</v>
      </c>
    </row>
    <row r="243" spans="2:3" x14ac:dyDescent="0.25">
      <c r="B243" s="1">
        <v>2.4</v>
      </c>
      <c r="C243" s="1">
        <v>1</v>
      </c>
    </row>
    <row r="244" spans="2:3" x14ac:dyDescent="0.25">
      <c r="B244" s="1">
        <v>2.41</v>
      </c>
      <c r="C244" s="1">
        <v>1</v>
      </c>
    </row>
    <row r="245" spans="2:3" x14ac:dyDescent="0.25">
      <c r="B245" s="1">
        <v>2.42</v>
      </c>
      <c r="C245" s="1">
        <v>1</v>
      </c>
    </row>
    <row r="246" spans="2:3" x14ac:dyDescent="0.25">
      <c r="B246" s="1">
        <v>2.4300000000000002</v>
      </c>
      <c r="C246" s="1">
        <v>1</v>
      </c>
    </row>
    <row r="247" spans="2:3" x14ac:dyDescent="0.25">
      <c r="B247" s="1">
        <v>2.44</v>
      </c>
      <c r="C247" s="1">
        <v>1</v>
      </c>
    </row>
    <row r="248" spans="2:3" x14ac:dyDescent="0.25">
      <c r="B248" s="1">
        <v>2.4500000000000002</v>
      </c>
      <c r="C248" s="1">
        <v>1</v>
      </c>
    </row>
    <row r="249" spans="2:3" x14ac:dyDescent="0.25">
      <c r="B249" s="1">
        <v>2.46</v>
      </c>
      <c r="C249" s="1">
        <v>1</v>
      </c>
    </row>
    <row r="250" spans="2:3" x14ac:dyDescent="0.25">
      <c r="B250" s="1">
        <v>2.4700000000000002</v>
      </c>
      <c r="C250" s="1">
        <v>1</v>
      </c>
    </row>
    <row r="251" spans="2:3" x14ac:dyDescent="0.25">
      <c r="B251" s="1">
        <v>2.48</v>
      </c>
      <c r="C251" s="1">
        <v>1</v>
      </c>
    </row>
    <row r="252" spans="2:3" x14ac:dyDescent="0.25">
      <c r="B252" s="1">
        <v>2.4900000000000002</v>
      </c>
      <c r="C252" s="1">
        <v>1</v>
      </c>
    </row>
    <row r="253" spans="2:3" x14ac:dyDescent="0.25">
      <c r="B253" s="1">
        <v>2.5</v>
      </c>
      <c r="C253" s="1">
        <v>1</v>
      </c>
    </row>
    <row r="254" spans="2:3" x14ac:dyDescent="0.25">
      <c r="B254" s="1">
        <v>2.5099999999999998</v>
      </c>
      <c r="C254" s="1">
        <v>1</v>
      </c>
    </row>
    <row r="255" spans="2:3" x14ac:dyDescent="0.25">
      <c r="B255" s="1">
        <v>2.52</v>
      </c>
      <c r="C255" s="1">
        <v>1</v>
      </c>
    </row>
    <row r="256" spans="2:3" x14ac:dyDescent="0.25">
      <c r="B256" s="1">
        <v>2.5299999999999998</v>
      </c>
      <c r="C256" s="1">
        <v>1</v>
      </c>
    </row>
    <row r="257" spans="2:3" x14ac:dyDescent="0.25">
      <c r="B257" s="1">
        <v>2.54</v>
      </c>
      <c r="C257" s="1">
        <v>1</v>
      </c>
    </row>
    <row r="258" spans="2:3" x14ac:dyDescent="0.25">
      <c r="B258" s="1">
        <v>2.5499999999999998</v>
      </c>
      <c r="C258" s="1">
        <v>1</v>
      </c>
    </row>
    <row r="259" spans="2:3" x14ac:dyDescent="0.25">
      <c r="B259" s="1">
        <v>2.56</v>
      </c>
      <c r="C259" s="1">
        <v>1</v>
      </c>
    </row>
    <row r="260" spans="2:3" x14ac:dyDescent="0.25">
      <c r="B260" s="1">
        <v>2.57</v>
      </c>
      <c r="C260" s="1">
        <v>1</v>
      </c>
    </row>
    <row r="261" spans="2:3" x14ac:dyDescent="0.25">
      <c r="B261" s="1">
        <v>2.58</v>
      </c>
      <c r="C261" s="1">
        <v>1</v>
      </c>
    </row>
    <row r="262" spans="2:3" x14ac:dyDescent="0.25">
      <c r="B262" s="1">
        <v>2.59</v>
      </c>
      <c r="C262" s="1">
        <v>1</v>
      </c>
    </row>
    <row r="263" spans="2:3" x14ac:dyDescent="0.25">
      <c r="B263" s="1">
        <v>2.6</v>
      </c>
      <c r="C263" s="1">
        <v>1</v>
      </c>
    </row>
    <row r="264" spans="2:3" x14ac:dyDescent="0.25">
      <c r="B264" s="1">
        <v>2.61</v>
      </c>
      <c r="C264" s="1">
        <v>1</v>
      </c>
    </row>
    <row r="265" spans="2:3" x14ac:dyDescent="0.25">
      <c r="B265" s="1">
        <v>2.62</v>
      </c>
      <c r="C265" s="1">
        <v>1</v>
      </c>
    </row>
    <row r="266" spans="2:3" x14ac:dyDescent="0.25">
      <c r="B266" s="1">
        <v>2.63</v>
      </c>
      <c r="C266" s="1">
        <v>1</v>
      </c>
    </row>
    <row r="267" spans="2:3" x14ac:dyDescent="0.25">
      <c r="B267" s="1">
        <v>2.64</v>
      </c>
      <c r="C267" s="1">
        <v>1</v>
      </c>
    </row>
    <row r="268" spans="2:3" x14ac:dyDescent="0.25">
      <c r="B268" s="1">
        <v>2.65</v>
      </c>
      <c r="C268" s="1">
        <v>1</v>
      </c>
    </row>
    <row r="269" spans="2:3" x14ac:dyDescent="0.25">
      <c r="B269" s="1">
        <v>2.66</v>
      </c>
      <c r="C269" s="1">
        <v>1</v>
      </c>
    </row>
    <row r="270" spans="2:3" x14ac:dyDescent="0.25">
      <c r="B270" s="1">
        <v>2.67</v>
      </c>
      <c r="C270" s="1">
        <v>1</v>
      </c>
    </row>
    <row r="271" spans="2:3" x14ac:dyDescent="0.25">
      <c r="B271" s="1">
        <v>2.68</v>
      </c>
      <c r="C271" s="1">
        <v>1</v>
      </c>
    </row>
    <row r="272" spans="2:3" x14ac:dyDescent="0.25">
      <c r="B272" s="1">
        <v>2.69</v>
      </c>
      <c r="C272" s="1">
        <v>1</v>
      </c>
    </row>
    <row r="273" spans="2:3" x14ac:dyDescent="0.25">
      <c r="B273" s="1">
        <v>2.7</v>
      </c>
      <c r="C273" s="1">
        <v>1</v>
      </c>
    </row>
    <row r="274" spans="2:3" x14ac:dyDescent="0.25">
      <c r="B274" s="1">
        <v>2.71</v>
      </c>
      <c r="C274" s="1">
        <v>1</v>
      </c>
    </row>
    <row r="275" spans="2:3" x14ac:dyDescent="0.25">
      <c r="B275" s="1">
        <v>2.72</v>
      </c>
      <c r="C275" s="1">
        <v>1</v>
      </c>
    </row>
    <row r="276" spans="2:3" x14ac:dyDescent="0.25">
      <c r="B276" s="1">
        <v>2.73</v>
      </c>
      <c r="C276" s="1">
        <v>1</v>
      </c>
    </row>
    <row r="277" spans="2:3" x14ac:dyDescent="0.25">
      <c r="B277" s="1">
        <v>2.74</v>
      </c>
      <c r="C277" s="1">
        <v>1</v>
      </c>
    </row>
    <row r="278" spans="2:3" x14ac:dyDescent="0.25">
      <c r="B278" s="1">
        <v>2.75</v>
      </c>
      <c r="C278" s="1">
        <v>1</v>
      </c>
    </row>
    <row r="279" spans="2:3" x14ac:dyDescent="0.25">
      <c r="B279" s="1">
        <v>2.76</v>
      </c>
      <c r="C279" s="1">
        <v>1</v>
      </c>
    </row>
    <row r="280" spans="2:3" x14ac:dyDescent="0.25">
      <c r="B280" s="1">
        <v>2.77</v>
      </c>
      <c r="C280" s="1">
        <v>1</v>
      </c>
    </row>
    <row r="281" spans="2:3" x14ac:dyDescent="0.25">
      <c r="B281" s="1">
        <v>2.78</v>
      </c>
      <c r="C281" s="1">
        <v>1</v>
      </c>
    </row>
    <row r="282" spans="2:3" x14ac:dyDescent="0.25">
      <c r="B282" s="1">
        <v>2.79</v>
      </c>
      <c r="C282" s="1">
        <v>1</v>
      </c>
    </row>
    <row r="283" spans="2:3" x14ac:dyDescent="0.25">
      <c r="B283" s="1">
        <v>2.8</v>
      </c>
      <c r="C283" s="1">
        <v>1</v>
      </c>
    </row>
    <row r="284" spans="2:3" x14ac:dyDescent="0.25">
      <c r="B284" s="1">
        <v>2.81</v>
      </c>
      <c r="C284" s="1">
        <v>1</v>
      </c>
    </row>
    <row r="285" spans="2:3" x14ac:dyDescent="0.25">
      <c r="B285" s="1">
        <v>2.82</v>
      </c>
      <c r="C285" s="1">
        <v>1</v>
      </c>
    </row>
    <row r="286" spans="2:3" x14ac:dyDescent="0.25">
      <c r="B286" s="1">
        <v>2.83</v>
      </c>
      <c r="C286" s="1">
        <v>1</v>
      </c>
    </row>
    <row r="287" spans="2:3" x14ac:dyDescent="0.25">
      <c r="B287" s="1">
        <v>2.84</v>
      </c>
      <c r="C287" s="1">
        <v>1</v>
      </c>
    </row>
    <row r="288" spans="2:3" x14ac:dyDescent="0.25">
      <c r="B288" s="1">
        <v>2.85</v>
      </c>
      <c r="C288" s="1">
        <v>1</v>
      </c>
    </row>
    <row r="289" spans="2:3" x14ac:dyDescent="0.25">
      <c r="B289" s="1">
        <v>2.86</v>
      </c>
      <c r="C289" s="1">
        <v>1</v>
      </c>
    </row>
    <row r="290" spans="2:3" x14ac:dyDescent="0.25">
      <c r="B290" s="1">
        <v>2.87</v>
      </c>
      <c r="C290" s="1">
        <v>1</v>
      </c>
    </row>
    <row r="291" spans="2:3" x14ac:dyDescent="0.25">
      <c r="B291" s="1">
        <v>2.88</v>
      </c>
      <c r="C291" s="1">
        <v>1</v>
      </c>
    </row>
    <row r="292" spans="2:3" x14ac:dyDescent="0.25">
      <c r="B292" s="1">
        <v>2.89</v>
      </c>
      <c r="C292" s="1">
        <v>1</v>
      </c>
    </row>
    <row r="293" spans="2:3" x14ac:dyDescent="0.25">
      <c r="B293" s="1">
        <v>2.9</v>
      </c>
      <c r="C293" s="1">
        <v>1</v>
      </c>
    </row>
    <row r="294" spans="2:3" x14ac:dyDescent="0.25">
      <c r="B294" s="1">
        <v>2.91</v>
      </c>
      <c r="C294" s="1">
        <v>1</v>
      </c>
    </row>
    <row r="295" spans="2:3" x14ac:dyDescent="0.25">
      <c r="B295" s="1">
        <v>2.92</v>
      </c>
      <c r="C295" s="1">
        <v>1</v>
      </c>
    </row>
    <row r="296" spans="2:3" x14ac:dyDescent="0.25">
      <c r="B296" s="1">
        <v>2.93</v>
      </c>
      <c r="C296" s="1">
        <v>1</v>
      </c>
    </row>
    <row r="297" spans="2:3" x14ac:dyDescent="0.25">
      <c r="B297" s="1">
        <v>2.94</v>
      </c>
      <c r="C297" s="1">
        <v>1</v>
      </c>
    </row>
    <row r="298" spans="2:3" x14ac:dyDescent="0.25">
      <c r="B298" s="1">
        <v>2.95</v>
      </c>
      <c r="C298" s="1">
        <v>1</v>
      </c>
    </row>
    <row r="299" spans="2:3" x14ac:dyDescent="0.25">
      <c r="B299" s="1">
        <v>2.96</v>
      </c>
      <c r="C299" s="1">
        <v>1</v>
      </c>
    </row>
    <row r="300" spans="2:3" x14ac:dyDescent="0.25">
      <c r="B300" s="1">
        <v>2.97</v>
      </c>
      <c r="C300" s="1">
        <v>1</v>
      </c>
    </row>
    <row r="301" spans="2:3" x14ac:dyDescent="0.25">
      <c r="B301" s="1">
        <v>2.98</v>
      </c>
      <c r="C301" s="1">
        <v>1</v>
      </c>
    </row>
    <row r="302" spans="2:3" x14ac:dyDescent="0.25">
      <c r="B302" s="1">
        <v>2.99</v>
      </c>
      <c r="C302" s="1">
        <v>1</v>
      </c>
    </row>
    <row r="303" spans="2:3" x14ac:dyDescent="0.25">
      <c r="B303" s="1">
        <v>3</v>
      </c>
      <c r="C303" s="1">
        <v>1</v>
      </c>
    </row>
    <row r="304" spans="2:3" x14ac:dyDescent="0.25">
      <c r="B304" s="1">
        <v>3.01</v>
      </c>
      <c r="C304" s="1">
        <v>1</v>
      </c>
    </row>
    <row r="305" spans="2:3" x14ac:dyDescent="0.25">
      <c r="B305" s="1">
        <v>3.02</v>
      </c>
      <c r="C305" s="1">
        <v>1</v>
      </c>
    </row>
    <row r="306" spans="2:3" x14ac:dyDescent="0.25">
      <c r="B306" s="1">
        <v>3.03</v>
      </c>
      <c r="C306" s="1">
        <v>1</v>
      </c>
    </row>
    <row r="307" spans="2:3" x14ac:dyDescent="0.25">
      <c r="B307" s="1">
        <v>3.04</v>
      </c>
      <c r="C307" s="1">
        <v>1</v>
      </c>
    </row>
    <row r="308" spans="2:3" x14ac:dyDescent="0.25">
      <c r="B308" s="1">
        <v>3.05</v>
      </c>
      <c r="C308" s="1">
        <v>1</v>
      </c>
    </row>
    <row r="309" spans="2:3" x14ac:dyDescent="0.25">
      <c r="B309" s="1">
        <v>3.06</v>
      </c>
      <c r="C309" s="1">
        <v>1</v>
      </c>
    </row>
    <row r="310" spans="2:3" x14ac:dyDescent="0.25">
      <c r="B310" s="1">
        <v>3.07</v>
      </c>
      <c r="C310" s="1">
        <v>1</v>
      </c>
    </row>
    <row r="311" spans="2:3" x14ac:dyDescent="0.25">
      <c r="B311" s="1">
        <v>3.08</v>
      </c>
      <c r="C311" s="1">
        <v>1</v>
      </c>
    </row>
    <row r="312" spans="2:3" x14ac:dyDescent="0.25">
      <c r="B312" s="1">
        <v>3.09</v>
      </c>
      <c r="C312" s="1">
        <v>1</v>
      </c>
    </row>
    <row r="313" spans="2:3" x14ac:dyDescent="0.25">
      <c r="B313" s="1">
        <v>3.1</v>
      </c>
      <c r="C313" s="1">
        <v>1</v>
      </c>
    </row>
    <row r="314" spans="2:3" x14ac:dyDescent="0.25">
      <c r="B314" s="1">
        <v>3.11</v>
      </c>
      <c r="C314" s="1">
        <v>1</v>
      </c>
    </row>
    <row r="315" spans="2:3" x14ac:dyDescent="0.25">
      <c r="B315" s="1">
        <v>3.12</v>
      </c>
      <c r="C315" s="1">
        <v>1</v>
      </c>
    </row>
    <row r="316" spans="2:3" x14ac:dyDescent="0.25">
      <c r="B316" s="1">
        <v>3.13</v>
      </c>
      <c r="C316" s="1">
        <v>1</v>
      </c>
    </row>
    <row r="317" spans="2:3" x14ac:dyDescent="0.25">
      <c r="B317" s="1">
        <v>3.14</v>
      </c>
      <c r="C317" s="1">
        <v>1</v>
      </c>
    </row>
    <row r="318" spans="2:3" x14ac:dyDescent="0.25">
      <c r="B318" s="1">
        <v>3.15</v>
      </c>
      <c r="C318" s="1">
        <v>1</v>
      </c>
    </row>
    <row r="319" spans="2:3" x14ac:dyDescent="0.25">
      <c r="B319" s="1">
        <v>3.16</v>
      </c>
      <c r="C319" s="1">
        <v>1</v>
      </c>
    </row>
    <row r="320" spans="2:3" x14ac:dyDescent="0.25">
      <c r="B320" s="1">
        <v>3.17</v>
      </c>
      <c r="C320" s="1">
        <v>1</v>
      </c>
    </row>
    <row r="321" spans="2:3" x14ac:dyDescent="0.25">
      <c r="B321" s="1">
        <v>3.18</v>
      </c>
      <c r="C321" s="1">
        <v>1</v>
      </c>
    </row>
    <row r="322" spans="2:3" x14ac:dyDescent="0.25">
      <c r="B322" s="1">
        <v>3.19</v>
      </c>
      <c r="C322" s="1">
        <v>1</v>
      </c>
    </row>
    <row r="323" spans="2:3" x14ac:dyDescent="0.25">
      <c r="B323" s="1">
        <v>3.2</v>
      </c>
      <c r="C323" s="1">
        <v>1</v>
      </c>
    </row>
    <row r="324" spans="2:3" x14ac:dyDescent="0.25">
      <c r="B324" s="1">
        <v>3.21</v>
      </c>
      <c r="C324" s="1">
        <v>1</v>
      </c>
    </row>
    <row r="325" spans="2:3" x14ac:dyDescent="0.25">
      <c r="B325" s="1">
        <v>3.22</v>
      </c>
      <c r="C325" s="1">
        <v>1</v>
      </c>
    </row>
    <row r="326" spans="2:3" x14ac:dyDescent="0.25">
      <c r="B326" s="1">
        <v>3.23</v>
      </c>
      <c r="C326" s="1">
        <v>1</v>
      </c>
    </row>
    <row r="327" spans="2:3" x14ac:dyDescent="0.25">
      <c r="B327" s="1">
        <v>3.24</v>
      </c>
      <c r="C327" s="1">
        <v>1</v>
      </c>
    </row>
    <row r="328" spans="2:3" x14ac:dyDescent="0.25">
      <c r="B328" s="1">
        <v>3.25</v>
      </c>
      <c r="C328" s="1">
        <v>1</v>
      </c>
    </row>
    <row r="329" spans="2:3" x14ac:dyDescent="0.25">
      <c r="B329" s="1">
        <v>3.26</v>
      </c>
      <c r="C329" s="1">
        <v>1</v>
      </c>
    </row>
    <row r="330" spans="2:3" x14ac:dyDescent="0.25">
      <c r="B330" s="1">
        <v>3.27</v>
      </c>
      <c r="C330" s="1">
        <v>1</v>
      </c>
    </row>
    <row r="331" spans="2:3" x14ac:dyDescent="0.25">
      <c r="B331" s="1">
        <v>3.28</v>
      </c>
      <c r="C331" s="1">
        <v>1</v>
      </c>
    </row>
    <row r="332" spans="2:3" x14ac:dyDescent="0.25">
      <c r="B332" s="1">
        <v>3.29</v>
      </c>
      <c r="C332" s="1">
        <v>1</v>
      </c>
    </row>
    <row r="333" spans="2:3" x14ac:dyDescent="0.25">
      <c r="B333" s="1">
        <v>3.3</v>
      </c>
      <c r="C333" s="1">
        <v>1</v>
      </c>
    </row>
    <row r="334" spans="2:3" x14ac:dyDescent="0.25">
      <c r="B334" s="1">
        <v>3.31</v>
      </c>
      <c r="C334" s="1">
        <v>1</v>
      </c>
    </row>
    <row r="335" spans="2:3" x14ac:dyDescent="0.25">
      <c r="B335" s="1">
        <v>3.32</v>
      </c>
      <c r="C335" s="1">
        <v>1</v>
      </c>
    </row>
    <row r="336" spans="2:3" x14ac:dyDescent="0.25">
      <c r="B336" s="1">
        <v>3.33</v>
      </c>
      <c r="C336" s="1">
        <v>1</v>
      </c>
    </row>
    <row r="337" spans="2:3" x14ac:dyDescent="0.25">
      <c r="B337" s="1">
        <v>3.34</v>
      </c>
      <c r="C337" s="1">
        <v>1</v>
      </c>
    </row>
    <row r="338" spans="2:3" x14ac:dyDescent="0.25">
      <c r="B338" s="1">
        <v>3.35</v>
      </c>
      <c r="C338" s="1">
        <v>1</v>
      </c>
    </row>
    <row r="339" spans="2:3" x14ac:dyDescent="0.25">
      <c r="B339" s="1">
        <v>3.36</v>
      </c>
      <c r="C339" s="1">
        <v>1</v>
      </c>
    </row>
    <row r="340" spans="2:3" x14ac:dyDescent="0.25">
      <c r="B340" s="1">
        <v>3.37</v>
      </c>
      <c r="C340" s="1">
        <v>1</v>
      </c>
    </row>
    <row r="341" spans="2:3" x14ac:dyDescent="0.25">
      <c r="B341" s="1">
        <v>3.38</v>
      </c>
      <c r="C341" s="1">
        <v>1</v>
      </c>
    </row>
    <row r="342" spans="2:3" x14ac:dyDescent="0.25">
      <c r="B342" s="1">
        <v>3.39</v>
      </c>
      <c r="C342" s="1">
        <v>1</v>
      </c>
    </row>
    <row r="343" spans="2:3" x14ac:dyDescent="0.25">
      <c r="B343" s="1">
        <v>3.4</v>
      </c>
      <c r="C343" s="1">
        <v>1</v>
      </c>
    </row>
    <row r="344" spans="2:3" x14ac:dyDescent="0.25">
      <c r="B344" s="1">
        <v>3.41</v>
      </c>
      <c r="C344" s="1">
        <v>1</v>
      </c>
    </row>
    <row r="345" spans="2:3" x14ac:dyDescent="0.25">
      <c r="B345" s="1">
        <v>3.42</v>
      </c>
      <c r="C345" s="1">
        <v>1</v>
      </c>
    </row>
    <row r="346" spans="2:3" x14ac:dyDescent="0.25">
      <c r="B346" s="1">
        <v>3.43</v>
      </c>
      <c r="C346" s="1">
        <v>1</v>
      </c>
    </row>
    <row r="347" spans="2:3" x14ac:dyDescent="0.25">
      <c r="B347" s="1">
        <v>3.44</v>
      </c>
      <c r="C347" s="1">
        <v>1</v>
      </c>
    </row>
    <row r="348" spans="2:3" x14ac:dyDescent="0.25">
      <c r="B348" s="1">
        <v>3.45</v>
      </c>
      <c r="C348" s="1">
        <v>1</v>
      </c>
    </row>
    <row r="349" spans="2:3" x14ac:dyDescent="0.25">
      <c r="B349" s="1">
        <v>3.46</v>
      </c>
      <c r="C349" s="1">
        <v>1</v>
      </c>
    </row>
    <row r="350" spans="2:3" x14ac:dyDescent="0.25">
      <c r="B350" s="1">
        <v>3.47</v>
      </c>
      <c r="C350" s="1">
        <v>1</v>
      </c>
    </row>
    <row r="351" spans="2:3" x14ac:dyDescent="0.25">
      <c r="B351" s="1">
        <v>3.48</v>
      </c>
      <c r="C351" s="1">
        <v>1</v>
      </c>
    </row>
    <row r="352" spans="2:3" x14ac:dyDescent="0.25">
      <c r="B352" s="1">
        <v>3.49</v>
      </c>
      <c r="C352" s="1">
        <v>1</v>
      </c>
    </row>
    <row r="353" spans="2:3" x14ac:dyDescent="0.25">
      <c r="B353" s="1">
        <v>3.5</v>
      </c>
      <c r="C353" s="1">
        <v>1</v>
      </c>
    </row>
    <row r="354" spans="2:3" x14ac:dyDescent="0.25">
      <c r="B354" s="1">
        <v>3.51</v>
      </c>
      <c r="C354" s="1">
        <v>1</v>
      </c>
    </row>
    <row r="355" spans="2:3" x14ac:dyDescent="0.25">
      <c r="B355" s="1">
        <v>3.52</v>
      </c>
      <c r="C355" s="1">
        <v>1</v>
      </c>
    </row>
    <row r="356" spans="2:3" x14ac:dyDescent="0.25">
      <c r="B356" s="1">
        <v>3.53</v>
      </c>
      <c r="C356" s="1">
        <v>1</v>
      </c>
    </row>
    <row r="357" spans="2:3" x14ac:dyDescent="0.25">
      <c r="B357" s="1">
        <v>3.54</v>
      </c>
      <c r="C357" s="1">
        <v>1</v>
      </c>
    </row>
    <row r="358" spans="2:3" x14ac:dyDescent="0.25">
      <c r="B358" s="1">
        <v>3.55</v>
      </c>
      <c r="C358" s="1">
        <v>1</v>
      </c>
    </row>
    <row r="359" spans="2:3" x14ac:dyDescent="0.25">
      <c r="B359" s="1">
        <v>3.56</v>
      </c>
      <c r="C359" s="1">
        <v>1</v>
      </c>
    </row>
    <row r="360" spans="2:3" x14ac:dyDescent="0.25">
      <c r="B360" s="1">
        <v>3.57</v>
      </c>
      <c r="C360" s="1">
        <v>1</v>
      </c>
    </row>
    <row r="361" spans="2:3" x14ac:dyDescent="0.25">
      <c r="B361" s="1">
        <v>3.58</v>
      </c>
      <c r="C361" s="1">
        <v>1</v>
      </c>
    </row>
    <row r="362" spans="2:3" x14ac:dyDescent="0.25">
      <c r="B362" s="1">
        <v>3.59</v>
      </c>
      <c r="C362" s="1">
        <v>1</v>
      </c>
    </row>
    <row r="363" spans="2:3" x14ac:dyDescent="0.25">
      <c r="B363" s="1">
        <v>3.6</v>
      </c>
      <c r="C363" s="1">
        <v>1</v>
      </c>
    </row>
    <row r="364" spans="2:3" x14ac:dyDescent="0.25">
      <c r="B364" s="1">
        <v>3.61</v>
      </c>
      <c r="C364" s="1">
        <v>1</v>
      </c>
    </row>
    <row r="365" spans="2:3" x14ac:dyDescent="0.25">
      <c r="B365" s="1">
        <v>3.62</v>
      </c>
      <c r="C365" s="1">
        <v>1</v>
      </c>
    </row>
    <row r="366" spans="2:3" x14ac:dyDescent="0.25">
      <c r="B366" s="1">
        <v>3.63</v>
      </c>
      <c r="C366" s="1">
        <v>1</v>
      </c>
    </row>
    <row r="367" spans="2:3" x14ac:dyDescent="0.25">
      <c r="B367" s="1">
        <v>3.64</v>
      </c>
      <c r="C367" s="1">
        <v>1</v>
      </c>
    </row>
    <row r="368" spans="2:3" x14ac:dyDescent="0.25">
      <c r="B368" s="1">
        <v>3.65</v>
      </c>
      <c r="C368" s="1">
        <v>1</v>
      </c>
    </row>
    <row r="369" spans="2:3" x14ac:dyDescent="0.25">
      <c r="B369" s="1">
        <v>3.66</v>
      </c>
      <c r="C369" s="1">
        <v>1</v>
      </c>
    </row>
    <row r="370" spans="2:3" x14ac:dyDescent="0.25">
      <c r="B370" s="1">
        <v>3.67</v>
      </c>
      <c r="C370" s="1">
        <v>1</v>
      </c>
    </row>
    <row r="371" spans="2:3" x14ac:dyDescent="0.25">
      <c r="B371" s="1">
        <v>3.68</v>
      </c>
      <c r="C371" s="1">
        <v>1</v>
      </c>
    </row>
    <row r="372" spans="2:3" x14ac:dyDescent="0.25">
      <c r="B372" s="1">
        <v>3.69</v>
      </c>
      <c r="C372" s="1">
        <v>1</v>
      </c>
    </row>
    <row r="373" spans="2:3" x14ac:dyDescent="0.25">
      <c r="B373" s="1">
        <v>3.7</v>
      </c>
      <c r="C373" s="1">
        <v>1</v>
      </c>
    </row>
    <row r="374" spans="2:3" x14ac:dyDescent="0.25">
      <c r="B374" s="1">
        <v>3.71</v>
      </c>
      <c r="C374" s="1">
        <v>1</v>
      </c>
    </row>
    <row r="375" spans="2:3" x14ac:dyDescent="0.25">
      <c r="B375" s="1">
        <v>3.72</v>
      </c>
      <c r="C375" s="1">
        <v>1</v>
      </c>
    </row>
    <row r="376" spans="2:3" x14ac:dyDescent="0.25">
      <c r="B376" s="1">
        <v>3.73</v>
      </c>
      <c r="C376" s="1">
        <v>1</v>
      </c>
    </row>
    <row r="377" spans="2:3" x14ac:dyDescent="0.25">
      <c r="B377" s="1">
        <v>3.74</v>
      </c>
      <c r="C377" s="1">
        <v>1</v>
      </c>
    </row>
    <row r="378" spans="2:3" x14ac:dyDescent="0.25">
      <c r="B378" s="1">
        <v>3.75</v>
      </c>
      <c r="C378" s="1">
        <v>1</v>
      </c>
    </row>
    <row r="379" spans="2:3" x14ac:dyDescent="0.25">
      <c r="B379" s="1">
        <v>3.76</v>
      </c>
      <c r="C379" s="1">
        <v>1</v>
      </c>
    </row>
    <row r="380" spans="2:3" x14ac:dyDescent="0.25">
      <c r="B380" s="1">
        <v>3.77</v>
      </c>
      <c r="C380" s="1">
        <v>1</v>
      </c>
    </row>
    <row r="381" spans="2:3" x14ac:dyDescent="0.25">
      <c r="B381" s="1">
        <v>3.78</v>
      </c>
      <c r="C381" s="1">
        <v>1</v>
      </c>
    </row>
    <row r="382" spans="2:3" x14ac:dyDescent="0.25">
      <c r="B382" s="1">
        <v>3.79</v>
      </c>
      <c r="C382" s="1">
        <v>1</v>
      </c>
    </row>
    <row r="383" spans="2:3" x14ac:dyDescent="0.25">
      <c r="B383" s="1">
        <v>3.8</v>
      </c>
      <c r="C383" s="1">
        <v>1</v>
      </c>
    </row>
    <row r="384" spans="2:3" x14ac:dyDescent="0.25">
      <c r="B384" s="1">
        <v>3.81</v>
      </c>
      <c r="C384" s="1">
        <v>1</v>
      </c>
    </row>
    <row r="385" spans="2:3" x14ac:dyDescent="0.25">
      <c r="B385" s="1">
        <v>3.82</v>
      </c>
      <c r="C385" s="1">
        <v>1</v>
      </c>
    </row>
    <row r="386" spans="2:3" x14ac:dyDescent="0.25">
      <c r="B386" s="1">
        <v>3.83</v>
      </c>
      <c r="C386" s="1">
        <v>1</v>
      </c>
    </row>
    <row r="387" spans="2:3" x14ac:dyDescent="0.25">
      <c r="B387" s="1">
        <v>3.84</v>
      </c>
      <c r="C387" s="1">
        <v>1</v>
      </c>
    </row>
    <row r="388" spans="2:3" x14ac:dyDescent="0.25">
      <c r="B388" s="1">
        <v>3.85</v>
      </c>
      <c r="C388" s="1">
        <v>1</v>
      </c>
    </row>
    <row r="389" spans="2:3" x14ac:dyDescent="0.25">
      <c r="B389" s="1">
        <v>3.86</v>
      </c>
      <c r="C389" s="1">
        <v>1</v>
      </c>
    </row>
    <row r="390" spans="2:3" x14ac:dyDescent="0.25">
      <c r="B390" s="1">
        <v>3.87</v>
      </c>
      <c r="C390" s="1">
        <v>1</v>
      </c>
    </row>
    <row r="391" spans="2:3" x14ac:dyDescent="0.25">
      <c r="B391" s="1">
        <v>3.88</v>
      </c>
      <c r="C391" s="1">
        <v>1</v>
      </c>
    </row>
    <row r="392" spans="2:3" x14ac:dyDescent="0.25">
      <c r="B392" s="1">
        <v>3.89</v>
      </c>
      <c r="C392" s="1">
        <v>1</v>
      </c>
    </row>
    <row r="393" spans="2:3" x14ac:dyDescent="0.25">
      <c r="B393" s="1">
        <v>3.9</v>
      </c>
      <c r="C393" s="1">
        <v>1</v>
      </c>
    </row>
    <row r="394" spans="2:3" x14ac:dyDescent="0.25">
      <c r="B394" s="1">
        <v>3.91</v>
      </c>
      <c r="C394" s="1">
        <v>1</v>
      </c>
    </row>
    <row r="395" spans="2:3" x14ac:dyDescent="0.25">
      <c r="B395" s="1">
        <v>3.92</v>
      </c>
      <c r="C395" s="1">
        <v>1</v>
      </c>
    </row>
    <row r="396" spans="2:3" x14ac:dyDescent="0.25">
      <c r="B396" s="1">
        <v>3.93</v>
      </c>
      <c r="C396" s="1">
        <v>1</v>
      </c>
    </row>
    <row r="397" spans="2:3" x14ac:dyDescent="0.25">
      <c r="B397" s="1">
        <v>3.94</v>
      </c>
      <c r="C397" s="1">
        <v>1</v>
      </c>
    </row>
    <row r="398" spans="2:3" x14ac:dyDescent="0.25">
      <c r="B398" s="1">
        <v>3.95</v>
      </c>
      <c r="C398" s="1">
        <v>1</v>
      </c>
    </row>
    <row r="399" spans="2:3" x14ac:dyDescent="0.25">
      <c r="B399" s="1">
        <v>3.96</v>
      </c>
      <c r="C399" s="1">
        <v>1</v>
      </c>
    </row>
    <row r="400" spans="2:3" x14ac:dyDescent="0.25">
      <c r="B400" s="1">
        <v>3.97</v>
      </c>
      <c r="C400" s="1">
        <v>1</v>
      </c>
    </row>
    <row r="401" spans="2:3" x14ac:dyDescent="0.25">
      <c r="B401" s="1">
        <v>3.98</v>
      </c>
      <c r="C401" s="1">
        <v>1</v>
      </c>
    </row>
    <row r="402" spans="2:3" x14ac:dyDescent="0.25">
      <c r="B402" s="1">
        <v>3.99</v>
      </c>
      <c r="C402" s="1">
        <v>1</v>
      </c>
    </row>
    <row r="403" spans="2:3" x14ac:dyDescent="0.25">
      <c r="B403" s="1">
        <v>4</v>
      </c>
      <c r="C403" s="1">
        <v>1</v>
      </c>
    </row>
    <row r="404" spans="2:3" x14ac:dyDescent="0.25">
      <c r="B404" s="1">
        <v>4.01</v>
      </c>
      <c r="C404" s="1">
        <v>1</v>
      </c>
    </row>
    <row r="405" spans="2:3" x14ac:dyDescent="0.25">
      <c r="B405" s="1">
        <v>4.0199999999999996</v>
      </c>
      <c r="C405" s="1">
        <v>1</v>
      </c>
    </row>
    <row r="406" spans="2:3" x14ac:dyDescent="0.25">
      <c r="B406" s="1">
        <v>4.03</v>
      </c>
      <c r="C406" s="1">
        <v>1</v>
      </c>
    </row>
    <row r="407" spans="2:3" x14ac:dyDescent="0.25">
      <c r="B407" s="1">
        <v>4.04</v>
      </c>
      <c r="C407" s="1">
        <v>1</v>
      </c>
    </row>
    <row r="408" spans="2:3" x14ac:dyDescent="0.25">
      <c r="B408" s="1">
        <v>4.05</v>
      </c>
      <c r="C408" s="1">
        <v>1</v>
      </c>
    </row>
    <row r="409" spans="2:3" x14ac:dyDescent="0.25">
      <c r="B409" s="1">
        <v>4.0599999999999996</v>
      </c>
      <c r="C409" s="1">
        <v>1</v>
      </c>
    </row>
    <row r="410" spans="2:3" x14ac:dyDescent="0.25">
      <c r="B410" s="1">
        <v>4.07</v>
      </c>
      <c r="C410" s="1">
        <v>1</v>
      </c>
    </row>
    <row r="411" spans="2:3" x14ac:dyDescent="0.25">
      <c r="B411" s="1">
        <v>4.08</v>
      </c>
      <c r="C411" s="1">
        <v>1</v>
      </c>
    </row>
    <row r="412" spans="2:3" x14ac:dyDescent="0.25">
      <c r="B412" s="1">
        <v>4.09</v>
      </c>
      <c r="C412" s="1">
        <v>1</v>
      </c>
    </row>
    <row r="413" spans="2:3" x14ac:dyDescent="0.25">
      <c r="B413" s="1">
        <v>4.0999999999999996</v>
      </c>
      <c r="C413" s="1">
        <v>1</v>
      </c>
    </row>
    <row r="414" spans="2:3" x14ac:dyDescent="0.25">
      <c r="B414" s="1">
        <v>4.1100000000000003</v>
      </c>
      <c r="C414" s="1">
        <v>1</v>
      </c>
    </row>
    <row r="415" spans="2:3" x14ac:dyDescent="0.25">
      <c r="B415" s="1">
        <v>4.12</v>
      </c>
      <c r="C415" s="1">
        <v>1</v>
      </c>
    </row>
    <row r="416" spans="2:3" x14ac:dyDescent="0.25">
      <c r="B416" s="1">
        <v>4.13</v>
      </c>
      <c r="C416" s="1">
        <v>1</v>
      </c>
    </row>
    <row r="417" spans="2:3" x14ac:dyDescent="0.25">
      <c r="B417" s="1">
        <v>4.1399999999999997</v>
      </c>
      <c r="C417" s="1">
        <v>1</v>
      </c>
    </row>
    <row r="418" spans="2:3" x14ac:dyDescent="0.25">
      <c r="B418" s="1">
        <v>4.1500000000000004</v>
      </c>
      <c r="C418" s="1">
        <v>1</v>
      </c>
    </row>
    <row r="419" spans="2:3" x14ac:dyDescent="0.25">
      <c r="B419" s="1">
        <v>4.16</v>
      </c>
      <c r="C419" s="1">
        <v>1</v>
      </c>
    </row>
    <row r="420" spans="2:3" x14ac:dyDescent="0.25">
      <c r="B420" s="1">
        <v>4.17</v>
      </c>
      <c r="C420" s="1">
        <v>1</v>
      </c>
    </row>
    <row r="421" spans="2:3" x14ac:dyDescent="0.25">
      <c r="B421" s="1">
        <v>4.18</v>
      </c>
      <c r="C421" s="1">
        <v>1</v>
      </c>
    </row>
    <row r="422" spans="2:3" x14ac:dyDescent="0.25">
      <c r="B422" s="1">
        <v>4.1900000000000004</v>
      </c>
      <c r="C422" s="1">
        <v>1</v>
      </c>
    </row>
    <row r="423" spans="2:3" x14ac:dyDescent="0.25">
      <c r="B423" s="1">
        <v>4.2</v>
      </c>
      <c r="C423" s="1">
        <v>1</v>
      </c>
    </row>
    <row r="424" spans="2:3" x14ac:dyDescent="0.25">
      <c r="B424" s="1">
        <v>4.21</v>
      </c>
      <c r="C424" s="1">
        <v>1</v>
      </c>
    </row>
    <row r="425" spans="2:3" x14ac:dyDescent="0.25">
      <c r="B425" s="1">
        <v>4.22</v>
      </c>
      <c r="C425" s="1">
        <v>1</v>
      </c>
    </row>
    <row r="426" spans="2:3" x14ac:dyDescent="0.25">
      <c r="B426" s="1">
        <v>4.2300000000000004</v>
      </c>
      <c r="C426" s="1">
        <v>1</v>
      </c>
    </row>
    <row r="427" spans="2:3" x14ac:dyDescent="0.25">
      <c r="B427" s="1">
        <v>4.24</v>
      </c>
      <c r="C427" s="1">
        <v>1</v>
      </c>
    </row>
    <row r="428" spans="2:3" x14ac:dyDescent="0.25">
      <c r="B428" s="1">
        <v>4.25</v>
      </c>
      <c r="C428" s="1">
        <v>1</v>
      </c>
    </row>
    <row r="429" spans="2:3" x14ac:dyDescent="0.25">
      <c r="B429" s="1">
        <v>4.26</v>
      </c>
      <c r="C429" s="1">
        <v>1</v>
      </c>
    </row>
    <row r="430" spans="2:3" x14ac:dyDescent="0.25">
      <c r="B430" s="1">
        <v>4.2699999999999996</v>
      </c>
      <c r="C430" s="1">
        <v>1</v>
      </c>
    </row>
    <row r="431" spans="2:3" x14ac:dyDescent="0.25">
      <c r="B431" s="1">
        <v>4.28</v>
      </c>
      <c r="C431" s="1">
        <v>1</v>
      </c>
    </row>
    <row r="432" spans="2:3" x14ac:dyDescent="0.25">
      <c r="B432" s="1">
        <v>4.29</v>
      </c>
      <c r="C432" s="1">
        <v>1</v>
      </c>
    </row>
    <row r="433" spans="2:3" x14ac:dyDescent="0.25">
      <c r="B433" s="1">
        <v>4.3</v>
      </c>
      <c r="C433" s="1">
        <v>1</v>
      </c>
    </row>
    <row r="434" spans="2:3" x14ac:dyDescent="0.25">
      <c r="B434" s="1">
        <v>4.3099999999999996</v>
      </c>
      <c r="C434" s="1">
        <v>1</v>
      </c>
    </row>
    <row r="435" spans="2:3" x14ac:dyDescent="0.25">
      <c r="B435" s="1">
        <v>4.32</v>
      </c>
      <c r="C435" s="1">
        <v>1</v>
      </c>
    </row>
    <row r="436" spans="2:3" x14ac:dyDescent="0.25">
      <c r="B436" s="1">
        <v>4.33</v>
      </c>
      <c r="C436" s="1">
        <v>1</v>
      </c>
    </row>
    <row r="437" spans="2:3" x14ac:dyDescent="0.25">
      <c r="B437" s="1">
        <v>4.34</v>
      </c>
      <c r="C437" s="1">
        <v>1</v>
      </c>
    </row>
    <row r="438" spans="2:3" x14ac:dyDescent="0.25">
      <c r="B438" s="1">
        <v>4.3499999999999996</v>
      </c>
      <c r="C438" s="1">
        <v>1</v>
      </c>
    </row>
    <row r="439" spans="2:3" x14ac:dyDescent="0.25">
      <c r="B439" s="1">
        <v>4.3600000000000003</v>
      </c>
      <c r="C439" s="1">
        <v>1</v>
      </c>
    </row>
    <row r="440" spans="2:3" x14ac:dyDescent="0.25">
      <c r="B440" s="1">
        <v>4.37</v>
      </c>
      <c r="C440" s="1">
        <v>1</v>
      </c>
    </row>
    <row r="441" spans="2:3" x14ac:dyDescent="0.25">
      <c r="B441" s="1">
        <v>4.38</v>
      </c>
      <c r="C441" s="1">
        <v>1</v>
      </c>
    </row>
    <row r="442" spans="2:3" x14ac:dyDescent="0.25">
      <c r="B442" s="1">
        <v>4.3899999999999997</v>
      </c>
      <c r="C442" s="1">
        <v>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B2:I28"/>
  <sheetViews>
    <sheetView topLeftCell="B9" zoomScale="120" zoomScaleNormal="120" workbookViewId="0">
      <selection activeCell="H7" sqref="H7"/>
    </sheetView>
  </sheetViews>
  <sheetFormatPr baseColWidth="10" defaultColWidth="11.42578125" defaultRowHeight="15" x14ac:dyDescent="0.25"/>
  <cols>
    <col min="2" max="2" width="42.140625" customWidth="1"/>
  </cols>
  <sheetData>
    <row r="2" spans="2:9" x14ac:dyDescent="0.25">
      <c r="B2" t="s">
        <v>6</v>
      </c>
      <c r="C2" t="s">
        <v>781</v>
      </c>
    </row>
    <row r="3" spans="2:9" ht="15.75" thickBot="1" x14ac:dyDescent="0.3">
      <c r="B3" t="s">
        <v>782</v>
      </c>
      <c r="C3" s="1" t="e">
        <f>#REF!</f>
        <v>#REF!</v>
      </c>
    </row>
    <row r="4" spans="2:9" ht="16.5" thickBot="1" x14ac:dyDescent="0.3">
      <c r="B4" t="s">
        <v>783</v>
      </c>
      <c r="C4" s="1" t="e">
        <f>#REF!</f>
        <v>#REF!</v>
      </c>
      <c r="G4" s="3"/>
      <c r="H4" s="507" t="s">
        <v>784</v>
      </c>
      <c r="I4" s="508"/>
    </row>
    <row r="5" spans="2:9" ht="15.75" x14ac:dyDescent="0.25">
      <c r="B5" t="s">
        <v>785</v>
      </c>
      <c r="C5" s="1" t="e">
        <f>#REF!</f>
        <v>#REF!</v>
      </c>
      <c r="G5" s="3" t="s">
        <v>786</v>
      </c>
      <c r="H5" s="4">
        <v>0.5</v>
      </c>
      <c r="I5" s="5">
        <f>H5</f>
        <v>0.5</v>
      </c>
    </row>
    <row r="6" spans="2:9" ht="15.75" x14ac:dyDescent="0.25">
      <c r="B6" t="s">
        <v>787</v>
      </c>
      <c r="C6" s="1" t="e">
        <f>#REF!</f>
        <v>#REF!</v>
      </c>
      <c r="G6" s="6" t="s">
        <v>788</v>
      </c>
      <c r="H6" s="7">
        <v>0.2</v>
      </c>
      <c r="I6" s="8">
        <f>H5+H6</f>
        <v>0.7</v>
      </c>
    </row>
    <row r="7" spans="2:9" ht="15.75" x14ac:dyDescent="0.25">
      <c r="B7" t="s">
        <v>789</v>
      </c>
      <c r="C7" s="1" t="e">
        <f>#REF!</f>
        <v>#REF!</v>
      </c>
      <c r="G7" s="6" t="s">
        <v>790</v>
      </c>
      <c r="H7" s="7">
        <v>0.2</v>
      </c>
      <c r="I7" s="8">
        <f>I6+H7</f>
        <v>0.89999999999999991</v>
      </c>
    </row>
    <row r="8" spans="2:9" ht="15.75" x14ac:dyDescent="0.25">
      <c r="B8" t="s">
        <v>791</v>
      </c>
      <c r="C8" s="1" t="e">
        <f>#REF!</f>
        <v>#REF!</v>
      </c>
      <c r="G8" s="6" t="s">
        <v>792</v>
      </c>
      <c r="H8" s="7">
        <v>0.1</v>
      </c>
      <c r="I8" s="8">
        <f>I7+H8</f>
        <v>0.99999999999999989</v>
      </c>
    </row>
    <row r="9" spans="2:9" ht="16.5" thickBot="1" x14ac:dyDescent="0.3">
      <c r="B9" t="s">
        <v>793</v>
      </c>
      <c r="C9" s="1" t="e">
        <f>#REF!</f>
        <v>#REF!</v>
      </c>
      <c r="G9" s="9" t="s">
        <v>794</v>
      </c>
      <c r="H9" s="10">
        <f>SUM(H5:H8)</f>
        <v>0.99999999999999989</v>
      </c>
      <c r="I9" s="11"/>
    </row>
    <row r="10" spans="2:9" ht="16.5" thickBot="1" x14ac:dyDescent="0.3">
      <c r="C10" s="1"/>
      <c r="G10" s="6"/>
      <c r="H10" s="12"/>
      <c r="I10" s="13"/>
    </row>
    <row r="11" spans="2:9" ht="16.5" thickBot="1" x14ac:dyDescent="0.3">
      <c r="B11" t="s">
        <v>355</v>
      </c>
      <c r="C11" t="s">
        <v>781</v>
      </c>
      <c r="G11" s="14" t="s">
        <v>795</v>
      </c>
      <c r="H11" s="15"/>
      <c r="I11" s="16" t="e">
        <f>#REF!</f>
        <v>#REF!</v>
      </c>
    </row>
    <row r="12" spans="2:9" ht="16.5" thickBot="1" x14ac:dyDescent="0.3">
      <c r="B12" t="s">
        <v>28</v>
      </c>
      <c r="C12" s="2" t="e">
        <f>#REF!</f>
        <v>#REF!</v>
      </c>
      <c r="G12" s="6"/>
      <c r="H12" s="12"/>
      <c r="I12" s="13"/>
    </row>
    <row r="13" spans="2:9" ht="15.75" x14ac:dyDescent="0.25">
      <c r="B13" t="s">
        <v>44</v>
      </c>
      <c r="C13" s="2" t="e">
        <f>#REF!</f>
        <v>#REF!</v>
      </c>
      <c r="G13" s="3" t="s">
        <v>796</v>
      </c>
      <c r="H13" s="17" t="e">
        <f>(I11-H14)/2</f>
        <v>#REF!</v>
      </c>
      <c r="I13" s="18"/>
    </row>
    <row r="14" spans="2:9" ht="15.75" x14ac:dyDescent="0.25">
      <c r="B14" t="s">
        <v>50</v>
      </c>
      <c r="C14" s="2" t="e">
        <f>#REF!</f>
        <v>#REF!</v>
      </c>
      <c r="G14" s="6" t="s">
        <v>797</v>
      </c>
      <c r="H14" s="19">
        <v>1.4999999999999999E-2</v>
      </c>
      <c r="I14" s="20"/>
    </row>
    <row r="15" spans="2:9" ht="16.5" thickBot="1" x14ac:dyDescent="0.3">
      <c r="B15" t="s">
        <v>67</v>
      </c>
      <c r="C15" s="2" t="e">
        <f>#REF!</f>
        <v>#REF!</v>
      </c>
      <c r="G15" s="9" t="s">
        <v>798</v>
      </c>
      <c r="H15" s="10" t="e">
        <f>SUM(H5:H8)-H13-H14</f>
        <v>#REF!</v>
      </c>
      <c r="I15" s="21"/>
    </row>
    <row r="16" spans="2:9" x14ac:dyDescent="0.25">
      <c r="B16" t="s">
        <v>799</v>
      </c>
      <c r="C16" s="2" t="e">
        <f>#REF!</f>
        <v>#REF!</v>
      </c>
    </row>
    <row r="17" spans="2:3" x14ac:dyDescent="0.25">
      <c r="B17" t="s">
        <v>109</v>
      </c>
      <c r="C17" s="2" t="e">
        <f>#REF!</f>
        <v>#REF!</v>
      </c>
    </row>
    <row r="18" spans="2:3" x14ac:dyDescent="0.25">
      <c r="B18" t="s">
        <v>158</v>
      </c>
      <c r="C18" s="2" t="e">
        <f>#REF!</f>
        <v>#REF!</v>
      </c>
    </row>
    <row r="19" spans="2:3" x14ac:dyDescent="0.25">
      <c r="B19" t="s">
        <v>800</v>
      </c>
      <c r="C19" s="2" t="e">
        <f>#REF!</f>
        <v>#REF!</v>
      </c>
    </row>
    <row r="20" spans="2:3" x14ac:dyDescent="0.25">
      <c r="B20" t="s">
        <v>169</v>
      </c>
      <c r="C20" s="2" t="e">
        <f>#REF!</f>
        <v>#REF!</v>
      </c>
    </row>
    <row r="21" spans="2:3" x14ac:dyDescent="0.25">
      <c r="B21" t="s">
        <v>186</v>
      </c>
      <c r="C21" s="2" t="e">
        <f>#REF!</f>
        <v>#REF!</v>
      </c>
    </row>
    <row r="22" spans="2:3" x14ac:dyDescent="0.25">
      <c r="B22" t="s">
        <v>198</v>
      </c>
      <c r="C22" s="2" t="e">
        <f>#REF!</f>
        <v>#REF!</v>
      </c>
    </row>
    <row r="23" spans="2:3" x14ac:dyDescent="0.25">
      <c r="B23" t="s">
        <v>211</v>
      </c>
      <c r="C23" s="2" t="e">
        <f>#REF!</f>
        <v>#REF!</v>
      </c>
    </row>
    <row r="24" spans="2:3" x14ac:dyDescent="0.25">
      <c r="B24" t="s">
        <v>801</v>
      </c>
      <c r="C24" s="2" t="e">
        <f>#REF!</f>
        <v>#REF!</v>
      </c>
    </row>
    <row r="25" spans="2:3" x14ac:dyDescent="0.25">
      <c r="B25" t="s">
        <v>802</v>
      </c>
      <c r="C25" s="2" t="e">
        <f>#REF!</f>
        <v>#REF!</v>
      </c>
    </row>
    <row r="26" spans="2:3" x14ac:dyDescent="0.25">
      <c r="B26" t="s">
        <v>267</v>
      </c>
      <c r="C26" s="2" t="e">
        <f>#REF!</f>
        <v>#REF!</v>
      </c>
    </row>
    <row r="27" spans="2:3" x14ac:dyDescent="0.25">
      <c r="B27" t="s">
        <v>293</v>
      </c>
      <c r="C27" s="1" t="e">
        <f>#REF!</f>
        <v>#REF!</v>
      </c>
    </row>
    <row r="28" spans="2:3" x14ac:dyDescent="0.25">
      <c r="B28" t="s">
        <v>803</v>
      </c>
      <c r="C28" s="1" t="e">
        <f>#REF!</f>
        <v>#REF!</v>
      </c>
    </row>
  </sheetData>
  <mergeCells count="1">
    <mergeCell ref="H4:I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MIPG INSTITUCIONAL</vt:lpstr>
      <vt:lpstr>TABLA DINÁMICA</vt:lpstr>
      <vt:lpstr>Hoja3</vt:lpstr>
      <vt:lpstr>Hoja2</vt:lpstr>
      <vt:lpstr>Hoja1</vt:lpstr>
      <vt:lpstr>TABLAS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MONICA</cp:lastModifiedBy>
  <cp:revision/>
  <dcterms:created xsi:type="dcterms:W3CDTF">2020-11-26T21:38:07Z</dcterms:created>
  <dcterms:modified xsi:type="dcterms:W3CDTF">2023-01-16T14:30:41Z</dcterms:modified>
  <cp:category/>
  <cp:contentStatus/>
</cp:coreProperties>
</file>