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1E5961AB-867B-4D50-9058-D84DDD0CD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14" l="1"/>
  <c r="AA12" i="14"/>
  <c r="U12" i="14"/>
  <c r="W14" i="14"/>
  <c r="X14" i="14"/>
  <c r="Y14" i="14"/>
  <c r="Z14" i="14"/>
  <c r="V14" i="14"/>
  <c r="Q14" i="14"/>
  <c r="R14" i="14"/>
  <c r="S14" i="14"/>
  <c r="T14" i="14"/>
  <c r="P14" i="14"/>
  <c r="AA11" i="14"/>
  <c r="U11" i="14"/>
  <c r="U9" i="14" l="1"/>
  <c r="AA9" i="14"/>
  <c r="N10" i="14"/>
  <c r="N11" i="14"/>
  <c r="N12" i="14"/>
  <c r="N9" i="14"/>
  <c r="N14" i="14" s="1"/>
  <c r="AC14" i="14" l="1"/>
  <c r="AB11" i="14"/>
  <c r="AB9" i="14" l="1"/>
  <c r="AB12" i="14"/>
  <c r="AA10" i="14"/>
  <c r="AA14" i="14" s="1"/>
  <c r="U10" i="14"/>
  <c r="U14" i="14" s="1"/>
  <c r="AB14" i="14" l="1"/>
  <c r="AB10" i="14"/>
</calcChain>
</file>

<file path=xl/sharedStrings.xml><?xml version="1.0" encoding="utf-8"?>
<sst xmlns="http://schemas.openxmlformats.org/spreadsheetml/2006/main" count="91" uniqueCount="64">
  <si>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</si>
  <si>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</si>
  <si>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</si>
  <si>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</si>
  <si>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</si>
  <si>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</si>
  <si>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</si>
  <si>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</si>
  <si>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</si>
  <si>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</si>
  <si>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</si>
  <si>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</si>
  <si>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</si>
  <si>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</si>
  <si>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</si>
  <si>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</si>
  <si>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</si>
  <si>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</si>
  <si>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</si>
  <si>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</si>
  <si>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</si>
  <si>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</si>
  <si>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</si>
  <si>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</si>
  <si>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</si>
  <si>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</si>
  <si>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</si>
  <si>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</si>
  <si>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</si>
  <si>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</si>
  <si>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</si>
  <si>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</si>
  <si>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</si>
  <si>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</si>
  <si>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</si>
  <si>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</si>
  <si>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</si>
  <si>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</si>
  <si>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</si>
  <si>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</si>
  <si>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</si>
  <si>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</si>
  <si>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</si>
  <si>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</si>
  <si>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</si>
  <si>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</si>
  <si>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</si>
  <si>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</si>
  <si>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</si>
  <si>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</si>
  <si>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</si>
  <si>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</si>
  <si>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</si>
  <si>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</si>
  <si>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</si>
  <si>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</si>
  <si>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</si>
  <si>
    <t>2.3.2.02.02.008.4599025.8912301.201</t>
  </si>
  <si>
    <t>2.3.2.02.02.008.4599025.8912301.501</t>
  </si>
  <si>
    <t>Pendiente por incluir en proyecto</t>
  </si>
  <si>
    <t>Meta no programada en la vigencia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</si>
  <si>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</si>
  <si>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</si>
  <si>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r>
      <t xml:space="preserve">Página: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</si>
</sst>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</numFmts>
  <fonts count="1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91">
    <xf numFmtId="0" fontId="0" fillId="0" borderId="0" xfId="0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0" fontId="0" fillId="3" borderId="0" xfId="0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3" fontId="0" fillId="0" borderId="0" xfId="0" applyNumberFormat="1"/>
    <xf numFmtId="164" fontId="6" fillId="3" borderId="1" xfId="0" applyNumberFormat="1" applyFont="1" applyFill="1" applyBorder="1" applyAlignment="1">
      <alignment vertical="center" wrapText="1"/>
    </xf>
    <xf numFmtId="5" fontId="7" fillId="3" borderId="2" xfId="108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5" fontId="9" fillId="2" borderId="5" xfId="110" applyNumberFormat="1" applyFont="1" applyFill="1" applyAlignment="1">
      <alignment horizontal="right" vertical="center" wrapText="1"/>
    </xf>
    <xf numFmtId="44" fontId="0" fillId="0" borderId="0" xfId="108" applyFont="1"/>
    <xf numFmtId="43" fontId="6" fillId="3" borderId="2" xfId="111" applyFont="1" applyFill="1" applyBorder="1" applyAlignment="1">
      <alignment horizontal="right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9" fontId="14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111" applyNumberFormat="1" applyFont="1" applyFill="1" applyBorder="1" applyAlignment="1">
      <alignment horizontal="center" vertical="center"/>
    </xf>
    <xf numFmtId="9" fontId="5" fillId="3" borderId="1" xfId="107" applyFont="1" applyFill="1" applyBorder="1" applyAlignment="1">
      <alignment horizontal="center" vertical="center" wrapText="1"/>
    </xf>
    <xf numFmtId="166" fontId="6" fillId="3" borderId="2" xfId="111" applyNumberFormat="1" applyFont="1" applyFill="1" applyBorder="1" applyAlignment="1">
      <alignment horizontal="right" vertical="center" wrapText="1"/>
    </xf>
    <xf numFmtId="166" fontId="7" fillId="2" borderId="2" xfId="111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justify" vertical="center" wrapText="1"/>
    </xf>
    <xf numFmtId="9" fontId="6" fillId="2" borderId="1" xfId="107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 wrapText="1"/>
    </xf>
    <xf numFmtId="5" fontId="7" fillId="2" borderId="2" xfId="111" applyNumberFormat="1" applyFont="1" applyFill="1" applyBorder="1" applyAlignment="1">
      <alignment vertical="center"/>
    </xf>
    <xf numFmtId="5" fontId="10" fillId="2" borderId="2" xfId="11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justify" vertical="center" wrapText="1"/>
    </xf>
    <xf numFmtId="2" fontId="10" fillId="0" borderId="2" xfId="109" applyNumberFormat="1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top"/>
    </xf>
    <xf numFmtId="14" fontId="6" fillId="0" borderId="7" xfId="0" applyNumberFormat="1" applyFont="1" applyBorder="1" applyAlignment="1">
      <alignment horizontal="center" vertical="top"/>
    </xf>
    <xf numFmtId="14" fontId="6" fillId="0" borderId="8" xfId="0" applyNumberFormat="1" applyFont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/>
    </xf>
    <xf numFmtId="166" fontId="9" fillId="2" borderId="1" xfId="108" applyNumberFormat="1" applyFont="1" applyFill="1" applyBorder="1" applyAlignment="1">
      <alignment horizontal="right" vertical="center" wrapText="1"/>
    </xf>
    <xf numFmtId="5" fontId="9" fillId="2" borderId="9" xfId="108" applyNumberFormat="1" applyFont="1" applyFill="1" applyBorder="1" applyAlignment="1">
      <alignment horizontal="right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9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5" fontId="7" fillId="0" borderId="9" xfId="10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2" borderId="2" xfId="111" applyNumberFormat="1" applyFont="1" applyFill="1" applyBorder="1" applyAlignment="1">
      <alignment horizontal="center" vertical="center"/>
    </xf>
    <xf numFmtId="2" fontId="15" fillId="0" borderId="3" xfId="112" applyNumberFormat="1" applyFont="1" applyBorder="1" applyAlignment="1">
      <alignment horizontal="left" vertical="center" wrapText="1"/>
    </xf>
    <xf numFmtId="2" fontId="15" fillId="0" borderId="7" xfId="112" applyNumberFormat="1" applyFont="1" applyBorder="1" applyAlignment="1">
      <alignment horizontal="left" vertical="center" wrapText="1"/>
    </xf>
    <xf numFmtId="2" fontId="15" fillId="0" borderId="8" xfId="112" applyNumberFormat="1" applyFont="1" applyBorder="1" applyAlignment="1">
      <alignment horizontal="left" vertical="center" wrapText="1"/>
    </xf>
    <xf numFmtId="2" fontId="15" fillId="0" borderId="2" xfId="112" applyNumberFormat="1" applyFont="1" applyBorder="1" applyAlignment="1">
      <alignment horizontal="left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Normal 2 2" xfId="112" xr:uid="{B3BF07F6-4347-4488-A140-1B814E07F37B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495271</xdr:colOff>
      <xdr:row>3</xdr:row>
      <xdr:rowOff>76553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L1" zoomScale="60" zoomScaleNormal="60" workbookViewId="0">
      <selection activeCell="AC2" sqref="AC2:AE4"/>
    </sheetView>
  </sheetViews>
  <sheetFormatPr baseColWidth="10" defaultColWidth="11.125" defaultRowHeight="14.25" x14ac:dyDescent="0.2"/>
  <cols>
    <col min="1" max="1" width="7.75" customWidth="1"/>
    <col min="2" max="2" width="22" customWidth="1"/>
    <col min="3" max="3" width="21.125" customWidth="1"/>
    <col min="4" max="4" width="22.5" customWidth="1"/>
    <col min="5" max="5" width="50.875" customWidth="1"/>
    <col min="6" max="6" width="46.125" customWidth="1"/>
    <col min="7" max="7" width="19.875" customWidth="1"/>
    <col min="8" max="8" width="44.625" customWidth="1"/>
    <col min="9" max="9" width="53.75" style="33" customWidth="1"/>
    <col min="10" max="10" width="13.125" customWidth="1"/>
    <col min="11" max="11" width="16" customWidth="1"/>
    <col min="12" max="12" width="15.625" customWidth="1"/>
    <col min="13" max="13" width="14.875" customWidth="1"/>
    <col min="14" max="14" width="13.625" customWidth="1"/>
    <col min="15" max="15" width="37.25" customWidth="1"/>
    <col min="16" max="16" width="20.875" customWidth="1"/>
    <col min="17" max="20" width="16.125" customWidth="1"/>
    <col min="21" max="21" width="20" customWidth="1"/>
    <col min="22" max="22" width="22.25" customWidth="1"/>
    <col min="23" max="25" width="16.875" customWidth="1"/>
    <col min="26" max="26" width="30.375" customWidth="1"/>
    <col min="27" max="27" width="20" customWidth="1"/>
    <col min="28" max="28" width="13.625" customWidth="1"/>
    <col min="29" max="29" width="20.625" customWidth="1"/>
    <col min="30" max="30" width="20.875" customWidth="1"/>
    <col min="31" max="31" width="17.625" customWidth="1"/>
  </cols>
  <sheetData>
    <row r="1" spans="1:31" ht="15.75" x14ac:dyDescent="0.2">
      <c r="A1" s="65"/>
      <c r="B1" s="68" t="s">
        <v>49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3" t="s">
        <v>54</v>
      </c>
      <c r="AD1" s="63"/>
      <c r="AE1" s="63"/>
    </row>
    <row r="2" spans="1:31" ht="15" x14ac:dyDescent="0.2">
      <c r="A2" s="65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87" t="s">
        <v>61</v>
      </c>
      <c r="AD2" s="88"/>
      <c r="AE2" s="89"/>
    </row>
    <row r="3" spans="1:31" ht="15.75" customHeight="1" x14ac:dyDescent="0.2">
      <c r="A3" s="6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87" t="s">
        <v>62</v>
      </c>
      <c r="AD3" s="88"/>
      <c r="AE3" s="89"/>
    </row>
    <row r="4" spans="1:31" ht="15" x14ac:dyDescent="0.2">
      <c r="A4" s="65"/>
      <c r="B4" s="68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90" t="s">
        <v>63</v>
      </c>
      <c r="AD4" s="90"/>
      <c r="AE4" s="90"/>
    </row>
    <row r="5" spans="1:31" ht="15.75" x14ac:dyDescent="0.2">
      <c r="A5" s="66" t="s">
        <v>50</v>
      </c>
      <c r="B5" s="66"/>
      <c r="C5" s="66"/>
      <c r="D5" s="71">
        <v>44901</v>
      </c>
      <c r="E5" s="72"/>
      <c r="F5" s="72"/>
      <c r="G5" s="73"/>
      <c r="H5" s="33"/>
      <c r="J5" s="33"/>
      <c r="K5" s="33"/>
      <c r="L5" s="3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1" ht="15.75" x14ac:dyDescent="0.2">
      <c r="A6" s="67" t="s">
        <v>31</v>
      </c>
      <c r="B6" s="67"/>
      <c r="C6" s="67"/>
      <c r="D6" s="71">
        <v>44895</v>
      </c>
      <c r="E6" s="72"/>
      <c r="F6" s="72"/>
      <c r="G6" s="73"/>
      <c r="H6" s="33"/>
      <c r="J6" s="33"/>
      <c r="K6" s="33"/>
      <c r="L6" s="3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4"/>
      <c r="AE6" s="15"/>
    </row>
    <row r="7" spans="1:31" ht="15.75" x14ac:dyDescent="0.2">
      <c r="A7" s="16"/>
      <c r="B7" s="70" t="s">
        <v>10</v>
      </c>
      <c r="C7" s="70"/>
      <c r="D7" s="70"/>
      <c r="E7" s="70"/>
      <c r="F7" s="70"/>
      <c r="G7" s="70" t="s">
        <v>11</v>
      </c>
      <c r="H7" s="70"/>
      <c r="I7" s="70"/>
      <c r="J7" s="70"/>
      <c r="K7" s="70"/>
      <c r="L7" s="64" t="s">
        <v>26</v>
      </c>
      <c r="M7" s="64"/>
      <c r="N7" s="64"/>
      <c r="O7" s="70" t="s">
        <v>24</v>
      </c>
      <c r="P7" s="70"/>
      <c r="Q7" s="70"/>
      <c r="R7" s="70"/>
      <c r="S7" s="70"/>
      <c r="T7" s="70"/>
      <c r="U7" s="70"/>
      <c r="V7" s="70" t="s">
        <v>18</v>
      </c>
      <c r="W7" s="70"/>
      <c r="X7" s="70"/>
      <c r="Y7" s="70"/>
      <c r="Z7" s="70"/>
      <c r="AA7" s="70"/>
      <c r="AB7" s="64" t="s">
        <v>19</v>
      </c>
      <c r="AC7" s="64" t="s">
        <v>27</v>
      </c>
      <c r="AD7" s="64" t="s">
        <v>25</v>
      </c>
      <c r="AE7" s="64"/>
    </row>
    <row r="8" spans="1:31" ht="47.25" x14ac:dyDescent="0.2">
      <c r="A8" s="17" t="s">
        <v>30</v>
      </c>
      <c r="B8" s="18" t="s">
        <v>1</v>
      </c>
      <c r="C8" s="17" t="s">
        <v>6</v>
      </c>
      <c r="D8" s="17" t="s">
        <v>2</v>
      </c>
      <c r="E8" s="1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17" t="s">
        <v>9</v>
      </c>
      <c r="P8" s="18" t="s">
        <v>33</v>
      </c>
      <c r="Q8" s="18" t="s">
        <v>8</v>
      </c>
      <c r="R8" s="18" t="s">
        <v>28</v>
      </c>
      <c r="S8" s="18" t="s">
        <v>32</v>
      </c>
      <c r="T8" s="18" t="s">
        <v>12</v>
      </c>
      <c r="U8" s="18" t="s">
        <v>21</v>
      </c>
      <c r="V8" s="18" t="s">
        <v>33</v>
      </c>
      <c r="W8" s="18" t="s">
        <v>8</v>
      </c>
      <c r="X8" s="18" t="s">
        <v>28</v>
      </c>
      <c r="Y8" s="18" t="s">
        <v>32</v>
      </c>
      <c r="Z8" s="18" t="s">
        <v>12</v>
      </c>
      <c r="AA8" s="18" t="s">
        <v>29</v>
      </c>
      <c r="AB8" s="64"/>
      <c r="AC8" s="64"/>
      <c r="AD8" s="18" t="s">
        <v>13</v>
      </c>
      <c r="AE8" s="18" t="s">
        <v>14</v>
      </c>
    </row>
    <row r="9" spans="1:31" ht="105" x14ac:dyDescent="0.2">
      <c r="A9" s="19">
        <v>201</v>
      </c>
      <c r="B9" s="7" t="s">
        <v>44</v>
      </c>
      <c r="C9" s="7" t="s">
        <v>45</v>
      </c>
      <c r="D9" s="7" t="s">
        <v>46</v>
      </c>
      <c r="E9" s="8" t="s">
        <v>47</v>
      </c>
      <c r="F9" s="9" t="s">
        <v>48</v>
      </c>
      <c r="G9" s="10"/>
      <c r="H9" s="38" t="s">
        <v>60</v>
      </c>
      <c r="I9" s="34"/>
      <c r="J9" s="11">
        <v>44197</v>
      </c>
      <c r="K9" s="11">
        <v>45291</v>
      </c>
      <c r="L9" s="44">
        <v>0</v>
      </c>
      <c r="M9" s="51">
        <v>0</v>
      </c>
      <c r="N9" s="3" t="str">
        <f>IFERROR(IF(M9/L9&gt;100%,100%,M9/L9),"-")</f>
        <v>-</v>
      </c>
      <c r="O9" s="42"/>
      <c r="P9" s="43"/>
      <c r="Q9" s="39"/>
      <c r="R9" s="39"/>
      <c r="S9" s="39"/>
      <c r="T9" s="40"/>
      <c r="U9" s="37">
        <f>SUM(P9:T9)</f>
        <v>0</v>
      </c>
      <c r="V9" s="45">
        <v>0</v>
      </c>
      <c r="W9" s="35"/>
      <c r="X9" s="35"/>
      <c r="Y9" s="35"/>
      <c r="Z9" s="36"/>
      <c r="AA9" s="37">
        <f>SUM(V9:Z9)</f>
        <v>0</v>
      </c>
      <c r="AB9" s="1" t="str">
        <f>IFERROR(AA9/U9,"-")</f>
        <v>-</v>
      </c>
      <c r="AC9" s="2"/>
      <c r="AD9" s="62" t="s">
        <v>39</v>
      </c>
      <c r="AE9" s="4" t="s">
        <v>56</v>
      </c>
    </row>
    <row r="10" spans="1:31" ht="90" x14ac:dyDescent="0.2">
      <c r="A10" s="19">
        <v>287</v>
      </c>
      <c r="B10" s="7" t="s">
        <v>35</v>
      </c>
      <c r="C10" s="7" t="s">
        <v>34</v>
      </c>
      <c r="D10" s="7" t="s">
        <v>36</v>
      </c>
      <c r="E10" s="8" t="s">
        <v>37</v>
      </c>
      <c r="F10" s="9" t="s">
        <v>38</v>
      </c>
      <c r="G10" s="10">
        <v>20210680010118</v>
      </c>
      <c r="H10" s="38" t="s">
        <v>53</v>
      </c>
      <c r="I10" s="34" t="s">
        <v>52</v>
      </c>
      <c r="J10" s="11">
        <v>44197</v>
      </c>
      <c r="K10" s="11">
        <v>45291</v>
      </c>
      <c r="L10" s="44">
        <v>1</v>
      </c>
      <c r="M10" s="52">
        <v>0.91666666666630003</v>
      </c>
      <c r="N10" s="50">
        <f>IFERROR(IF(M10/L10&gt;100%,100%,M10/L10),"-")</f>
        <v>0.91666666666630003</v>
      </c>
      <c r="O10" s="11" t="s">
        <v>57</v>
      </c>
      <c r="P10" s="54">
        <v>467500000</v>
      </c>
      <c r="Q10" s="39"/>
      <c r="R10" s="39"/>
      <c r="S10" s="39"/>
      <c r="T10" s="40"/>
      <c r="U10" s="49">
        <f>SUM(P10:T10)</f>
        <v>467500000</v>
      </c>
      <c r="V10" s="48">
        <v>461949999.32999998</v>
      </c>
      <c r="W10" s="35"/>
      <c r="X10" s="35"/>
      <c r="Y10" s="35"/>
      <c r="Z10" s="36"/>
      <c r="AA10" s="49">
        <f>SUM(V10:Z10)</f>
        <v>461949999.32999998</v>
      </c>
      <c r="AB10" s="31">
        <f>IFERROR(AA10/U10,"-")</f>
        <v>0.98812834081283418</v>
      </c>
      <c r="AC10" s="2"/>
      <c r="AD10" s="62" t="s">
        <v>39</v>
      </c>
      <c r="AE10" s="4" t="s">
        <v>56</v>
      </c>
    </row>
    <row r="11" spans="1:31" ht="100.15" customHeight="1" x14ac:dyDescent="0.2">
      <c r="A11" s="19">
        <v>288</v>
      </c>
      <c r="B11" s="5" t="s">
        <v>35</v>
      </c>
      <c r="C11" s="5" t="s">
        <v>34</v>
      </c>
      <c r="D11" s="5" t="s">
        <v>36</v>
      </c>
      <c r="E11" s="56" t="s">
        <v>40</v>
      </c>
      <c r="F11" s="6" t="s">
        <v>41</v>
      </c>
      <c r="G11" s="10">
        <v>20210680010118</v>
      </c>
      <c r="H11" s="38" t="s">
        <v>53</v>
      </c>
      <c r="I11" s="34" t="s">
        <v>55</v>
      </c>
      <c r="J11" s="11">
        <v>44197</v>
      </c>
      <c r="K11" s="11">
        <v>45291</v>
      </c>
      <c r="L11" s="53">
        <v>1</v>
      </c>
      <c r="M11" s="57">
        <v>0.91666666666630003</v>
      </c>
      <c r="N11" s="58">
        <f>IFERROR(IF(M11/L11&gt;100%,100%,M11/L11),"-")</f>
        <v>0.91666666666630003</v>
      </c>
      <c r="O11" s="11" t="s">
        <v>57</v>
      </c>
      <c r="P11" s="54">
        <v>467500000</v>
      </c>
      <c r="Q11" s="40"/>
      <c r="R11" s="40"/>
      <c r="S11" s="40"/>
      <c r="T11" s="40"/>
      <c r="U11" s="49">
        <f>SUM(P11:T11)</f>
        <v>467500000</v>
      </c>
      <c r="V11" s="48">
        <v>461949999.32999998</v>
      </c>
      <c r="W11" s="36"/>
      <c r="X11" s="36"/>
      <c r="Y11" s="36"/>
      <c r="Z11" s="36"/>
      <c r="AA11" s="46">
        <f>SUM(V11:Z11)</f>
        <v>461949999.32999998</v>
      </c>
      <c r="AB11" s="32">
        <f>IFERROR(AA11/U11,"-")</f>
        <v>0.98812834081283418</v>
      </c>
      <c r="AC11" s="28"/>
      <c r="AD11" s="62" t="s">
        <v>39</v>
      </c>
      <c r="AE11" s="4" t="s">
        <v>56</v>
      </c>
    </row>
    <row r="12" spans="1:31" ht="90" x14ac:dyDescent="0.2">
      <c r="A12" s="19">
        <v>289</v>
      </c>
      <c r="B12" s="5" t="s">
        <v>35</v>
      </c>
      <c r="C12" s="5" t="s">
        <v>34</v>
      </c>
      <c r="D12" s="5" t="s">
        <v>36</v>
      </c>
      <c r="E12" s="56" t="s">
        <v>42</v>
      </c>
      <c r="F12" s="6" t="s">
        <v>43</v>
      </c>
      <c r="G12" s="10">
        <v>20210680010118</v>
      </c>
      <c r="H12" s="38" t="s">
        <v>53</v>
      </c>
      <c r="I12" s="34" t="s">
        <v>51</v>
      </c>
      <c r="J12" s="59">
        <v>44197</v>
      </c>
      <c r="K12" s="59">
        <v>45291</v>
      </c>
      <c r="L12" s="74">
        <v>1</v>
      </c>
      <c r="M12" s="86">
        <v>0.88</v>
      </c>
      <c r="N12" s="75">
        <f t="shared" ref="N12" si="0">IFERROR(IF(M12/L12&gt;100%,100%,M12/L12),"-")</f>
        <v>0.88</v>
      </c>
      <c r="O12" s="11" t="s">
        <v>57</v>
      </c>
      <c r="P12" s="54">
        <v>1098000000</v>
      </c>
      <c r="Q12" s="40"/>
      <c r="R12" s="40"/>
      <c r="S12" s="40"/>
      <c r="T12" s="40"/>
      <c r="U12" s="76">
        <f>SUM(P12:T13)</f>
        <v>1498000000</v>
      </c>
      <c r="V12" s="48">
        <v>1084000000</v>
      </c>
      <c r="W12" s="36"/>
      <c r="X12" s="36"/>
      <c r="Y12" s="36"/>
      <c r="Z12" s="36"/>
      <c r="AA12" s="76">
        <f>SUM(V12:Z13)</f>
        <v>1084000000</v>
      </c>
      <c r="AB12" s="78">
        <f>IFERROR(AA12/U12,"-")</f>
        <v>0.72363150867823767</v>
      </c>
      <c r="AC12" s="80"/>
      <c r="AD12" s="82" t="s">
        <v>39</v>
      </c>
      <c r="AE12" s="84" t="s">
        <v>56</v>
      </c>
    </row>
    <row r="13" spans="1:31" ht="90" x14ac:dyDescent="0.2">
      <c r="A13" s="19">
        <v>289</v>
      </c>
      <c r="B13" s="5" t="s">
        <v>35</v>
      </c>
      <c r="C13" s="5" t="s">
        <v>34</v>
      </c>
      <c r="D13" s="5" t="s">
        <v>36</v>
      </c>
      <c r="E13" s="56" t="s">
        <v>42</v>
      </c>
      <c r="F13" s="6" t="s">
        <v>43</v>
      </c>
      <c r="G13" s="10">
        <v>20210680010118</v>
      </c>
      <c r="H13" s="38" t="s">
        <v>53</v>
      </c>
      <c r="I13" s="34" t="s">
        <v>59</v>
      </c>
      <c r="J13" s="59"/>
      <c r="K13" s="59"/>
      <c r="L13" s="74"/>
      <c r="M13" s="86"/>
      <c r="N13" s="75"/>
      <c r="O13" s="11" t="s">
        <v>58</v>
      </c>
      <c r="P13" s="54">
        <v>400000000</v>
      </c>
      <c r="Q13" s="40"/>
      <c r="R13" s="40"/>
      <c r="S13" s="40"/>
      <c r="T13" s="40"/>
      <c r="U13" s="77"/>
      <c r="V13" s="48"/>
      <c r="W13" s="36"/>
      <c r="X13" s="36"/>
      <c r="Y13" s="36"/>
      <c r="Z13" s="36"/>
      <c r="AA13" s="77"/>
      <c r="AB13" s="79"/>
      <c r="AC13" s="81"/>
      <c r="AD13" s="83"/>
      <c r="AE13" s="85"/>
    </row>
    <row r="14" spans="1:31" ht="15.75" x14ac:dyDescent="0.2">
      <c r="A14" s="20">
        <f>SUM(--(FREQUENCY(A9:A13,A9:A13)&gt;0))</f>
        <v>4</v>
      </c>
      <c r="B14" s="21"/>
      <c r="C14" s="22"/>
      <c r="D14" s="22"/>
      <c r="E14" s="22"/>
      <c r="F14" s="22"/>
      <c r="G14" s="22"/>
      <c r="H14" s="22"/>
      <c r="I14" s="22"/>
      <c r="J14" s="22"/>
      <c r="K14" s="23"/>
      <c r="L14" s="23"/>
      <c r="M14" s="24" t="s">
        <v>17</v>
      </c>
      <c r="N14" s="23">
        <f>IFERROR(AVERAGE(N9:N13),"-")</f>
        <v>0.90444444444420002</v>
      </c>
      <c r="O14" s="25"/>
      <c r="P14" s="55">
        <f>SUM(P9:P13)</f>
        <v>2433000000</v>
      </c>
      <c r="Q14" s="55">
        <f t="shared" ref="Q14:T14" si="1">SUM(Q9:Q13)</f>
        <v>0</v>
      </c>
      <c r="R14" s="55">
        <f t="shared" si="1"/>
        <v>0</v>
      </c>
      <c r="S14" s="55">
        <f t="shared" si="1"/>
        <v>0</v>
      </c>
      <c r="T14" s="55">
        <f t="shared" si="1"/>
        <v>0</v>
      </c>
      <c r="U14" s="26">
        <f>SUM(U9:U13)</f>
        <v>2433000000</v>
      </c>
      <c r="V14" s="60">
        <f>SUM(V9:V13)</f>
        <v>2007899998.6599998</v>
      </c>
      <c r="W14" s="60">
        <f t="shared" ref="W14:Z14" si="2">SUM(W9:W13)</f>
        <v>0</v>
      </c>
      <c r="X14" s="60">
        <f t="shared" si="2"/>
        <v>0</v>
      </c>
      <c r="Y14" s="60">
        <f t="shared" si="2"/>
        <v>0</v>
      </c>
      <c r="Z14" s="60">
        <f t="shared" si="2"/>
        <v>0</v>
      </c>
      <c r="AA14" s="61">
        <f>SUM(AA9:AA13)</f>
        <v>2007899998.6599998</v>
      </c>
      <c r="AB14" s="27">
        <f>IFERROR(AA14/U14,"-")</f>
        <v>0.82527743471434434</v>
      </c>
      <c r="AC14" s="26">
        <f>SUM(AC9:AC12)</f>
        <v>0</v>
      </c>
      <c r="AD14" s="25"/>
      <c r="AE14" s="25"/>
    </row>
    <row r="16" spans="1:31" x14ac:dyDescent="0.2">
      <c r="P16" s="29"/>
    </row>
    <row r="17" spans="16:27" x14ac:dyDescent="0.2">
      <c r="P17" s="30"/>
      <c r="AA17" s="47"/>
    </row>
    <row r="18" spans="16:27" x14ac:dyDescent="0.2">
      <c r="V18" s="41"/>
    </row>
    <row r="20" spans="16:27" x14ac:dyDescent="0.2">
      <c r="AA20" s="47"/>
    </row>
  </sheetData>
  <mergeCells count="27">
    <mergeCell ref="AB12:AB13"/>
    <mergeCell ref="AC12:AC13"/>
    <mergeCell ref="AD12:AD13"/>
    <mergeCell ref="AE12:AE13"/>
    <mergeCell ref="M12:M13"/>
    <mergeCell ref="L12:L13"/>
    <mergeCell ref="N12:N13"/>
    <mergeCell ref="U12:U13"/>
    <mergeCell ref="AA12:AA13"/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  <mergeCell ref="AC1:AE1"/>
    <mergeCell ref="AC2:AE2"/>
    <mergeCell ref="AC3:AE3"/>
    <mergeCell ref="AC4:AE4"/>
    <mergeCell ref="AC7:AC8"/>
    <mergeCell ref="AD7:AE7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2023-01-16T16:02:34Z</dcterms:modified>
</cp:coreProperties>
</file>