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C\Downloads\Noviembre 2021\"/>
    </mc:Choice>
  </mc:AlternateContent>
  <xr:revisionPtr revIDLastSave="0" documentId="13_ncr:1_{6D0CB785-E383-4F9B-9D71-6EF2B8F6C9F1}" xr6:coauthVersionLast="47" xr6:coauthVersionMax="47" xr10:uidLastSave="{00000000-0000-0000-0000-000000000000}"/>
  <bookViews>
    <workbookView xWindow="3540" yWindow="3540" windowWidth="21600" windowHeight="11295" xr2:uid="{00000000-000D-0000-FFFF-FFFF00000000}"/>
  </bookViews>
  <sheets>
    <sheet name="Plan de Acción" sheetId="14" r:id="rId1"/>
  </sheets>
  <definedNames>
    <definedName name="_xlnm._FilterDatabase" localSheetId="0" hidden="1">'Plan de Acción'!$A$8:$AE$8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4" l="1"/>
  <c r="AA9" i="14"/>
  <c r="AA11" i="14"/>
  <c r="AA12" i="14"/>
  <c r="AA13" i="14"/>
  <c r="AA14" i="14"/>
  <c r="U9" i="14"/>
  <c r="U15" i="14" s="1"/>
  <c r="U11" i="14"/>
  <c r="U12" i="14"/>
  <c r="U13" i="14"/>
  <c r="U14" i="14"/>
  <c r="AB13" i="14"/>
  <c r="AC15" i="14"/>
  <c r="N14" i="14"/>
  <c r="N13" i="14"/>
  <c r="N12" i="14"/>
  <c r="Q15" i="14"/>
  <c r="R15" i="14"/>
  <c r="S15" i="14"/>
  <c r="T15" i="14"/>
  <c r="V15" i="14"/>
  <c r="W15" i="14"/>
  <c r="X15" i="14"/>
  <c r="Y15" i="14"/>
  <c r="Z15" i="14"/>
  <c r="P15" i="14"/>
  <c r="M11" i="14"/>
  <c r="N11" i="14" s="1"/>
  <c r="A15" i="14"/>
  <c r="AB12" i="14" l="1"/>
  <c r="AB11" i="14"/>
  <c r="AB9" i="14"/>
  <c r="AA15" i="14"/>
  <c r="AB15" i="14" s="1"/>
  <c r="N15" i="14"/>
  <c r="AB14" i="14"/>
</calcChain>
</file>

<file path=xl/sharedStrings.xml><?xml version="1.0" encoding="utf-8"?>
<sst xmlns="http://schemas.openxmlformats.org/spreadsheetml/2006/main" count="101" uniqueCount="69">
  <si>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</si>
  <si>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</si>
  <si>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</si>
  <si>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</si>
  <si>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</si>
  <si>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</si>
  <si>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</si>
  <si>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</si>
  <si>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</si>
  <si>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</si>
  <si>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</si>
  <si>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</si>
  <si>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</si>
  <si>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</si>
  <si>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</si>
  <si>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</si>
  <si>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</si>
  <si>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</si>
  <si>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</si>
  <si>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</si>
  <si>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</si>
  <si>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</si>
  <si>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</si>
  <si>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</si>
  <si>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</si>
  <si>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</si>
  <si>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</si>
  <si>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</si>
  <si>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</si>
  <si>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</si>
  <si>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</si>
  <si>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</si>
  <si>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</si>
  <si>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</si>
  <si>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</si>
  <si>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</si>
  <si>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</si>
  <si>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</si>
  <si>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SECRETARÍA JURÍDICA</t>
  </si>
  <si>
    <t>Acceso A La Información Y Participación</t>
  </si>
  <si>
    <t>Gobierno Abierto</t>
  </si>
  <si>
    <t>Formular e implementar 1 estrategia dirigida a fortalecer las acciones de transparencia en la Entidad.</t>
  </si>
  <si>
    <t xml:space="preserve">Número de estrategias dirigidas formuladas e implementadas a fortalecer las acciones de transparencia en la Entidad. </t>
  </si>
  <si>
    <t>CONSOLIDACIÓN DEL PROGRAMA DE TRANSPARENCIA. GOBIERNO ABIERTO Y LUCHA CONTRA LA CORRUPCIÓN EN EL MUNICIPIO DE BUCARAMANGA</t>
  </si>
  <si>
    <t>Formular e implementar la política pública de transparencia y Anticorrupción en el municipio de Bucaramanga</t>
  </si>
  <si>
    <t>2.3.2.02.02.008.4501001.201</t>
  </si>
  <si>
    <t>Sec. Jurídica</t>
  </si>
  <si>
    <t xml:space="preserve">Crear e implementar la Comisión Territorial Ciudadana para la Lucha contra la Corrupción. </t>
  </si>
  <si>
    <t>Número de Comisiones Territoriales Ciudadanas creadas e implementadas para la Lucha contra la Corrupción.</t>
  </si>
  <si>
    <t>Formular e implementar la Política Pública de Transparencia y Anticorrupción para el municipio de Bucaramanga.</t>
  </si>
  <si>
    <t>Número de Políticas Públicas de Transparencia y Anticorrupción formuladas e implementadas para el municipio de Bucaramanga.</t>
  </si>
  <si>
    <t>Seguridad Jurídica Institucional</t>
  </si>
  <si>
    <t>Avancemos Con Las Políticas De Prevención Del Daño Antijurídico</t>
  </si>
  <si>
    <t>Formular e implementar 1 estrategia encaminada a la prevención del daño antijurídico.</t>
  </si>
  <si>
    <t>Número de estrategias formuladas e implementadas para la prevención del daño antijurídico.</t>
  </si>
  <si>
    <t>FORTALECIMIENTO DEL PROCESO DE GESTION JURIDICA Y DEFENSA JUDICIAL PARA LA PREVENCION DEL DAÑO ANTIJURIDICO EN EL MUNICIPIO DE BUCARAMANGA</t>
  </si>
  <si>
    <t>Formular e implementar una estrategia de prevención del daño antijurídico en el municipio de Bucaramanga</t>
  </si>
  <si>
    <t>2.3.2.02.02.008.1205001.201</t>
  </si>
  <si>
    <t>Crear e implementar 1 Agenda Regulatoria.</t>
  </si>
  <si>
    <t>Número de Agendas Regulatorias creadas e implementadas.</t>
  </si>
  <si>
    <t>FORTALECIMIENTO DE LA GESTIÓN INSTITUCIONAL EN LOS PROCESOS DEL ÁMBITO JURÍDICO EN EL MUNICIPIO DE BUCARAMANGA</t>
  </si>
  <si>
    <t>Formular e implementar el Manual de lineamientos para la protección y defensa jurídica del Municipio</t>
  </si>
  <si>
    <t>2.3.2.02.02.008.1205006.201</t>
  </si>
  <si>
    <t>2.3.2.02.02.008.4599025.501</t>
  </si>
  <si>
    <t>BUCARAMANGA TERRITORIO LIBRE DE CORRUPCIÓN: INSTITUCIONES SÓLIDAS Y CONFIABLES</t>
  </si>
  <si>
    <t>Cesar Agusuto Castellanos Gómez</t>
  </si>
  <si>
    <t>Implementar una estrategia de comunicación integral garantizando el acceso a la información y el cumplimiento a la Ley 1712 del 2014, en la rendición de cuentas.</t>
  </si>
  <si>
    <t>FORTALECIMIENTO DE LAS COMUNICACIONES Y LOS MECANISMOS PARA LA PROMOCIÓN  Y GARANTÍA DE LA TRASNPARENCIA, ACCESO A LA INFORMACIÓN PÚBLICA Y LUCHA CONTRA LA CORRUPCIÓN EN EL MUNICIPIO DE BUCARAMANGA.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</si>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</sst>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#,##0.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80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0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justify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0" fillId="3" borderId="2" xfId="0" applyFont="1" applyFill="1" applyBorder="1" applyAlignment="1">
      <alignment horizontal="justify" vertical="center" wrapText="1"/>
    </xf>
    <xf numFmtId="0" fontId="0" fillId="0" borderId="2" xfId="0" applyFont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vertical="center"/>
    </xf>
    <xf numFmtId="4" fontId="5" fillId="0" borderId="0" xfId="0" applyNumberFormat="1" applyFont="1"/>
    <xf numFmtId="5" fontId="0" fillId="0" borderId="0" xfId="0" applyNumberFormat="1" applyFont="1"/>
    <xf numFmtId="0" fontId="4" fillId="0" borderId="0" xfId="0" applyFont="1" applyAlignment="1">
      <alignment vertical="center" wrapText="1"/>
    </xf>
    <xf numFmtId="5" fontId="7" fillId="2" borderId="2" xfId="108" applyNumberFormat="1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right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4" xfId="108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 wrapText="1"/>
    </xf>
    <xf numFmtId="166" fontId="10" fillId="2" borderId="4" xfId="0" applyNumberFormat="1" applyFont="1" applyFill="1" applyBorder="1" applyAlignment="1">
      <alignment horizontal="center" vertical="center" wrapText="1"/>
    </xf>
    <xf numFmtId="5" fontId="7" fillId="2" borderId="1" xfId="108" applyNumberFormat="1" applyFont="1" applyFill="1" applyBorder="1" applyAlignment="1">
      <alignment horizontal="right" vertical="center" wrapText="1"/>
    </xf>
    <xf numFmtId="5" fontId="7" fillId="2" borderId="4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</cellXfs>
  <cellStyles count="110">
    <cellStyle name="Hipervínculo" xfId="65" builtinId="8" hidden="1"/>
    <cellStyle name="Hipervínculo" xfId="69" builtinId="8" hidden="1"/>
    <cellStyle name="Hipervínculo" xfId="73" builtinId="8" hidden="1"/>
    <cellStyle name="Hipervínculo" xfId="77" builtinId="8" hidden="1"/>
    <cellStyle name="Hipervínculo" xfId="81" builtinId="8" hidden="1"/>
    <cellStyle name="Hipervínculo" xfId="85" builtinId="8" hidden="1"/>
    <cellStyle name="Hipervínculo" xfId="89" builtinId="8" hidden="1"/>
    <cellStyle name="Hipervínculo" xfId="93" builtinId="8" hidden="1"/>
    <cellStyle name="Hipervínculo" xfId="97" builtinId="8" hidden="1"/>
    <cellStyle name="Hipervínculo" xfId="101" builtinId="8" hidden="1"/>
    <cellStyle name="Hipervínculo" xfId="105" builtinId="8" hidden="1"/>
    <cellStyle name="Hipervínculo" xfId="103" builtinId="8" hidden="1"/>
    <cellStyle name="Hipervínculo" xfId="99" builtinId="8" hidden="1"/>
    <cellStyle name="Hipervínculo" xfId="95" builtinId="8" hidden="1"/>
    <cellStyle name="Hipervínculo" xfId="91" builtinId="8" hidden="1"/>
    <cellStyle name="Hipervínculo" xfId="87" builtinId="8" hidden="1"/>
    <cellStyle name="Hipervínculo" xfId="83" builtinId="8" hidden="1"/>
    <cellStyle name="Hipervínculo" xfId="79" builtinId="8" hidden="1"/>
    <cellStyle name="Hipervínculo" xfId="75" builtinId="8" hidden="1"/>
    <cellStyle name="Hipervínculo" xfId="71" builtinId="8" hidden="1"/>
    <cellStyle name="Hipervínculo" xfId="67" builtinId="8" hidden="1"/>
    <cellStyle name="Hipervínculo" xfId="63" builtinId="8" hidden="1"/>
    <cellStyle name="Hipervínculo" xfId="21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55" builtinId="8" hidden="1"/>
    <cellStyle name="Hipervínculo" xfId="47" builtinId="8" hidden="1"/>
    <cellStyle name="Hipervínculo" xfId="39" builtinId="8" hidden="1"/>
    <cellStyle name="Hipervínculo" xfId="31" builtinId="8" hidden="1"/>
    <cellStyle name="Hipervínculo" xfId="23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7" builtinId="8" hidden="1"/>
    <cellStyle name="Hipervínculo" xfId="19" builtinId="8" hidden="1"/>
    <cellStyle name="Hipervínculo" xfId="15" builtinId="8" hidden="1"/>
    <cellStyle name="Hipervínculo" xfId="5" builtinId="8" hidden="1"/>
    <cellStyle name="Hipervínculo" xfId="7" builtinId="8" hidden="1"/>
    <cellStyle name="Hipervínculo" xfId="3" builtinId="8" hidden="1"/>
    <cellStyle name="Hipervínculo" xfId="1" builtinId="8" hidden="1"/>
    <cellStyle name="Hipervínculo visitado" xfId="58" builtinId="9" hidden="1"/>
    <cellStyle name="Hipervínculo visitado" xfId="60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4" builtinId="9" hidden="1"/>
    <cellStyle name="Hipervínculo visitado" xfId="106" builtinId="9" hidden="1"/>
    <cellStyle name="Hipervínculo visitado" xfId="102" builtinId="9" hidden="1"/>
    <cellStyle name="Hipervínculo visitado" xfId="94" builtinId="9" hidden="1"/>
    <cellStyle name="Hipervínculo visitado" xfId="86" builtinId="9" hidden="1"/>
    <cellStyle name="Hipervínculo visitado" xfId="78" builtinId="9" hidden="1"/>
    <cellStyle name="Hipervínculo visitado" xfId="70" builtinId="9" hidden="1"/>
    <cellStyle name="Hipervínculo visitado" xfId="62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6" builtinId="9" hidden="1"/>
    <cellStyle name="Hipervínculo visitado" xfId="54" builtinId="9" hidden="1"/>
    <cellStyle name="Hipervínculo visitado" xfId="38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4" builtinId="9" hidden="1"/>
    <cellStyle name="Hipervínculo visitado" xfId="22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4" builtinId="9" hidden="1"/>
    <cellStyle name="Hipervínculo visitado" xfId="2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zoomScale="70" zoomScaleNormal="70" workbookViewId="0">
      <selection activeCell="D6" sqref="D6:L6"/>
    </sheetView>
  </sheetViews>
  <sheetFormatPr baseColWidth="10" defaultColWidth="11.125" defaultRowHeight="14.25" x14ac:dyDescent="0.2"/>
  <cols>
    <col min="1" max="1" width="9.625" style="1" customWidth="1"/>
    <col min="2" max="3" width="23" style="1" customWidth="1"/>
    <col min="4" max="4" width="21.125" style="1" customWidth="1"/>
    <col min="5" max="6" width="43.125" style="1" customWidth="1"/>
    <col min="7" max="7" width="21.625" style="1" customWidth="1"/>
    <col min="8" max="8" width="54.875" style="1" customWidth="1"/>
    <col min="9" max="9" width="50.625" style="1" customWidth="1"/>
    <col min="10" max="10" width="11.375" style="1" bestFit="1" customWidth="1"/>
    <col min="11" max="11" width="15.875" style="1" customWidth="1"/>
    <col min="12" max="13" width="15" style="1" customWidth="1"/>
    <col min="14" max="14" width="13.25" style="1" customWidth="1"/>
    <col min="15" max="15" width="26.875" style="1" customWidth="1"/>
    <col min="16" max="16" width="16.125" style="1" customWidth="1"/>
    <col min="17" max="20" width="11.75" style="1" customWidth="1"/>
    <col min="21" max="21" width="20.875" style="1" customWidth="1"/>
    <col min="22" max="22" width="18.875" style="1" customWidth="1"/>
    <col min="23" max="26" width="10.75" style="1" customWidth="1"/>
    <col min="27" max="27" width="20.875" style="1" customWidth="1"/>
    <col min="28" max="28" width="16.125" style="1" customWidth="1"/>
    <col min="29" max="29" width="21.25" style="1" customWidth="1"/>
    <col min="30" max="31" width="22" style="1" customWidth="1"/>
    <col min="32" max="16384" width="11.125" style="1"/>
  </cols>
  <sheetData>
    <row r="1" spans="1:31" ht="15" x14ac:dyDescent="0.2">
      <c r="A1" s="59"/>
      <c r="B1" s="64" t="s">
        <v>38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54" t="s">
        <v>68</v>
      </c>
      <c r="AD1" s="54"/>
      <c r="AE1" s="54"/>
    </row>
    <row r="2" spans="1:31" ht="15" x14ac:dyDescent="0.2">
      <c r="A2" s="59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55" t="s">
        <v>37</v>
      </c>
      <c r="AD2" s="55"/>
      <c r="AE2" s="55"/>
    </row>
    <row r="3" spans="1:31" ht="15" x14ac:dyDescent="0.2">
      <c r="A3" s="59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55" t="s">
        <v>34</v>
      </c>
      <c r="AD3" s="55"/>
      <c r="AE3" s="55"/>
    </row>
    <row r="4" spans="1:31" ht="15" x14ac:dyDescent="0.2">
      <c r="A4" s="5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55" t="s">
        <v>33</v>
      </c>
      <c r="AD4" s="55"/>
      <c r="AE4" s="55"/>
    </row>
    <row r="5" spans="1:31" ht="15" x14ac:dyDescent="0.2">
      <c r="A5" s="60" t="s">
        <v>31</v>
      </c>
      <c r="B5" s="60"/>
      <c r="C5" s="60"/>
      <c r="D5" s="62">
        <v>44537</v>
      </c>
      <c r="E5" s="62"/>
      <c r="F5" s="62"/>
      <c r="G5" s="62"/>
      <c r="H5" s="62"/>
      <c r="I5" s="62"/>
      <c r="J5" s="62"/>
      <c r="K5" s="62"/>
      <c r="L5" s="6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ht="15" x14ac:dyDescent="0.2">
      <c r="A6" s="61" t="s">
        <v>32</v>
      </c>
      <c r="B6" s="61"/>
      <c r="C6" s="61"/>
      <c r="D6" s="63">
        <v>44530</v>
      </c>
      <c r="E6" s="63"/>
      <c r="F6" s="63"/>
      <c r="G6" s="63"/>
      <c r="H6" s="63"/>
      <c r="I6" s="63"/>
      <c r="J6" s="63"/>
      <c r="K6" s="63"/>
      <c r="L6" s="6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ht="15" x14ac:dyDescent="0.2">
      <c r="A7" s="6"/>
      <c r="B7" s="58" t="s">
        <v>10</v>
      </c>
      <c r="C7" s="58"/>
      <c r="D7" s="58"/>
      <c r="E7" s="58"/>
      <c r="F7" s="58"/>
      <c r="G7" s="58" t="s">
        <v>11</v>
      </c>
      <c r="H7" s="58"/>
      <c r="I7" s="58"/>
      <c r="J7" s="58"/>
      <c r="K7" s="58"/>
      <c r="L7" s="58" t="s">
        <v>26</v>
      </c>
      <c r="M7" s="58"/>
      <c r="N7" s="58"/>
      <c r="O7" s="58" t="s">
        <v>24</v>
      </c>
      <c r="P7" s="58"/>
      <c r="Q7" s="58"/>
      <c r="R7" s="58"/>
      <c r="S7" s="58"/>
      <c r="T7" s="58"/>
      <c r="U7" s="58"/>
      <c r="V7" s="58" t="s">
        <v>18</v>
      </c>
      <c r="W7" s="58"/>
      <c r="X7" s="58"/>
      <c r="Y7" s="58"/>
      <c r="Z7" s="58"/>
      <c r="AA7" s="58"/>
      <c r="AB7" s="56" t="s">
        <v>19</v>
      </c>
      <c r="AC7" s="56" t="s">
        <v>27</v>
      </c>
      <c r="AD7" s="56" t="s">
        <v>25</v>
      </c>
      <c r="AE7" s="56"/>
    </row>
    <row r="8" spans="1:31" ht="75" x14ac:dyDescent="0.2">
      <c r="A8" s="7" t="s">
        <v>30</v>
      </c>
      <c r="B8" s="17" t="s">
        <v>1</v>
      </c>
      <c r="C8" s="7" t="s">
        <v>6</v>
      </c>
      <c r="D8" s="7" t="s">
        <v>2</v>
      </c>
      <c r="E8" s="7" t="s">
        <v>7</v>
      </c>
      <c r="F8" s="17" t="s">
        <v>20</v>
      </c>
      <c r="G8" s="17" t="s">
        <v>15</v>
      </c>
      <c r="H8" s="17" t="s">
        <v>3</v>
      </c>
      <c r="I8" s="17" t="s">
        <v>16</v>
      </c>
      <c r="J8" s="17" t="s">
        <v>22</v>
      </c>
      <c r="K8" s="17" t="s">
        <v>23</v>
      </c>
      <c r="L8" s="17" t="s">
        <v>4</v>
      </c>
      <c r="M8" s="17" t="s">
        <v>5</v>
      </c>
      <c r="N8" s="17" t="s">
        <v>0</v>
      </c>
      <c r="O8" s="7" t="s">
        <v>9</v>
      </c>
      <c r="P8" s="17" t="s">
        <v>36</v>
      </c>
      <c r="Q8" s="17" t="s">
        <v>8</v>
      </c>
      <c r="R8" s="17" t="s">
        <v>28</v>
      </c>
      <c r="S8" s="17" t="s">
        <v>35</v>
      </c>
      <c r="T8" s="17" t="s">
        <v>12</v>
      </c>
      <c r="U8" s="17" t="s">
        <v>21</v>
      </c>
      <c r="V8" s="17" t="s">
        <v>36</v>
      </c>
      <c r="W8" s="17" t="s">
        <v>8</v>
      </c>
      <c r="X8" s="17" t="s">
        <v>28</v>
      </c>
      <c r="Y8" s="17" t="s">
        <v>35</v>
      </c>
      <c r="Z8" s="17" t="s">
        <v>12</v>
      </c>
      <c r="AA8" s="17" t="s">
        <v>29</v>
      </c>
      <c r="AB8" s="57"/>
      <c r="AC8" s="57"/>
      <c r="AD8" s="17" t="s">
        <v>13</v>
      </c>
      <c r="AE8" s="17" t="s">
        <v>14</v>
      </c>
    </row>
    <row r="9" spans="1:31" ht="79.150000000000006" customHeight="1" x14ac:dyDescent="0.2">
      <c r="A9" s="18">
        <v>280</v>
      </c>
      <c r="B9" s="19" t="s">
        <v>64</v>
      </c>
      <c r="C9" s="19" t="s">
        <v>39</v>
      </c>
      <c r="D9" s="20" t="s">
        <v>40</v>
      </c>
      <c r="E9" s="21" t="s">
        <v>41</v>
      </c>
      <c r="F9" s="22" t="s">
        <v>42</v>
      </c>
      <c r="G9" s="46">
        <v>20200680010087</v>
      </c>
      <c r="H9" s="36" t="s">
        <v>43</v>
      </c>
      <c r="I9" s="37" t="s">
        <v>44</v>
      </c>
      <c r="J9" s="23">
        <v>44228</v>
      </c>
      <c r="K9" s="23">
        <v>44560</v>
      </c>
      <c r="L9" s="24">
        <v>1</v>
      </c>
      <c r="M9" s="74">
        <v>0.91</v>
      </c>
      <c r="N9" s="72">
        <f>IFERROR(IF(M9/L9&gt;100%,100%,M9/L9),"-")</f>
        <v>0.91</v>
      </c>
      <c r="O9" s="27" t="s">
        <v>45</v>
      </c>
      <c r="P9" s="51">
        <v>65000000</v>
      </c>
      <c r="Q9" s="52"/>
      <c r="R9" s="52"/>
      <c r="S9" s="52"/>
      <c r="T9" s="53"/>
      <c r="U9" s="76">
        <f>SUM(P9:T10)</f>
        <v>530000000</v>
      </c>
      <c r="V9" s="51">
        <v>65000000</v>
      </c>
      <c r="W9" s="52"/>
      <c r="X9" s="52"/>
      <c r="Y9" s="53"/>
      <c r="Z9" s="52"/>
      <c r="AA9" s="76">
        <f>SUM(V9:Z10)</f>
        <v>65000000</v>
      </c>
      <c r="AB9" s="78">
        <f>IFERROR(AA9/U9,"-")</f>
        <v>0.12264150943396226</v>
      </c>
      <c r="AC9" s="66"/>
      <c r="AD9" s="68" t="s">
        <v>46</v>
      </c>
      <c r="AE9" s="70" t="s">
        <v>65</v>
      </c>
    </row>
    <row r="10" spans="1:31" ht="96" customHeight="1" x14ac:dyDescent="0.2">
      <c r="A10" s="45">
        <v>280</v>
      </c>
      <c r="B10" s="19" t="s">
        <v>64</v>
      </c>
      <c r="C10" s="19" t="s">
        <v>39</v>
      </c>
      <c r="D10" s="20" t="s">
        <v>40</v>
      </c>
      <c r="E10" s="21" t="s">
        <v>41</v>
      </c>
      <c r="F10" s="22" t="s">
        <v>42</v>
      </c>
      <c r="G10" s="46">
        <v>20210680010190</v>
      </c>
      <c r="H10" s="49" t="s">
        <v>67</v>
      </c>
      <c r="I10" s="37" t="s">
        <v>66</v>
      </c>
      <c r="J10" s="23">
        <v>44489</v>
      </c>
      <c r="K10" s="23">
        <v>44560</v>
      </c>
      <c r="L10" s="42">
        <v>1</v>
      </c>
      <c r="M10" s="75"/>
      <c r="N10" s="73"/>
      <c r="O10" s="27" t="s">
        <v>63</v>
      </c>
      <c r="P10" s="51">
        <v>465000000</v>
      </c>
      <c r="Q10" s="52"/>
      <c r="R10" s="52"/>
      <c r="S10" s="52"/>
      <c r="T10" s="53"/>
      <c r="U10" s="77"/>
      <c r="V10" s="51"/>
      <c r="W10" s="52"/>
      <c r="X10" s="52"/>
      <c r="Y10" s="53"/>
      <c r="Z10" s="52"/>
      <c r="AA10" s="77"/>
      <c r="AB10" s="79"/>
      <c r="AC10" s="67"/>
      <c r="AD10" s="69"/>
      <c r="AE10" s="71"/>
    </row>
    <row r="11" spans="1:31" ht="76.900000000000006" customHeight="1" x14ac:dyDescent="0.2">
      <c r="A11" s="18">
        <v>281</v>
      </c>
      <c r="B11" s="19" t="s">
        <v>64</v>
      </c>
      <c r="C11" s="19" t="s">
        <v>39</v>
      </c>
      <c r="D11" s="20" t="s">
        <v>40</v>
      </c>
      <c r="E11" s="21" t="s">
        <v>47</v>
      </c>
      <c r="F11" s="22" t="s">
        <v>48</v>
      </c>
      <c r="G11" s="46">
        <v>20200680010087</v>
      </c>
      <c r="H11" s="36" t="s">
        <v>43</v>
      </c>
      <c r="I11" s="37" t="s">
        <v>44</v>
      </c>
      <c r="J11" s="23"/>
      <c r="K11" s="23"/>
      <c r="L11" s="24">
        <v>0</v>
      </c>
      <c r="M11" s="32">
        <f>0.6*0.3</f>
        <v>0.18</v>
      </c>
      <c r="N11" s="26" t="str">
        <f>IFERROR(IF(M11/L11&gt;100%,100%,M11/L11),"-")</f>
        <v>-</v>
      </c>
      <c r="O11" s="27"/>
      <c r="P11" s="51"/>
      <c r="Q11" s="52"/>
      <c r="R11" s="52"/>
      <c r="S11" s="52"/>
      <c r="T11" s="53"/>
      <c r="U11" s="50">
        <f>SUM(P11:T11)</f>
        <v>0</v>
      </c>
      <c r="V11" s="51"/>
      <c r="W11" s="52"/>
      <c r="X11" s="52"/>
      <c r="Y11" s="53"/>
      <c r="Z11" s="52"/>
      <c r="AA11" s="50">
        <f>SUM(V11:Z11)</f>
        <v>0</v>
      </c>
      <c r="AB11" s="29" t="str">
        <f>IFERROR(AA11/U11,"-")</f>
        <v>-</v>
      </c>
      <c r="AC11" s="28"/>
      <c r="AD11" s="30" t="s">
        <v>46</v>
      </c>
      <c r="AE11" s="31" t="s">
        <v>65</v>
      </c>
    </row>
    <row r="12" spans="1:31" ht="79.150000000000006" customHeight="1" x14ac:dyDescent="0.2">
      <c r="A12" s="18">
        <v>282</v>
      </c>
      <c r="B12" s="19" t="s">
        <v>64</v>
      </c>
      <c r="C12" s="19" t="s">
        <v>39</v>
      </c>
      <c r="D12" s="20" t="s">
        <v>40</v>
      </c>
      <c r="E12" s="21" t="s">
        <v>49</v>
      </c>
      <c r="F12" s="22" t="s">
        <v>50</v>
      </c>
      <c r="G12" s="46">
        <v>20200680010087</v>
      </c>
      <c r="H12" s="36" t="s">
        <v>43</v>
      </c>
      <c r="I12" s="37" t="s">
        <v>44</v>
      </c>
      <c r="J12" s="23"/>
      <c r="K12" s="23"/>
      <c r="L12" s="24">
        <v>0</v>
      </c>
      <c r="M12" s="33">
        <v>0.09</v>
      </c>
      <c r="N12" s="26" t="str">
        <f>IFERROR(IF(M12/L12&gt;100%,100%,M12/L12),"-")</f>
        <v>-</v>
      </c>
      <c r="O12" s="27"/>
      <c r="P12" s="51"/>
      <c r="Q12" s="52"/>
      <c r="R12" s="52"/>
      <c r="S12" s="52"/>
      <c r="T12" s="53"/>
      <c r="U12" s="50">
        <f t="shared" ref="U12:U14" si="0">SUM(P12:T12)</f>
        <v>0</v>
      </c>
      <c r="V12" s="51"/>
      <c r="W12" s="52"/>
      <c r="X12" s="52"/>
      <c r="Y12" s="53"/>
      <c r="Z12" s="52"/>
      <c r="AA12" s="50">
        <f>SUM(V12:Z12)</f>
        <v>0</v>
      </c>
      <c r="AB12" s="29" t="str">
        <f>IFERROR(AA12/U12,"-")</f>
        <v>-</v>
      </c>
      <c r="AC12" s="28"/>
      <c r="AD12" s="30" t="s">
        <v>46</v>
      </c>
      <c r="AE12" s="38" t="s">
        <v>65</v>
      </c>
    </row>
    <row r="13" spans="1:31" ht="82.9" customHeight="1" x14ac:dyDescent="0.2">
      <c r="A13" s="18">
        <v>313</v>
      </c>
      <c r="B13" s="19" t="s">
        <v>64</v>
      </c>
      <c r="C13" s="19" t="s">
        <v>51</v>
      </c>
      <c r="D13" s="20" t="s">
        <v>52</v>
      </c>
      <c r="E13" s="21" t="s">
        <v>53</v>
      </c>
      <c r="F13" s="22" t="s">
        <v>54</v>
      </c>
      <c r="G13" s="46">
        <v>20200680010071</v>
      </c>
      <c r="H13" s="36" t="s">
        <v>55</v>
      </c>
      <c r="I13" s="37" t="s">
        <v>56</v>
      </c>
      <c r="J13" s="23">
        <v>44228</v>
      </c>
      <c r="K13" s="23">
        <v>44560</v>
      </c>
      <c r="L13" s="24">
        <v>1</v>
      </c>
      <c r="M13" s="25">
        <v>0.91</v>
      </c>
      <c r="N13" s="26">
        <f>IFERROR(IF(M13/L13&gt;100%,100%,M13/L13),"-")</f>
        <v>0.91</v>
      </c>
      <c r="O13" s="27" t="s">
        <v>57</v>
      </c>
      <c r="P13" s="51">
        <v>132000000</v>
      </c>
      <c r="Q13" s="52"/>
      <c r="R13" s="52"/>
      <c r="S13" s="52"/>
      <c r="T13" s="53"/>
      <c r="U13" s="50">
        <f t="shared" si="0"/>
        <v>132000000</v>
      </c>
      <c r="V13" s="51">
        <v>132000000</v>
      </c>
      <c r="W13" s="52"/>
      <c r="X13" s="52"/>
      <c r="Y13" s="53"/>
      <c r="Z13" s="52"/>
      <c r="AA13" s="50">
        <f>SUM(V13:Z13)</f>
        <v>132000000</v>
      </c>
      <c r="AB13" s="29">
        <f>IFERROR(AA13/U13,"-")</f>
        <v>1</v>
      </c>
      <c r="AC13" s="28"/>
      <c r="AD13" s="30" t="s">
        <v>46</v>
      </c>
      <c r="AE13" s="38" t="s">
        <v>65</v>
      </c>
    </row>
    <row r="14" spans="1:31" ht="81.599999999999994" customHeight="1" x14ac:dyDescent="0.2">
      <c r="A14" s="18">
        <v>314</v>
      </c>
      <c r="B14" s="19" t="s">
        <v>64</v>
      </c>
      <c r="C14" s="19" t="s">
        <v>51</v>
      </c>
      <c r="D14" s="20" t="s">
        <v>52</v>
      </c>
      <c r="E14" s="34" t="s">
        <v>58</v>
      </c>
      <c r="F14" s="35" t="s">
        <v>59</v>
      </c>
      <c r="G14" s="46">
        <v>20210680010039</v>
      </c>
      <c r="H14" s="36" t="s">
        <v>60</v>
      </c>
      <c r="I14" s="37" t="s">
        <v>61</v>
      </c>
      <c r="J14" s="23">
        <v>44331</v>
      </c>
      <c r="K14" s="23">
        <v>44560</v>
      </c>
      <c r="L14" s="42">
        <v>1</v>
      </c>
      <c r="M14" s="43">
        <v>0.81</v>
      </c>
      <c r="N14" s="44">
        <f>IFERROR(IF(M14/L14&gt;100%,100%,M14/L14),"-")</f>
        <v>0.81</v>
      </c>
      <c r="O14" s="27" t="s">
        <v>62</v>
      </c>
      <c r="P14" s="51">
        <v>434000000</v>
      </c>
      <c r="Q14" s="52"/>
      <c r="R14" s="52"/>
      <c r="S14" s="52"/>
      <c r="T14" s="53"/>
      <c r="U14" s="50">
        <f t="shared" si="0"/>
        <v>434000000</v>
      </c>
      <c r="V14" s="51">
        <v>415634655</v>
      </c>
      <c r="W14" s="52"/>
      <c r="X14" s="52"/>
      <c r="Y14" s="53"/>
      <c r="Z14" s="52"/>
      <c r="AA14" s="50">
        <f>SUM(V14:Z14)</f>
        <v>415634655</v>
      </c>
      <c r="AB14" s="39">
        <f>IFERROR(AA14/U14,"-")</f>
        <v>0.95768353686635943</v>
      </c>
      <c r="AC14" s="40"/>
      <c r="AD14" s="41" t="s">
        <v>46</v>
      </c>
      <c r="AE14" s="38" t="s">
        <v>65</v>
      </c>
    </row>
    <row r="15" spans="1:31" ht="15" x14ac:dyDescent="0.2">
      <c r="A15" s="8">
        <f>SUM(--(FREQUENCY(A9:A14,A9:A14)&gt;0))</f>
        <v>5</v>
      </c>
      <c r="B15" s="9"/>
      <c r="C15" s="10"/>
      <c r="D15" s="10"/>
      <c r="E15" s="10"/>
      <c r="F15" s="10"/>
      <c r="G15" s="10"/>
      <c r="H15" s="10"/>
      <c r="I15" s="10"/>
      <c r="J15" s="10"/>
      <c r="K15" s="11"/>
      <c r="L15" s="11"/>
      <c r="M15" s="12" t="s">
        <v>17</v>
      </c>
      <c r="N15" s="11">
        <f>IFERROR(AVERAGE(N9:N14),"-")</f>
        <v>0.87666666666666659</v>
      </c>
      <c r="O15" s="13"/>
      <c r="P15" s="14">
        <f t="shared" ref="P15:AA15" si="1">SUM(P9:P14)</f>
        <v>1096000000</v>
      </c>
      <c r="Q15" s="14">
        <f t="shared" si="1"/>
        <v>0</v>
      </c>
      <c r="R15" s="14">
        <f t="shared" si="1"/>
        <v>0</v>
      </c>
      <c r="S15" s="14">
        <f t="shared" si="1"/>
        <v>0</v>
      </c>
      <c r="T15" s="14">
        <f t="shared" si="1"/>
        <v>0</v>
      </c>
      <c r="U15" s="16">
        <f t="shared" si="1"/>
        <v>1096000000</v>
      </c>
      <c r="V15" s="14">
        <f t="shared" si="1"/>
        <v>612634655</v>
      </c>
      <c r="W15" s="14">
        <f t="shared" si="1"/>
        <v>0</v>
      </c>
      <c r="X15" s="14">
        <f t="shared" si="1"/>
        <v>0</v>
      </c>
      <c r="Y15" s="14">
        <f t="shared" si="1"/>
        <v>0</v>
      </c>
      <c r="Z15" s="14">
        <f t="shared" si="1"/>
        <v>0</v>
      </c>
      <c r="AA15" s="16">
        <f t="shared" si="1"/>
        <v>612634655</v>
      </c>
      <c r="AB15" s="15">
        <f>IFERROR(AA15/U15,"-")</f>
        <v>0.55897322536496352</v>
      </c>
      <c r="AC15" s="16">
        <f>SUM(AC9:AC14)</f>
        <v>0</v>
      </c>
      <c r="AD15" s="13"/>
      <c r="AE15" s="13"/>
    </row>
    <row r="18" spans="22:22" x14ac:dyDescent="0.2">
      <c r="V18" s="47"/>
    </row>
    <row r="19" spans="22:22" x14ac:dyDescent="0.2">
      <c r="V19" s="48"/>
    </row>
  </sheetData>
  <mergeCells count="26">
    <mergeCell ref="AC9:AC10"/>
    <mergeCell ref="AD9:AD10"/>
    <mergeCell ref="AE9:AE10"/>
    <mergeCell ref="N9:N10"/>
    <mergeCell ref="M9:M10"/>
    <mergeCell ref="U9:U10"/>
    <mergeCell ref="AA9:AA10"/>
    <mergeCell ref="AB9:AB10"/>
    <mergeCell ref="A1:A4"/>
    <mergeCell ref="A5:C5"/>
    <mergeCell ref="A6:C6"/>
    <mergeCell ref="D5:L5"/>
    <mergeCell ref="D6:L6"/>
    <mergeCell ref="B1:AB4"/>
    <mergeCell ref="L7:N7"/>
    <mergeCell ref="O7:U7"/>
    <mergeCell ref="V7:AA7"/>
    <mergeCell ref="AB7:AB8"/>
    <mergeCell ref="B7:F7"/>
    <mergeCell ref="G7:K7"/>
    <mergeCell ref="AC1:AE1"/>
    <mergeCell ref="AC2:AE2"/>
    <mergeCell ref="AC3:AE3"/>
    <mergeCell ref="AC4:AE4"/>
    <mergeCell ref="AC7:AC8"/>
    <mergeCell ref="AD7:AE7"/>
  </mergeCells>
  <conditionalFormatting sqref="N9:N14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2021-02-09T14:28:18Z</cp:lastPrinted>
  <dcterms:created xsi:type="dcterms:W3CDTF">2008-07-08T21:30:46Z</dcterms:created>
  <dcterms:modified xsi:type="dcterms:W3CDTF">2022-10-04T00:58:55Z</dcterms:modified>
</cp:coreProperties>
</file>