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PC\Downloads\Octubre 2021\"/>
    </mc:Choice>
  </mc:AlternateContent>
  <xr:revisionPtr revIDLastSave="0" documentId="13_ncr:1_{1E46574E-ED31-43CE-A28D-6F80F46B91BE}" xr6:coauthVersionLast="47" xr6:coauthVersionMax="47" xr10:uidLastSave="{00000000-0000-0000-0000-000000000000}"/>
  <bookViews>
    <workbookView xWindow="3540" yWindow="3540" windowWidth="21600" windowHeight="11295" xr2:uid="{00000000-000D-0000-FFFF-FFFF00000000}"/>
  </bookViews>
  <sheets>
    <sheet name="Plan de Acción" sheetId="14" r:id="rId1"/>
  </sheets>
  <definedNames>
    <definedName name="_xlnm._FilterDatabase" localSheetId="0" hidden="1">'Plan de Acción'!$A$8:$AA$15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AA14" i="14" l="1"/>
  <c r="AB14" i="14" s="1"/>
  <c r="AA12" i="14"/>
  <c r="AB12" i="14" s="1"/>
  <c r="AA11" i="14"/>
  <c r="AB11" i="14" s="1"/>
  <c r="AA9" i="14"/>
  <c r="AB9" i="14" s="1"/>
  <c r="U14" i="14"/>
  <c r="U13" i="14"/>
  <c r="U12" i="14"/>
  <c r="U11" i="14"/>
  <c r="U15" i="14" s="1"/>
  <c r="U9" i="14"/>
  <c r="N9" i="14"/>
  <c r="AA13" i="14"/>
  <c r="AB13" i="14" s="1"/>
  <c r="AC15" i="14"/>
  <c r="N14" i="14"/>
  <c r="N13" i="14"/>
  <c r="N12" i="14"/>
  <c r="Q15" i="14"/>
  <c r="R15" i="14"/>
  <c r="S15" i="14"/>
  <c r="T15" i="14"/>
  <c r="V15" i="14"/>
  <c r="W15" i="14"/>
  <c r="X15" i="14"/>
  <c r="Y15" i="14"/>
  <c r="Z15" i="14"/>
  <c r="P15" i="14"/>
  <c r="M11" i="14"/>
  <c r="N11" i="14"/>
  <c r="A15" i="14"/>
  <c r="N15" i="14"/>
  <c r="AA15" i="14" l="1"/>
  <c r="AB15" i="14" s="1"/>
</calcChain>
</file>

<file path=xl/sharedStrings.xml><?xml version="1.0" encoding="utf-8"?>
<sst xmlns="http://schemas.openxmlformats.org/spreadsheetml/2006/main" count="101" uniqueCount="69">
  <si>
    <t>AVANCE</t>
  </si>
  <si>
    <t>Línea estratégica</t>
  </si>
  <si>
    <t xml:space="preserve">Programa </t>
  </si>
  <si>
    <t>Nombre del Proyecto</t>
  </si>
  <si>
    <t>Meta programada</t>
  </si>
  <si>
    <t>Meta ejecutada</t>
  </si>
  <si>
    <t>Componente</t>
  </si>
  <si>
    <t>Meta PDM</t>
  </si>
  <si>
    <t>SGP</t>
  </si>
  <si>
    <t>Rubro</t>
  </si>
  <si>
    <t>PDM 2020-2023</t>
  </si>
  <si>
    <t>PROYECTOS DE INVERSIÓN</t>
  </si>
  <si>
    <t>OTROS</t>
  </si>
  <si>
    <t>Dependencia</t>
  </si>
  <si>
    <t>Responsable</t>
  </si>
  <si>
    <t>Código BPIM</t>
  </si>
  <si>
    <t>Actividades</t>
  </si>
  <si>
    <t>TOTALES</t>
  </si>
  <si>
    <t>RECURSOS EJECUTADOS</t>
  </si>
  <si>
    <t>EJECUCIÓN PPTAL</t>
  </si>
  <si>
    <t>Indicador de producto</t>
  </si>
  <si>
    <t>TOTAL PROGRAMADO</t>
  </si>
  <si>
    <t>Fecha inicio</t>
  </si>
  <si>
    <t>Fecha de terminación</t>
  </si>
  <si>
    <t>RECURSOS PROGRAMADOS</t>
  </si>
  <si>
    <t>RESPONSABLES</t>
  </si>
  <si>
    <t>CUMPLIMIENTO DE META</t>
  </si>
  <si>
    <t>RECURSOS GESTIONADOS</t>
  </si>
  <si>
    <t>SGR</t>
  </si>
  <si>
    <t>TOTAL EJECUTADO</t>
  </si>
  <si>
    <t>No.</t>
  </si>
  <si>
    <t xml:space="preserve">FECHA DE SUSCRIPCIÓN:  </t>
  </si>
  <si>
    <t>FECHA DE CORTE:</t>
  </si>
  <si>
    <r>
      <t xml:space="preserve">Página: </t>
    </r>
    <r>
      <rPr>
        <sz val="11"/>
        <rFont val="Arial"/>
        <family val="2"/>
      </rPr>
      <t>1 de 1</t>
    </r>
  </si>
  <si>
    <r>
      <t>Fecha aprobación:</t>
    </r>
    <r>
      <rPr>
        <sz val="11"/>
        <rFont val="Arial"/>
        <family val="2"/>
      </rPr>
      <t xml:space="preserve"> Marzo-24-2021</t>
    </r>
  </si>
  <si>
    <t>RECURSOS PROPIOS INSTITUTOS</t>
  </si>
  <si>
    <t>RECURSOS PROPIOS MUNICIPIO</t>
  </si>
  <si>
    <r>
      <t xml:space="preserve">Versión: </t>
    </r>
    <r>
      <rPr>
        <sz val="11"/>
        <rFont val="Arial"/>
        <family val="2"/>
      </rPr>
      <t>1.0</t>
    </r>
  </si>
  <si>
    <t xml:space="preserve"> PLAN DE ACCIÓN - PLAN DE DESARROLLO MUNICIPAL
SECRETARÍA JURÍDICA</t>
  </si>
  <si>
    <t>Acceso A La Información Y Participación</t>
  </si>
  <si>
    <t>Gobierno Abierto</t>
  </si>
  <si>
    <t>Formular e implementar 1 estrategia dirigida a fortalecer las acciones de transparencia en la Entidad.</t>
  </si>
  <si>
    <t xml:space="preserve">Número de estrategias dirigidas formuladas e implementadas a fortalecer las acciones de transparencia en la Entidad. </t>
  </si>
  <si>
    <t>CONSOLIDACIÓN DEL PROGRAMA DE TRANSPARENCIA. GOBIERNO ABIERTO Y LUCHA CONTRA LA CORRUPCIÓN EN EL MUNICIPIO DE BUCARAMANGA</t>
  </si>
  <si>
    <t>Formular e implementar la política pública de transparencia y Anticorrupción en el municipio de Bucaramanga</t>
  </si>
  <si>
    <t>2.3.2.02.02.008.4501001.201</t>
  </si>
  <si>
    <t>Sec. Jurídica</t>
  </si>
  <si>
    <t xml:space="preserve">Crear e implementar la Comisión Territorial Ciudadana para la Lucha contra la Corrupción. </t>
  </si>
  <si>
    <t>Número de Comisiones Territoriales Ciudadanas creadas e implementadas para la Lucha contra la Corrupción.</t>
  </si>
  <si>
    <t>Formular e implementar la Política Pública de Transparencia y Anticorrupción para el municipio de Bucaramanga.</t>
  </si>
  <si>
    <t>Número de Políticas Públicas de Transparencia y Anticorrupción formuladas e implementadas para el municipio de Bucaramanga.</t>
  </si>
  <si>
    <t>Seguridad Jurídica Institucional</t>
  </si>
  <si>
    <t>Avancemos Con Las Políticas De Prevención Del Daño Antijurídico</t>
  </si>
  <si>
    <t>Formular e implementar 1 estrategia encaminada a la prevención del daño antijurídico.</t>
  </si>
  <si>
    <t>Número de estrategias formuladas e implementadas para la prevención del daño antijurídico.</t>
  </si>
  <si>
    <t>FORTALECIMIENTO DEL PROCESO DE GESTION JURIDICA Y DEFENSA JUDICIAL PARA LA PREVENCION DEL DAÑO ANTIJURIDICO EN EL MUNICIPIO DE BUCARAMANGA</t>
  </si>
  <si>
    <t>Formular e implementar una estrategia de prevención del daño antijurídico en el municipio de Bucaramanga</t>
  </si>
  <si>
    <t>2.3.2.02.02.008.1205001.201</t>
  </si>
  <si>
    <t>Crear e implementar 1 Agenda Regulatoria.</t>
  </si>
  <si>
    <t>Número de Agendas Regulatorias creadas e implementadas.</t>
  </si>
  <si>
    <t>FORTALECIMIENTO DE LA GESTIÓN INSTITUCIONAL EN LOS PROCESOS DEL ÁMBITO JURÍDICO EN EL MUNICIPIO DE BUCARAMANGA</t>
  </si>
  <si>
    <t>Formular e implementar el Manual de lineamientos para la protección y defensa jurídica del Municipio</t>
  </si>
  <si>
    <t>2.3.2.02.02.008.1205006.201</t>
  </si>
  <si>
    <t>2.3.2.02.02.008.4599025.501</t>
  </si>
  <si>
    <t>BUCARAMANGA TERRITORIO LIBRE DE CORRUPCIÓN: INSTITUCIONES SÓLIDAS Y CONFIABLES</t>
  </si>
  <si>
    <t>Cesar Agusuto Castellanos Gómez</t>
  </si>
  <si>
    <t>Implementar una estrategia de comunicación integral garantizando el acceso a la información y el cumplimiento a la Ley 1712 del 2014, en la rendición de cuentas.</t>
  </si>
  <si>
    <t>FORTALECIMIENTO DE LAS COMUNICACIONES Y LOS MECANISMOS PARA LA PROMOCIÓN  Y GARANTÍA DE LA TRASNPARENCIA, ACCESO A LA INFORMACIÓN PÚBLICA Y LUCHA CONTRA LA CORRUPCIÓN EN EL MUNICIPIO DE BUCARAMANGA.</t>
  </si>
  <si>
    <r>
      <t xml:space="preserve">Código:  </t>
    </r>
    <r>
      <rPr>
        <sz val="11"/>
        <rFont val="Arial"/>
        <family val="2"/>
      </rPr>
      <t>F-DPM-1210-238,37-030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</si>
</sst>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&quot;$&quot;\ #,##0;\-&quot;$&quot;\ #,##0"/>
    <numFmt numFmtId="44" formatCode="_-&quot;$&quot;\ * #,##0.00_-;\-&quot;$&quot;\ * #,##0.00_-;_-&quot;$&quot;\ * &quot;-&quot;??_-;_-@_-"/>
    <numFmt numFmtId="164" formatCode="dd/mm/yyyy;@"/>
    <numFmt numFmtId="165" formatCode="_-&quot;$&quot;\ * #,##0_-;\-&quot;$&quot;\ * #,##0_-;_-&quot;$&quot;\ * &quot;-&quot;??_-;_-@_-"/>
    <numFmt numFmtId="166" formatCode="#,##0.0"/>
  </numFmts>
  <fonts count="11" x14ac:knownFonts="1">
    <font>
      <sz val="11"/>
      <color theme="1"/>
      <name val="Arial"/>
      <family val="2"/>
    </font>
    <font>
      <u/>
      <sz val="11"/>
      <color theme="10"/>
      <name val="Arial"/>
      <family val="2"/>
    </font>
    <font>
      <u/>
      <sz val="11"/>
      <color theme="1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1"/>
      <color theme="0"/>
      <name val="Arial"/>
      <family val="2"/>
    </font>
    <font>
      <b/>
      <sz val="11"/>
      <color indexed="8"/>
      <name val="Arial"/>
      <family val="2"/>
    </font>
    <font>
      <sz val="11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10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5" fillId="0" borderId="0"/>
  </cellStyleXfs>
  <cellXfs count="82">
    <xf numFmtId="0" fontId="0" fillId="0" borderId="0" xfId="0"/>
    <xf numFmtId="0" fontId="0" fillId="0" borderId="0" xfId="0" applyFont="1"/>
    <xf numFmtId="0" fontId="0" fillId="3" borderId="0" xfId="0" applyFont="1" applyFill="1" applyBorder="1" applyAlignment="1">
      <alignment vertical="top"/>
    </xf>
    <xf numFmtId="0" fontId="0" fillId="3" borderId="3" xfId="0" applyFont="1" applyFill="1" applyBorder="1" applyAlignment="1">
      <alignment vertical="top"/>
    </xf>
    <xf numFmtId="0" fontId="0" fillId="3" borderId="0" xfId="0" applyFont="1" applyFill="1" applyBorder="1"/>
    <xf numFmtId="0" fontId="0" fillId="3" borderId="3" xfId="0" applyFont="1" applyFill="1" applyBorder="1"/>
    <xf numFmtId="0" fontId="0" fillId="0" borderId="2" xfId="0" applyFont="1" applyBorder="1" applyAlignment="1">
      <alignment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justify"/>
    </xf>
    <xf numFmtId="0" fontId="6" fillId="2" borderId="4" xfId="0" applyFont="1" applyFill="1" applyBorder="1"/>
    <xf numFmtId="9" fontId="7" fillId="2" borderId="4" xfId="0" applyNumberFormat="1" applyFont="1" applyFill="1" applyBorder="1" applyAlignment="1">
      <alignment horizontal="center" vertical="center"/>
    </xf>
    <xf numFmtId="0" fontId="7" fillId="2" borderId="4" xfId="0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5" fontId="6" fillId="2" borderId="4" xfId="108" applyNumberFormat="1" applyFont="1" applyFill="1" applyBorder="1" applyAlignment="1">
      <alignment vertical="center"/>
    </xf>
    <xf numFmtId="9" fontId="7" fillId="2" borderId="4" xfId="107" applyFont="1" applyFill="1" applyBorder="1" applyAlignment="1">
      <alignment horizontal="center" vertical="center" wrapText="1"/>
    </xf>
    <xf numFmtId="165" fontId="7" fillId="2" borderId="4" xfId="108" applyNumberFormat="1" applyFont="1" applyFill="1" applyBorder="1" applyAlignment="1">
      <alignment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0" fillId="0" borderId="2" xfId="0" applyFont="1" applyBorder="1"/>
    <xf numFmtId="0" fontId="0" fillId="0" borderId="2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9" fillId="2" borderId="2" xfId="0" applyFont="1" applyFill="1" applyBorder="1" applyAlignment="1">
      <alignment horizontal="justify" vertical="center" wrapText="1"/>
    </xf>
    <xf numFmtId="0" fontId="10" fillId="0" borderId="2" xfId="0" applyFont="1" applyBorder="1" applyAlignment="1">
      <alignment horizontal="justify" vertical="center" wrapText="1"/>
    </xf>
    <xf numFmtId="164" fontId="0" fillId="0" borderId="2" xfId="0" applyNumberFormat="1" applyFont="1" applyBorder="1" applyAlignment="1">
      <alignment horizontal="center" vertical="center" wrapText="1"/>
    </xf>
    <xf numFmtId="3" fontId="10" fillId="0" borderId="2" xfId="0" applyNumberFormat="1" applyFont="1" applyBorder="1" applyAlignment="1">
      <alignment horizontal="center" vertical="center" wrapText="1"/>
    </xf>
    <xf numFmtId="166" fontId="10" fillId="2" borderId="2" xfId="0" applyNumberFormat="1" applyFont="1" applyFill="1" applyBorder="1" applyAlignment="1">
      <alignment horizontal="center" vertical="center" wrapText="1"/>
    </xf>
    <xf numFmtId="9" fontId="0" fillId="0" borderId="2" xfId="0" applyNumberFormat="1" applyFont="1" applyBorder="1" applyAlignment="1">
      <alignment horizontal="center" vertical="center"/>
    </xf>
    <xf numFmtId="164" fontId="0" fillId="0" borderId="2" xfId="0" applyNumberFormat="1" applyFont="1" applyBorder="1" applyAlignment="1">
      <alignment horizontal="justify" vertical="center" wrapText="1"/>
    </xf>
    <xf numFmtId="5" fontId="6" fillId="0" borderId="2" xfId="108" applyNumberFormat="1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5" fontId="6" fillId="2" borderId="2" xfId="108" applyNumberFormat="1" applyFont="1" applyFill="1" applyBorder="1" applyAlignment="1">
      <alignment horizontal="center" vertical="center" wrapText="1"/>
    </xf>
    <xf numFmtId="9" fontId="6" fillId="0" borderId="2" xfId="107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4" fontId="10" fillId="2" borderId="2" xfId="0" applyNumberFormat="1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vertical="center" wrapText="1"/>
    </xf>
    <xf numFmtId="0" fontId="10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justify" vertical="center" wrapText="1"/>
    </xf>
    <xf numFmtId="0" fontId="0" fillId="3" borderId="2" xfId="0" applyFont="1" applyFill="1" applyBorder="1" applyAlignment="1">
      <alignment horizontal="justify" vertical="center" wrapText="1"/>
    </xf>
    <xf numFmtId="0" fontId="0" fillId="0" borderId="2" xfId="0" applyFont="1" applyBorder="1" applyAlignment="1">
      <alignment horizontal="center" vertical="center" wrapText="1"/>
    </xf>
    <xf numFmtId="5" fontId="6" fillId="2" borderId="2" xfId="108" applyNumberFormat="1" applyFont="1" applyFill="1" applyBorder="1" applyAlignment="1">
      <alignment horizontal="center" vertical="center" wrapText="1"/>
    </xf>
    <xf numFmtId="9" fontId="6" fillId="0" borderId="2" xfId="107" applyFont="1" applyFill="1" applyBorder="1" applyAlignment="1">
      <alignment horizontal="center" vertical="center" wrapText="1"/>
    </xf>
    <xf numFmtId="5" fontId="6" fillId="0" borderId="2" xfId="108" applyNumberFormat="1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3" fontId="10" fillId="0" borderId="2" xfId="0" applyNumberFormat="1" applyFont="1" applyBorder="1" applyAlignment="1">
      <alignment horizontal="center" vertical="center" wrapText="1"/>
    </xf>
    <xf numFmtId="166" fontId="10" fillId="2" borderId="2" xfId="0" applyNumberFormat="1" applyFont="1" applyFill="1" applyBorder="1" applyAlignment="1">
      <alignment horizontal="center" vertical="center" wrapText="1"/>
    </xf>
    <xf numFmtId="9" fontId="0" fillId="0" borderId="2" xfId="0" applyNumberFormat="1" applyFont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1" fontId="4" fillId="0" borderId="2" xfId="0" applyNumberFormat="1" applyFont="1" applyBorder="1" applyAlignment="1">
      <alignment vertical="center"/>
    </xf>
    <xf numFmtId="4" fontId="5" fillId="0" borderId="0" xfId="0" applyNumberFormat="1" applyFont="1"/>
    <xf numFmtId="5" fontId="0" fillId="0" borderId="0" xfId="0" applyNumberFormat="1" applyFont="1"/>
    <xf numFmtId="44" fontId="5" fillId="0" borderId="0" xfId="108" applyFont="1" applyFill="1" applyAlignment="1">
      <alignment horizontal="center" vertical="center"/>
    </xf>
    <xf numFmtId="0" fontId="4" fillId="0" borderId="0" xfId="0" applyFont="1" applyAlignment="1">
      <alignment vertical="center" wrapText="1"/>
    </xf>
    <xf numFmtId="44" fontId="6" fillId="2" borderId="2" xfId="108" applyNumberFormat="1" applyFont="1" applyFill="1" applyBorder="1" applyAlignment="1">
      <alignment horizontal="center" vertical="center" wrapText="1"/>
    </xf>
    <xf numFmtId="5" fontId="6" fillId="0" borderId="1" xfId="108" applyNumberFormat="1" applyFont="1" applyFill="1" applyBorder="1" applyAlignment="1">
      <alignment horizontal="center" vertical="center" wrapText="1"/>
    </xf>
    <xf numFmtId="5" fontId="6" fillId="0" borderId="4" xfId="108" applyNumberFormat="1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9" fontId="0" fillId="0" borderId="1" xfId="0" applyNumberFormat="1" applyFont="1" applyBorder="1" applyAlignment="1">
      <alignment horizontal="center" vertical="center"/>
    </xf>
    <xf numFmtId="9" fontId="0" fillId="0" borderId="4" xfId="0" applyNumberFormat="1" applyFont="1" applyBorder="1" applyAlignment="1">
      <alignment horizontal="center" vertical="center"/>
    </xf>
    <xf numFmtId="166" fontId="10" fillId="2" borderId="1" xfId="0" applyNumberFormat="1" applyFont="1" applyFill="1" applyBorder="1" applyAlignment="1">
      <alignment horizontal="center" vertical="center" wrapText="1"/>
    </xf>
    <xf numFmtId="166" fontId="10" fillId="2" borderId="4" xfId="0" applyNumberFormat="1" applyFont="1" applyFill="1" applyBorder="1" applyAlignment="1">
      <alignment horizontal="center" vertical="center" wrapText="1"/>
    </xf>
    <xf numFmtId="5" fontId="6" fillId="2" borderId="1" xfId="108" applyNumberFormat="1" applyFont="1" applyFill="1" applyBorder="1" applyAlignment="1">
      <alignment horizontal="center" vertical="center" wrapText="1"/>
    </xf>
    <xf numFmtId="5" fontId="6" fillId="2" borderId="4" xfId="108" applyNumberFormat="1" applyFont="1" applyFill="1" applyBorder="1" applyAlignment="1">
      <alignment horizontal="center" vertical="center" wrapText="1"/>
    </xf>
    <xf numFmtId="9" fontId="6" fillId="0" borderId="1" xfId="107" applyFont="1" applyFill="1" applyBorder="1" applyAlignment="1">
      <alignment horizontal="center" vertical="center" wrapText="1"/>
    </xf>
    <xf numFmtId="9" fontId="6" fillId="0" borderId="4" xfId="107" applyFont="1" applyFill="1" applyBorder="1" applyAlignment="1">
      <alignment horizontal="center" vertical="center" wrapText="1"/>
    </xf>
    <xf numFmtId="2" fontId="6" fillId="0" borderId="2" xfId="109" applyNumberFormat="1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14" fontId="0" fillId="0" borderId="2" xfId="0" applyNumberFormat="1" applyFont="1" applyFill="1" applyBorder="1" applyAlignment="1">
      <alignment horizontal="center" vertical="top"/>
    </xf>
    <xf numFmtId="14" fontId="0" fillId="0" borderId="1" xfId="0" applyNumberFormat="1" applyFont="1" applyFill="1" applyBorder="1" applyAlignment="1">
      <alignment horizontal="center" vertical="top"/>
    </xf>
    <xf numFmtId="2" fontId="7" fillId="0" borderId="2" xfId="109" applyNumberFormat="1" applyFont="1" applyBorder="1" applyAlignment="1">
      <alignment horizontal="center" vertical="center" wrapText="1"/>
    </xf>
    <xf numFmtId="2" fontId="7" fillId="0" borderId="1" xfId="109" applyNumberFormat="1" applyFont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2" fontId="7" fillId="0" borderId="2" xfId="109" applyNumberFormat="1" applyFont="1" applyBorder="1" applyAlignment="1">
      <alignment horizontal="left" vertical="center" wrapText="1"/>
    </xf>
    <xf numFmtId="2" fontId="7" fillId="0" borderId="2" xfId="109" applyNumberFormat="1" applyFont="1" applyFill="1" applyBorder="1" applyAlignment="1">
      <alignment horizontal="left" vertical="center" wrapText="1"/>
    </xf>
  </cellXfs>
  <cellStyles count="110">
    <cellStyle name="Hipervínculo" xfId="65" builtinId="8" hidden="1"/>
    <cellStyle name="Hipervínculo" xfId="69" builtinId="8" hidden="1"/>
    <cellStyle name="Hipervínculo" xfId="73" builtinId="8" hidden="1"/>
    <cellStyle name="Hipervínculo" xfId="77" builtinId="8" hidden="1"/>
    <cellStyle name="Hipervínculo" xfId="81" builtinId="8" hidden="1"/>
    <cellStyle name="Hipervínculo" xfId="85" builtinId="8" hidden="1"/>
    <cellStyle name="Hipervínculo" xfId="89" builtinId="8" hidden="1"/>
    <cellStyle name="Hipervínculo" xfId="93" builtinId="8" hidden="1"/>
    <cellStyle name="Hipervínculo" xfId="97" builtinId="8" hidden="1"/>
    <cellStyle name="Hipervínculo" xfId="101" builtinId="8" hidden="1"/>
    <cellStyle name="Hipervínculo" xfId="105" builtinId="8" hidden="1"/>
    <cellStyle name="Hipervínculo" xfId="103" builtinId="8" hidden="1"/>
    <cellStyle name="Hipervínculo" xfId="99" builtinId="8" hidden="1"/>
    <cellStyle name="Hipervínculo" xfId="95" builtinId="8" hidden="1"/>
    <cellStyle name="Hipervínculo" xfId="91" builtinId="8" hidden="1"/>
    <cellStyle name="Hipervínculo" xfId="87" builtinId="8" hidden="1"/>
    <cellStyle name="Hipervínculo" xfId="83" builtinId="8" hidden="1"/>
    <cellStyle name="Hipervínculo" xfId="79" builtinId="8" hidden="1"/>
    <cellStyle name="Hipervínculo" xfId="75" builtinId="8" hidden="1"/>
    <cellStyle name="Hipervínculo" xfId="71" builtinId="8" hidden="1"/>
    <cellStyle name="Hipervínculo" xfId="67" builtinId="8" hidden="1"/>
    <cellStyle name="Hipervínculo" xfId="63" builtinId="8" hidden="1"/>
    <cellStyle name="Hipervínculo" xfId="21" builtinId="8" hidden="1"/>
    <cellStyle name="Hipervínculo" xfId="25" builtinId="8" hidden="1"/>
    <cellStyle name="Hipervínculo" xfId="27" builtinId="8" hidden="1"/>
    <cellStyle name="Hipervínculo" xfId="29" builtinId="8" hidden="1"/>
    <cellStyle name="Hipervínculo" xfId="33" builtinId="8" hidden="1"/>
    <cellStyle name="Hipervínculo" xfId="35" builtinId="8" hidden="1"/>
    <cellStyle name="Hipervínculo" xfId="37" builtinId="8" hidden="1"/>
    <cellStyle name="Hipervínculo" xfId="41" builtinId="8" hidden="1"/>
    <cellStyle name="Hipervínculo" xfId="43" builtinId="8" hidden="1"/>
    <cellStyle name="Hipervínculo" xfId="45" builtinId="8" hidden="1"/>
    <cellStyle name="Hipervínculo" xfId="49" builtinId="8" hidden="1"/>
    <cellStyle name="Hipervínculo" xfId="51" builtinId="8" hidden="1"/>
    <cellStyle name="Hipervínculo" xfId="53" builtinId="8" hidden="1"/>
    <cellStyle name="Hipervínculo" xfId="57" builtinId="8" hidden="1"/>
    <cellStyle name="Hipervínculo" xfId="59" builtinId="8" hidden="1"/>
    <cellStyle name="Hipervínculo" xfId="61" builtinId="8" hidden="1"/>
    <cellStyle name="Hipervínculo" xfId="55" builtinId="8" hidden="1"/>
    <cellStyle name="Hipervínculo" xfId="47" builtinId="8" hidden="1"/>
    <cellStyle name="Hipervínculo" xfId="39" builtinId="8" hidden="1"/>
    <cellStyle name="Hipervínculo" xfId="31" builtinId="8" hidden="1"/>
    <cellStyle name="Hipervínculo" xfId="23" builtinId="8" hidden="1"/>
    <cellStyle name="Hipervínculo" xfId="9" builtinId="8" hidden="1"/>
    <cellStyle name="Hipervínculo" xfId="11" builtinId="8" hidden="1"/>
    <cellStyle name="Hipervínculo" xfId="13" builtinId="8" hidden="1"/>
    <cellStyle name="Hipervínculo" xfId="17" builtinId="8" hidden="1"/>
    <cellStyle name="Hipervínculo" xfId="19" builtinId="8" hidden="1"/>
    <cellStyle name="Hipervínculo" xfId="15" builtinId="8" hidden="1"/>
    <cellStyle name="Hipervínculo" xfId="5" builtinId="8" hidden="1"/>
    <cellStyle name="Hipervínculo" xfId="7" builtinId="8" hidden="1"/>
    <cellStyle name="Hipervínculo" xfId="3" builtinId="8" hidden="1"/>
    <cellStyle name="Hipervínculo" xfId="1" builtinId="8" hidden="1"/>
    <cellStyle name="Hipervínculo visitado" xfId="58" builtinId="9" hidden="1"/>
    <cellStyle name="Hipervínculo visitado" xfId="60" builtinId="9" hidden="1"/>
    <cellStyle name="Hipervínculo visitado" xfId="64" builtinId="9" hidden="1"/>
    <cellStyle name="Hipervínculo visitado" xfId="66" builtinId="9" hidden="1"/>
    <cellStyle name="Hipervínculo visitado" xfId="68" builtinId="9" hidden="1"/>
    <cellStyle name="Hipervínculo visitado" xfId="72" builtinId="9" hidden="1"/>
    <cellStyle name="Hipervínculo visitado" xfId="74" builtinId="9" hidden="1"/>
    <cellStyle name="Hipervínculo visitado" xfId="76" builtinId="9" hidden="1"/>
    <cellStyle name="Hipervínculo visitado" xfId="80" builtinId="9" hidden="1"/>
    <cellStyle name="Hipervínculo visitado" xfId="82" builtinId="9" hidden="1"/>
    <cellStyle name="Hipervínculo visitado" xfId="84" builtinId="9" hidden="1"/>
    <cellStyle name="Hipervínculo visitado" xfId="88" builtinId="9" hidden="1"/>
    <cellStyle name="Hipervínculo visitado" xfId="90" builtinId="9" hidden="1"/>
    <cellStyle name="Hipervínculo visitado" xfId="92" builtinId="9" hidden="1"/>
    <cellStyle name="Hipervínculo visitado" xfId="96" builtinId="9" hidden="1"/>
    <cellStyle name="Hipervínculo visitado" xfId="98" builtinId="9" hidden="1"/>
    <cellStyle name="Hipervínculo visitado" xfId="100" builtinId="9" hidden="1"/>
    <cellStyle name="Hipervínculo visitado" xfId="104" builtinId="9" hidden="1"/>
    <cellStyle name="Hipervínculo visitado" xfId="106" builtinId="9" hidden="1"/>
    <cellStyle name="Hipervínculo visitado" xfId="102" builtinId="9" hidden="1"/>
    <cellStyle name="Hipervínculo visitado" xfId="94" builtinId="9" hidden="1"/>
    <cellStyle name="Hipervínculo visitado" xfId="86" builtinId="9" hidden="1"/>
    <cellStyle name="Hipervínculo visitado" xfId="78" builtinId="9" hidden="1"/>
    <cellStyle name="Hipervínculo visitado" xfId="70" builtinId="9" hidden="1"/>
    <cellStyle name="Hipervínculo visitado" xfId="62" builtinId="9" hidden="1"/>
    <cellStyle name="Hipervínculo visitado" xfId="26" builtinId="9" hidden="1"/>
    <cellStyle name="Hipervínculo visitado" xfId="28" builtinId="9" hidden="1"/>
    <cellStyle name="Hipervínculo visitado" xfId="30" builtinId="9" hidden="1"/>
    <cellStyle name="Hipervínculo visitado" xfId="32" builtinId="9" hidden="1"/>
    <cellStyle name="Hipervínculo visitado" xfId="34" builtinId="9" hidden="1"/>
    <cellStyle name="Hipervínculo visitado" xfId="36" builtinId="9" hidden="1"/>
    <cellStyle name="Hipervínculo visitado" xfId="40" builtinId="9" hidden="1"/>
    <cellStyle name="Hipervínculo visitado" xfId="42" builtinId="9" hidden="1"/>
    <cellStyle name="Hipervínculo visitado" xfId="44" builtinId="9" hidden="1"/>
    <cellStyle name="Hipervínculo visitado" xfId="46" builtinId="9" hidden="1"/>
    <cellStyle name="Hipervínculo visitado" xfId="48" builtinId="9" hidden="1"/>
    <cellStyle name="Hipervínculo visitado" xfId="50" builtinId="9" hidden="1"/>
    <cellStyle name="Hipervínculo visitado" xfId="52" builtinId="9" hidden="1"/>
    <cellStyle name="Hipervínculo visitado" xfId="56" builtinId="9" hidden="1"/>
    <cellStyle name="Hipervínculo visitado" xfId="54" builtinId="9" hidden="1"/>
    <cellStyle name="Hipervínculo visitado" xfId="38" builtinId="9" hidden="1"/>
    <cellStyle name="Hipervínculo visitado" xfId="12" builtinId="9" hidden="1"/>
    <cellStyle name="Hipervínculo visitado" xfId="14" builtinId="9" hidden="1"/>
    <cellStyle name="Hipervínculo visitado" xfId="16" builtinId="9" hidden="1"/>
    <cellStyle name="Hipervínculo visitado" xfId="18" builtinId="9" hidden="1"/>
    <cellStyle name="Hipervínculo visitado" xfId="20" builtinId="9" hidden="1"/>
    <cellStyle name="Hipervínculo visitado" xfId="24" builtinId="9" hidden="1"/>
    <cellStyle name="Hipervínculo visitado" xfId="22" builtinId="9" hidden="1"/>
    <cellStyle name="Hipervínculo visitado" xfId="6" builtinId="9" hidden="1"/>
    <cellStyle name="Hipervínculo visitado" xfId="8" builtinId="9" hidden="1"/>
    <cellStyle name="Hipervínculo visitado" xfId="10" builtinId="9" hidden="1"/>
    <cellStyle name="Hipervínculo visitado" xfId="4" builtinId="9" hidden="1"/>
    <cellStyle name="Hipervínculo visitado" xfId="2" builtinId="9" hidden="1"/>
    <cellStyle name="Moneda" xfId="108" builtinId="4"/>
    <cellStyle name="Normal" xfId="0" builtinId="0"/>
    <cellStyle name="Normal 2" xfId="109" xr:uid="{00000000-0005-0000-0000-00006C000000}"/>
    <cellStyle name="Porcentaje" xfId="107" builtinId="5"/>
  </cellStyles>
  <dxfs count="3">
    <dxf>
      <font>
        <b/>
        <i val="0"/>
        <color theme="0"/>
      </font>
      <fill>
        <patternFill>
          <bgColor rgb="FFFF714F"/>
        </patternFill>
      </fill>
    </dxf>
    <dxf>
      <font>
        <b/>
        <i val="0"/>
        <color theme="1" tint="0.24994659260841701"/>
      </font>
      <fill>
        <patternFill>
          <bgColor rgb="FFFFFF65"/>
        </patternFill>
      </fill>
    </dxf>
    <dxf>
      <font>
        <b/>
        <i val="0"/>
        <color theme="1" tint="0.24994659260841701"/>
      </font>
      <fill>
        <patternFill>
          <bgColor rgb="FF92D050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CC99"/>
      <color rgb="FFFFFF65"/>
      <color rgb="FFFF714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445900</xdr:colOff>
      <xdr:row>0</xdr:row>
      <xdr:rowOff>38100</xdr:rowOff>
    </xdr:from>
    <xdr:to>
      <xdr:col>1</xdr:col>
      <xdr:colOff>559905</xdr:colOff>
      <xdr:row>3</xdr:row>
      <xdr:rowOff>131164</xdr:rowOff>
    </xdr:to>
    <xdr:pic>
      <xdr:nvPicPr>
        <xdr:cNvPr id="2" name="2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45900" y="214796"/>
          <a:ext cx="625318" cy="623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9"/>
  <sheetViews>
    <sheetView tabSelected="1" zoomScale="70" zoomScaleNormal="70" workbookViewId="0">
      <selection activeCell="D6" sqref="D6:L6"/>
    </sheetView>
  </sheetViews>
  <sheetFormatPr baseColWidth="10" defaultColWidth="11.125" defaultRowHeight="14.25" x14ac:dyDescent="0.2"/>
  <cols>
    <col min="1" max="1" width="6.625" style="1" customWidth="1"/>
    <col min="2" max="3" width="23" style="1" customWidth="1"/>
    <col min="4" max="4" width="21.125" style="1" customWidth="1"/>
    <col min="5" max="6" width="43.125" style="1" customWidth="1"/>
    <col min="7" max="7" width="21.625" style="1" customWidth="1"/>
    <col min="8" max="8" width="48.125" style="1" customWidth="1"/>
    <col min="9" max="9" width="50.625" style="1" customWidth="1"/>
    <col min="10" max="10" width="11.375" style="1" bestFit="1" customWidth="1"/>
    <col min="11" max="11" width="15.875" style="1" customWidth="1"/>
    <col min="12" max="13" width="15" style="1" customWidth="1"/>
    <col min="14" max="14" width="13.25" style="1" customWidth="1"/>
    <col min="15" max="15" width="26.875" style="1" customWidth="1"/>
    <col min="16" max="16" width="16.125" style="1" customWidth="1"/>
    <col min="17" max="20" width="11.75" style="1" customWidth="1"/>
    <col min="21" max="21" width="20.875" style="1" customWidth="1"/>
    <col min="22" max="22" width="18.875" style="1" customWidth="1"/>
    <col min="23" max="26" width="10.75" style="1" customWidth="1"/>
    <col min="27" max="27" width="20.875" style="1" customWidth="1"/>
    <col min="28" max="28" width="16.125" style="1" customWidth="1"/>
    <col min="29" max="29" width="21.25" style="1" customWidth="1"/>
    <col min="30" max="31" width="22" style="1" customWidth="1"/>
    <col min="32" max="16384" width="11.125" style="1"/>
  </cols>
  <sheetData>
    <row r="1" spans="1:31" ht="15" x14ac:dyDescent="0.2">
      <c r="A1" s="70"/>
      <c r="B1" s="75" t="s">
        <v>38</v>
      </c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Q1" s="75"/>
      <c r="R1" s="75"/>
      <c r="S1" s="75"/>
      <c r="T1" s="75"/>
      <c r="U1" s="75"/>
      <c r="V1" s="75"/>
      <c r="W1" s="75"/>
      <c r="X1" s="75"/>
      <c r="Y1" s="75"/>
      <c r="Z1" s="75"/>
      <c r="AA1" s="75"/>
      <c r="AB1" s="75"/>
      <c r="AC1" s="80" t="s">
        <v>68</v>
      </c>
      <c r="AD1" s="80"/>
      <c r="AE1" s="80"/>
    </row>
    <row r="2" spans="1:31" ht="15" x14ac:dyDescent="0.2">
      <c r="A2" s="70"/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  <c r="Z2" s="75"/>
      <c r="AA2" s="75"/>
      <c r="AB2" s="75"/>
      <c r="AC2" s="81" t="s">
        <v>37</v>
      </c>
      <c r="AD2" s="81"/>
      <c r="AE2" s="81"/>
    </row>
    <row r="3" spans="1:31" ht="15" x14ac:dyDescent="0.2">
      <c r="A3" s="70"/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  <c r="Q3" s="75"/>
      <c r="R3" s="75"/>
      <c r="S3" s="75"/>
      <c r="T3" s="75"/>
      <c r="U3" s="75"/>
      <c r="V3" s="75"/>
      <c r="W3" s="75"/>
      <c r="X3" s="75"/>
      <c r="Y3" s="75"/>
      <c r="Z3" s="75"/>
      <c r="AA3" s="75"/>
      <c r="AB3" s="75"/>
      <c r="AC3" s="81" t="s">
        <v>34</v>
      </c>
      <c r="AD3" s="81"/>
      <c r="AE3" s="81"/>
    </row>
    <row r="4" spans="1:31" ht="15" x14ac:dyDescent="0.2">
      <c r="A4" s="70"/>
      <c r="B4" s="75"/>
      <c r="C4" s="75"/>
      <c r="D4" s="75"/>
      <c r="E4" s="75"/>
      <c r="F4" s="75"/>
      <c r="G4" s="75"/>
      <c r="H4" s="75"/>
      <c r="I4" s="75"/>
      <c r="J4" s="75"/>
      <c r="K4" s="75"/>
      <c r="L4" s="75"/>
      <c r="M4" s="76"/>
      <c r="N4" s="76"/>
      <c r="O4" s="76"/>
      <c r="P4" s="76"/>
      <c r="Q4" s="76"/>
      <c r="R4" s="76"/>
      <c r="S4" s="76"/>
      <c r="T4" s="76"/>
      <c r="U4" s="76"/>
      <c r="V4" s="76"/>
      <c r="W4" s="76"/>
      <c r="X4" s="76"/>
      <c r="Y4" s="76"/>
      <c r="Z4" s="76"/>
      <c r="AA4" s="76"/>
      <c r="AB4" s="76"/>
      <c r="AC4" s="81" t="s">
        <v>33</v>
      </c>
      <c r="AD4" s="81"/>
      <c r="AE4" s="81"/>
    </row>
    <row r="5" spans="1:31" ht="15" x14ac:dyDescent="0.2">
      <c r="A5" s="71" t="s">
        <v>31</v>
      </c>
      <c r="B5" s="71"/>
      <c r="C5" s="71"/>
      <c r="D5" s="73">
        <v>44507</v>
      </c>
      <c r="E5" s="73"/>
      <c r="F5" s="73"/>
      <c r="G5" s="73"/>
      <c r="H5" s="73"/>
      <c r="I5" s="73"/>
      <c r="J5" s="73"/>
      <c r="K5" s="73"/>
      <c r="L5" s="73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3"/>
    </row>
    <row r="6" spans="1:31" ht="15" x14ac:dyDescent="0.2">
      <c r="A6" s="72" t="s">
        <v>32</v>
      </c>
      <c r="B6" s="72"/>
      <c r="C6" s="72"/>
      <c r="D6" s="74">
        <v>44500</v>
      </c>
      <c r="E6" s="74"/>
      <c r="F6" s="74"/>
      <c r="G6" s="74"/>
      <c r="H6" s="74"/>
      <c r="I6" s="74"/>
      <c r="J6" s="74"/>
      <c r="K6" s="74"/>
      <c r="L6" s="74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4"/>
      <c r="AE6" s="5"/>
    </row>
    <row r="7" spans="1:31" ht="15" x14ac:dyDescent="0.2">
      <c r="A7" s="6"/>
      <c r="B7" s="77" t="s">
        <v>10</v>
      </c>
      <c r="C7" s="77"/>
      <c r="D7" s="77"/>
      <c r="E7" s="77"/>
      <c r="F7" s="77"/>
      <c r="G7" s="77" t="s">
        <v>11</v>
      </c>
      <c r="H7" s="77"/>
      <c r="I7" s="77"/>
      <c r="J7" s="77"/>
      <c r="K7" s="77"/>
      <c r="L7" s="77" t="s">
        <v>26</v>
      </c>
      <c r="M7" s="77"/>
      <c r="N7" s="77"/>
      <c r="O7" s="77" t="s">
        <v>24</v>
      </c>
      <c r="P7" s="77"/>
      <c r="Q7" s="77"/>
      <c r="R7" s="77"/>
      <c r="S7" s="77"/>
      <c r="T7" s="77"/>
      <c r="U7" s="77"/>
      <c r="V7" s="77" t="s">
        <v>18</v>
      </c>
      <c r="W7" s="77"/>
      <c r="X7" s="77"/>
      <c r="Y7" s="77"/>
      <c r="Z7" s="77"/>
      <c r="AA7" s="77"/>
      <c r="AB7" s="78" t="s">
        <v>19</v>
      </c>
      <c r="AC7" s="78" t="s">
        <v>27</v>
      </c>
      <c r="AD7" s="78" t="s">
        <v>25</v>
      </c>
      <c r="AE7" s="78"/>
    </row>
    <row r="8" spans="1:31" ht="75" x14ac:dyDescent="0.2">
      <c r="A8" s="7" t="s">
        <v>30</v>
      </c>
      <c r="B8" s="17" t="s">
        <v>1</v>
      </c>
      <c r="C8" s="7" t="s">
        <v>6</v>
      </c>
      <c r="D8" s="7" t="s">
        <v>2</v>
      </c>
      <c r="E8" s="7" t="s">
        <v>7</v>
      </c>
      <c r="F8" s="17" t="s">
        <v>20</v>
      </c>
      <c r="G8" s="17" t="s">
        <v>15</v>
      </c>
      <c r="H8" s="17" t="s">
        <v>3</v>
      </c>
      <c r="I8" s="17" t="s">
        <v>16</v>
      </c>
      <c r="J8" s="17" t="s">
        <v>22</v>
      </c>
      <c r="K8" s="17" t="s">
        <v>23</v>
      </c>
      <c r="L8" s="17" t="s">
        <v>4</v>
      </c>
      <c r="M8" s="17" t="s">
        <v>5</v>
      </c>
      <c r="N8" s="17" t="s">
        <v>0</v>
      </c>
      <c r="O8" s="7" t="s">
        <v>9</v>
      </c>
      <c r="P8" s="17" t="s">
        <v>36</v>
      </c>
      <c r="Q8" s="17" t="s">
        <v>8</v>
      </c>
      <c r="R8" s="17" t="s">
        <v>28</v>
      </c>
      <c r="S8" s="17" t="s">
        <v>35</v>
      </c>
      <c r="T8" s="17" t="s">
        <v>12</v>
      </c>
      <c r="U8" s="17" t="s">
        <v>21</v>
      </c>
      <c r="V8" s="17" t="s">
        <v>36</v>
      </c>
      <c r="W8" s="17" t="s">
        <v>8</v>
      </c>
      <c r="X8" s="17" t="s">
        <v>28</v>
      </c>
      <c r="Y8" s="17" t="s">
        <v>35</v>
      </c>
      <c r="Z8" s="17" t="s">
        <v>12</v>
      </c>
      <c r="AA8" s="17" t="s">
        <v>29</v>
      </c>
      <c r="AB8" s="79"/>
      <c r="AC8" s="79"/>
      <c r="AD8" s="17" t="s">
        <v>13</v>
      </c>
      <c r="AE8" s="17" t="s">
        <v>14</v>
      </c>
    </row>
    <row r="9" spans="1:31" ht="79.150000000000006" customHeight="1" x14ac:dyDescent="0.2">
      <c r="A9" s="18">
        <v>280</v>
      </c>
      <c r="B9" s="20" t="s">
        <v>64</v>
      </c>
      <c r="C9" s="20" t="s">
        <v>39</v>
      </c>
      <c r="D9" s="21" t="s">
        <v>40</v>
      </c>
      <c r="E9" s="22" t="s">
        <v>41</v>
      </c>
      <c r="F9" s="23" t="s">
        <v>42</v>
      </c>
      <c r="G9" s="50">
        <v>20200680010087</v>
      </c>
      <c r="H9" s="39" t="s">
        <v>43</v>
      </c>
      <c r="I9" s="40" t="s">
        <v>44</v>
      </c>
      <c r="J9" s="24">
        <v>44228</v>
      </c>
      <c r="K9" s="24">
        <v>44560</v>
      </c>
      <c r="L9" s="25">
        <v>1</v>
      </c>
      <c r="M9" s="64">
        <v>0.83</v>
      </c>
      <c r="N9" s="62">
        <f>IFERROR(IF(M9/L9&gt;100%,100%,M9/L9),"-")</f>
        <v>0.83</v>
      </c>
      <c r="O9" s="28" t="s">
        <v>45</v>
      </c>
      <c r="P9" s="29">
        <v>65000000</v>
      </c>
      <c r="Q9" s="30"/>
      <c r="R9" s="30"/>
      <c r="S9" s="30"/>
      <c r="T9" s="19"/>
      <c r="U9" s="66">
        <f>SUM(P9:T10)</f>
        <v>530000000</v>
      </c>
      <c r="V9" s="29">
        <v>65000000</v>
      </c>
      <c r="W9" s="30"/>
      <c r="X9" s="30"/>
      <c r="Y9" s="19"/>
      <c r="Z9" s="30"/>
      <c r="AA9" s="66">
        <f>SUM(V9:Z10)</f>
        <v>65000000</v>
      </c>
      <c r="AB9" s="68">
        <f>IFERROR(AA9/U9,"-")</f>
        <v>0.12264150943396226</v>
      </c>
      <c r="AC9" s="56"/>
      <c r="AD9" s="58" t="s">
        <v>46</v>
      </c>
      <c r="AE9" s="60" t="s">
        <v>65</v>
      </c>
    </row>
    <row r="10" spans="1:31" ht="96" customHeight="1" x14ac:dyDescent="0.2">
      <c r="A10" s="49">
        <v>280</v>
      </c>
      <c r="B10" s="20" t="s">
        <v>64</v>
      </c>
      <c r="C10" s="20" t="s">
        <v>39</v>
      </c>
      <c r="D10" s="21" t="s">
        <v>40</v>
      </c>
      <c r="E10" s="22" t="s">
        <v>41</v>
      </c>
      <c r="F10" s="23" t="s">
        <v>42</v>
      </c>
      <c r="G10" s="50">
        <v>20210680010190</v>
      </c>
      <c r="H10" s="54" t="s">
        <v>67</v>
      </c>
      <c r="I10" s="40" t="s">
        <v>66</v>
      </c>
      <c r="J10" s="24">
        <v>44489</v>
      </c>
      <c r="K10" s="24">
        <v>44560</v>
      </c>
      <c r="L10" s="46"/>
      <c r="M10" s="65"/>
      <c r="N10" s="63"/>
      <c r="O10" s="28" t="s">
        <v>63</v>
      </c>
      <c r="P10" s="44">
        <v>465000000</v>
      </c>
      <c r="Q10" s="30"/>
      <c r="R10" s="30"/>
      <c r="S10" s="30"/>
      <c r="T10" s="19"/>
      <c r="U10" s="67"/>
      <c r="V10" s="44">
        <v>0</v>
      </c>
      <c r="W10" s="30"/>
      <c r="X10" s="30"/>
      <c r="Y10" s="19"/>
      <c r="Z10" s="30"/>
      <c r="AA10" s="67"/>
      <c r="AB10" s="69"/>
      <c r="AC10" s="57"/>
      <c r="AD10" s="59"/>
      <c r="AE10" s="61"/>
    </row>
    <row r="11" spans="1:31" ht="76.900000000000006" customHeight="1" x14ac:dyDescent="0.2">
      <c r="A11" s="18">
        <v>281</v>
      </c>
      <c r="B11" s="20" t="s">
        <v>64</v>
      </c>
      <c r="C11" s="20" t="s">
        <v>39</v>
      </c>
      <c r="D11" s="21" t="s">
        <v>40</v>
      </c>
      <c r="E11" s="22" t="s">
        <v>47</v>
      </c>
      <c r="F11" s="23" t="s">
        <v>48</v>
      </c>
      <c r="G11" s="50">
        <v>20200680010087</v>
      </c>
      <c r="H11" s="39" t="s">
        <v>43</v>
      </c>
      <c r="I11" s="40" t="s">
        <v>44</v>
      </c>
      <c r="J11" s="24"/>
      <c r="K11" s="24"/>
      <c r="L11" s="25">
        <v>0</v>
      </c>
      <c r="M11" s="35">
        <f>0.6*0.3</f>
        <v>0.18</v>
      </c>
      <c r="N11" s="27" t="str">
        <f>IFERROR(IF(M11/L11&gt;100%,100%,M11/L11),"-")</f>
        <v>-</v>
      </c>
      <c r="O11" s="28"/>
      <c r="P11" s="29"/>
      <c r="Q11" s="30"/>
      <c r="R11" s="30"/>
      <c r="S11" s="30"/>
      <c r="T11" s="19"/>
      <c r="U11" s="31">
        <f>SUM(P11:T11)</f>
        <v>0</v>
      </c>
      <c r="V11" s="29"/>
      <c r="W11" s="30"/>
      <c r="X11" s="30"/>
      <c r="Y11" s="19"/>
      <c r="Z11" s="30"/>
      <c r="AA11" s="31">
        <f>SUM(V11:Z11)</f>
        <v>0</v>
      </c>
      <c r="AB11" s="32" t="str">
        <f>IFERROR(AA11/U11,"-")</f>
        <v>-</v>
      </c>
      <c r="AC11" s="29"/>
      <c r="AD11" s="33" t="s">
        <v>46</v>
      </c>
      <c r="AE11" s="34" t="s">
        <v>65</v>
      </c>
    </row>
    <row r="12" spans="1:31" ht="79.150000000000006" customHeight="1" x14ac:dyDescent="0.2">
      <c r="A12" s="18">
        <v>282</v>
      </c>
      <c r="B12" s="20" t="s">
        <v>64</v>
      </c>
      <c r="C12" s="20" t="s">
        <v>39</v>
      </c>
      <c r="D12" s="21" t="s">
        <v>40</v>
      </c>
      <c r="E12" s="22" t="s">
        <v>49</v>
      </c>
      <c r="F12" s="23" t="s">
        <v>50</v>
      </c>
      <c r="G12" s="50">
        <v>20200680010087</v>
      </c>
      <c r="H12" s="39" t="s">
        <v>43</v>
      </c>
      <c r="I12" s="40" t="s">
        <v>44</v>
      </c>
      <c r="J12" s="24"/>
      <c r="K12" s="24"/>
      <c r="L12" s="25">
        <v>0</v>
      </c>
      <c r="M12" s="36">
        <v>0.09</v>
      </c>
      <c r="N12" s="27" t="str">
        <f>IFERROR(IF(M12/L12&gt;100%,100%,M12/L12),"-")</f>
        <v>-</v>
      </c>
      <c r="O12" s="28"/>
      <c r="P12" s="29"/>
      <c r="Q12" s="30"/>
      <c r="R12" s="30"/>
      <c r="S12" s="30"/>
      <c r="T12" s="19"/>
      <c r="U12" s="42">
        <f>SUM(P12:T12)</f>
        <v>0</v>
      </c>
      <c r="V12" s="29"/>
      <c r="W12" s="30"/>
      <c r="X12" s="30"/>
      <c r="Y12" s="19"/>
      <c r="Z12" s="30"/>
      <c r="AA12" s="31">
        <f>SUM(V12:Z12)</f>
        <v>0</v>
      </c>
      <c r="AB12" s="32" t="str">
        <f>IFERROR(AA12/U12,"-")</f>
        <v>-</v>
      </c>
      <c r="AC12" s="29"/>
      <c r="AD12" s="33" t="s">
        <v>46</v>
      </c>
      <c r="AE12" s="41" t="s">
        <v>65</v>
      </c>
    </row>
    <row r="13" spans="1:31" ht="82.9" customHeight="1" x14ac:dyDescent="0.2">
      <c r="A13" s="18">
        <v>313</v>
      </c>
      <c r="B13" s="20" t="s">
        <v>64</v>
      </c>
      <c r="C13" s="20" t="s">
        <v>51</v>
      </c>
      <c r="D13" s="21" t="s">
        <v>52</v>
      </c>
      <c r="E13" s="22" t="s">
        <v>53</v>
      </c>
      <c r="F13" s="23" t="s">
        <v>54</v>
      </c>
      <c r="G13" s="50">
        <v>20200680010071</v>
      </c>
      <c r="H13" s="39" t="s">
        <v>55</v>
      </c>
      <c r="I13" s="40" t="s">
        <v>56</v>
      </c>
      <c r="J13" s="24">
        <v>44228</v>
      </c>
      <c r="K13" s="24">
        <v>44560</v>
      </c>
      <c r="L13" s="25">
        <v>1</v>
      </c>
      <c r="M13" s="26">
        <v>0.83</v>
      </c>
      <c r="N13" s="27">
        <f>IFERROR(IF(M13/L13&gt;100%,100%,M13/L13),"-")</f>
        <v>0.83</v>
      </c>
      <c r="O13" s="28" t="s">
        <v>57</v>
      </c>
      <c r="P13" s="29">
        <v>132000000</v>
      </c>
      <c r="Q13" s="30"/>
      <c r="R13" s="30"/>
      <c r="S13" s="30"/>
      <c r="T13" s="19"/>
      <c r="U13" s="42">
        <f>SUM(P13:T13)</f>
        <v>132000000</v>
      </c>
      <c r="V13" s="29">
        <v>132000000</v>
      </c>
      <c r="W13" s="30"/>
      <c r="X13" s="30"/>
      <c r="Y13" s="19"/>
      <c r="Z13" s="30"/>
      <c r="AA13" s="31">
        <f>SUM(V13:Z13)</f>
        <v>132000000</v>
      </c>
      <c r="AB13" s="32">
        <f>IFERROR(AA13/U13,"-")</f>
        <v>1</v>
      </c>
      <c r="AC13" s="29"/>
      <c r="AD13" s="33" t="s">
        <v>46</v>
      </c>
      <c r="AE13" s="41" t="s">
        <v>65</v>
      </c>
    </row>
    <row r="14" spans="1:31" ht="81.599999999999994" customHeight="1" x14ac:dyDescent="0.2">
      <c r="A14" s="18">
        <v>314</v>
      </c>
      <c r="B14" s="20" t="s">
        <v>64</v>
      </c>
      <c r="C14" s="20" t="s">
        <v>51</v>
      </c>
      <c r="D14" s="21" t="s">
        <v>52</v>
      </c>
      <c r="E14" s="37" t="s">
        <v>58</v>
      </c>
      <c r="F14" s="38" t="s">
        <v>59</v>
      </c>
      <c r="G14" s="50">
        <v>20210680010039</v>
      </c>
      <c r="H14" s="39" t="s">
        <v>60</v>
      </c>
      <c r="I14" s="40" t="s">
        <v>61</v>
      </c>
      <c r="J14" s="24">
        <v>44331</v>
      </c>
      <c r="K14" s="24">
        <v>44560</v>
      </c>
      <c r="L14" s="46">
        <v>1</v>
      </c>
      <c r="M14" s="47">
        <v>0.7</v>
      </c>
      <c r="N14" s="48">
        <f>IFERROR(IF(M14/L14&gt;100%,100%,M14/L14),"-")</f>
        <v>0.7</v>
      </c>
      <c r="O14" s="28" t="s">
        <v>62</v>
      </c>
      <c r="P14" s="29">
        <v>434000000</v>
      </c>
      <c r="Q14" s="30"/>
      <c r="R14" s="30"/>
      <c r="S14" s="30"/>
      <c r="T14" s="19"/>
      <c r="U14" s="42">
        <f>SUM(P14:T14)</f>
        <v>434000000</v>
      </c>
      <c r="V14" s="53">
        <v>401634655.13999999</v>
      </c>
      <c r="W14" s="30"/>
      <c r="X14" s="30"/>
      <c r="Y14" s="19"/>
      <c r="Z14" s="30"/>
      <c r="AA14" s="55">
        <f>SUM(V14:Z14)</f>
        <v>401634655.13999999</v>
      </c>
      <c r="AB14" s="43">
        <f>IFERROR(AA14/U14,"-")</f>
        <v>0.92542547267281106</v>
      </c>
      <c r="AC14" s="44"/>
      <c r="AD14" s="45" t="s">
        <v>46</v>
      </c>
      <c r="AE14" s="41" t="s">
        <v>65</v>
      </c>
    </row>
    <row r="15" spans="1:31" ht="15" x14ac:dyDescent="0.2">
      <c r="A15" s="8">
        <f>SUM(--(FREQUENCY(A9:A14,A9:A14)&gt;0))</f>
        <v>5</v>
      </c>
      <c r="B15" s="9"/>
      <c r="C15" s="10"/>
      <c r="D15" s="10"/>
      <c r="E15" s="10"/>
      <c r="F15" s="10"/>
      <c r="G15" s="10"/>
      <c r="H15" s="10"/>
      <c r="I15" s="10"/>
      <c r="J15" s="10"/>
      <c r="K15" s="11"/>
      <c r="L15" s="11"/>
      <c r="M15" s="12" t="s">
        <v>17</v>
      </c>
      <c r="N15" s="11">
        <f>IFERROR(AVERAGE(N9:N14),"-")</f>
        <v>0.78666666666666663</v>
      </c>
      <c r="O15" s="13"/>
      <c r="P15" s="14">
        <f t="shared" ref="P15:Z15" si="0">SUM(P9:P14)</f>
        <v>1096000000</v>
      </c>
      <c r="Q15" s="14">
        <f t="shared" si="0"/>
        <v>0</v>
      </c>
      <c r="R15" s="14">
        <f t="shared" si="0"/>
        <v>0</v>
      </c>
      <c r="S15" s="14">
        <f t="shared" si="0"/>
        <v>0</v>
      </c>
      <c r="T15" s="14">
        <f t="shared" si="0"/>
        <v>0</v>
      </c>
      <c r="U15" s="16">
        <f>SUM(U9:U14)</f>
        <v>1096000000</v>
      </c>
      <c r="V15" s="14">
        <f t="shared" si="0"/>
        <v>598634655.13999999</v>
      </c>
      <c r="W15" s="14">
        <f t="shared" si="0"/>
        <v>0</v>
      </c>
      <c r="X15" s="14">
        <f t="shared" si="0"/>
        <v>0</v>
      </c>
      <c r="Y15" s="14">
        <f t="shared" si="0"/>
        <v>0</v>
      </c>
      <c r="Z15" s="14">
        <f t="shared" si="0"/>
        <v>0</v>
      </c>
      <c r="AA15" s="16">
        <f>SUM(AA9:AA14)</f>
        <v>598634655.13999999</v>
      </c>
      <c r="AB15" s="15">
        <f>IFERROR(AA15/U15,"-")</f>
        <v>0.54619950286496344</v>
      </c>
      <c r="AC15" s="16">
        <f>SUM(AC9:AC14)</f>
        <v>0</v>
      </c>
      <c r="AD15" s="13"/>
      <c r="AE15" s="13"/>
    </row>
    <row r="18" spans="22:22" x14ac:dyDescent="0.2">
      <c r="V18" s="51"/>
    </row>
    <row r="19" spans="22:22" x14ac:dyDescent="0.2">
      <c r="V19" s="52"/>
    </row>
  </sheetData>
  <mergeCells count="26">
    <mergeCell ref="AC1:AE1"/>
    <mergeCell ref="AC2:AE2"/>
    <mergeCell ref="AC3:AE3"/>
    <mergeCell ref="AC4:AE4"/>
    <mergeCell ref="AC7:AC8"/>
    <mergeCell ref="AD7:AE7"/>
    <mergeCell ref="L7:N7"/>
    <mergeCell ref="O7:U7"/>
    <mergeCell ref="V7:AA7"/>
    <mergeCell ref="AB7:AB8"/>
    <mergeCell ref="B7:F7"/>
    <mergeCell ref="G7:K7"/>
    <mergeCell ref="A1:A4"/>
    <mergeCell ref="A5:C5"/>
    <mergeCell ref="A6:C6"/>
    <mergeCell ref="D5:L5"/>
    <mergeCell ref="D6:L6"/>
    <mergeCell ref="B1:AB4"/>
    <mergeCell ref="AC9:AC10"/>
    <mergeCell ref="AD9:AD10"/>
    <mergeCell ref="AE9:AE10"/>
    <mergeCell ref="N9:N10"/>
    <mergeCell ref="M9:M10"/>
    <mergeCell ref="U9:U10"/>
    <mergeCell ref="AA9:AA10"/>
    <mergeCell ref="AB9:AB10"/>
  </mergeCells>
  <conditionalFormatting sqref="N9:N14">
    <cfRule type="cellIs" dxfId="2" priority="1" operator="between">
      <formula>0.66</formula>
      <formula>1</formula>
    </cfRule>
    <cfRule type="cellIs" dxfId="1" priority="2" operator="between">
      <formula>0.33</formula>
      <formula>0.66</formula>
    </cfRule>
    <cfRule type="cellIs" dxfId="0" priority="3" operator="between">
      <formula>0</formula>
      <formula>0.33</formula>
    </cfRule>
  </conditionalFormatting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Plan de Acción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PC</cp:lastModifiedBy>
  <cp:lastPrinted>2021-02-09T14:28:18Z</cp:lastPrinted>
  <dcterms:created xsi:type="dcterms:W3CDTF">2008-07-08T21:30:46Z</dcterms:created>
  <dcterms:modified xsi:type="dcterms:W3CDTF">2022-10-04T00:57:17Z</dcterms:modified>
</cp:coreProperties>
</file>