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6 - Junio\Publicados\"/>
    </mc:Choice>
  </mc:AlternateContent>
  <xr:revisionPtr revIDLastSave="0" documentId="13_ncr:1_{E6A80A8B-6B81-49D7-9899-E64B33C863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7" i="14" l="1"/>
  <c r="U17" i="14"/>
  <c r="AA17" i="14" l="1"/>
  <c r="AA11" i="14"/>
  <c r="U11" i="14"/>
  <c r="P17" i="14"/>
  <c r="N16" i="14" l="1"/>
  <c r="N15" i="14"/>
  <c r="AA16" i="14" l="1"/>
  <c r="AA15" i="14"/>
  <c r="AA10" i="14"/>
  <c r="AA9" i="14"/>
  <c r="U16" i="14"/>
  <c r="U15" i="14"/>
  <c r="U10" i="14"/>
  <c r="U9" i="14"/>
  <c r="AC17" i="14" l="1"/>
  <c r="N11" i="14"/>
  <c r="N10" i="14"/>
  <c r="N9" i="14"/>
  <c r="Q17" i="14"/>
  <c r="R17" i="14"/>
  <c r="S17" i="14"/>
  <c r="T17" i="14"/>
  <c r="W17" i="14"/>
  <c r="X17" i="14"/>
  <c r="Y17" i="14"/>
  <c r="Z17" i="14"/>
  <c r="V17" i="14"/>
  <c r="N17" i="14" l="1"/>
  <c r="AB15" i="14"/>
  <c r="AB16" i="14"/>
  <c r="AB9" i="14"/>
  <c r="AB11" i="14"/>
  <c r="AB10" i="14"/>
  <c r="A17" i="14"/>
</calcChain>
</file>

<file path=xl/sharedStrings.xml><?xml version="1.0" encoding="utf-8"?>
<sst xmlns="http://schemas.openxmlformats.org/spreadsheetml/2006/main" count="116" uniqueCount="74">
  <si>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</si>
  <si>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</si>
  <si>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</si>
  <si>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</si>
  <si>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</si>
  <si>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</si>
  <si>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</si>
  <si>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</si>
  <si>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</si>
  <si>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</si>
  <si>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</si>
  <si>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</si>
  <si>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</si>
  <si>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</si>
  <si>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</si>
  <si>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</si>
  <si>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</si>
  <si>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</si>
  <si>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</si>
  <si>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</si>
  <si>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</si>
  <si>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</si>
  <si>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</si>
  <si>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</si>
  <si>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</si>
  <si>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</si>
  <si>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</si>
  <si>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</si>
  <si>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</si>
  <si>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</si>
  <si>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</si>
  <si>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</si>
  <si>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</si>
  <si>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</si>
  <si>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</si>
  <si>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</si>
  <si>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</si>
  <si>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</si>
  <si>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</si>
  <si>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</si>
  <si>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BUCARAMANGA PRODUCTIVA Y COMPETITIVA: EMPRESAS INNOVADORAS, RESPONSABLES Y CONSCIENTES</t>
  </si>
  <si>
    <t>Emprendimiento, Innovación, Formalización Y Dinamización Empresarial</t>
  </si>
  <si>
    <t>Emprendimiento E Innovación</t>
  </si>
  <si>
    <t>Implementar 1 ecosistema empresarial para la reactivación y desarrollo económico de la ciudad.</t>
  </si>
  <si>
    <t>Número de ecosistemas empresariales implementados para la reactivación y desarrollo económico de la ciudad.</t>
  </si>
  <si>
    <t>DESARROLLO E IMPLEMENTACIÓN DEL PROGRAMA DE REACTIVACIÓN ECONÓMICA BUCARAMANGA PROGRESA EN EL MUNICIPIO DE BUCARAMANGA</t>
  </si>
  <si>
    <t>Ecosistemas empresariales implementados
para la reactivación y desarrollo económico
de la ciudad</t>
  </si>
  <si>
    <t>Sec. Hacienda</t>
  </si>
  <si>
    <t>Saharay Rojas</t>
  </si>
  <si>
    <t>Finanzas Públicas Modernas Y Eficientes</t>
  </si>
  <si>
    <t>Modernizar el proceso financiero y presupuestal de la Secretaría de Hacienda.</t>
  </si>
  <si>
    <t>Porcentaje de avance en la modernización del proceso financiero y presupuesta de la Secretaría de Hacienda.</t>
  </si>
  <si>
    <t>Desarrollar 3  acciones administrativas para mejorar la eficiencia y productividad en la gestión del recaudo de impuestos, fiscalización y cobro coactivo municipal.</t>
  </si>
  <si>
    <t>Número de acciones administrativas desarrolladas para mejorar la  eficiencia y productividad en la gestión del recaudo de impuestos, fiscalización y cobro coactivo municipal.</t>
  </si>
  <si>
    <t>Alcanzar el 80% del recaudo por concepto de Contribución de Valorización</t>
  </si>
  <si>
    <t>Realizar (3) acciones administrativas desarrolladas para mejorar la eficiencia y productividad en la gestión del recaudo, fiscalización y cobro coactivo municipal.</t>
  </si>
  <si>
    <t>Realizar 3 socializaciones de las obligaciones tributarias mediante canales de comunicación o prensa, acompañadas de jornadas de sensibilización dirigida a los contribuyentes para mejorar la cultura de pago.</t>
  </si>
  <si>
    <t>Número de socializaciones realizadas de las obligaciones tributarias mediante canales de comunicación o prensa, acompañadas de jornadas de sensibilización dirigida a los contribuyentes para mejorar la cultura de pago.</t>
  </si>
  <si>
    <t>Mantener actualizadas la información para una óptima gestión tributaria.</t>
  </si>
  <si>
    <t>Número de bases de datos (información) actualizadas para una óptima gestión tributaria.</t>
  </si>
  <si>
    <t xml:space="preserve"> PLAN DE ACCIÓN - PLAN DE DESARROLLO MUNICIPAL
SECRETARÍA DE HACIENDA</t>
  </si>
  <si>
    <t>FORTALECIMIENTO DE LA GESTIÓN DEL RECAUDO, FISCALIZACIÓN Y COBRO COACTIVO DEL MUNICIPIO DE BUCARAMANGA</t>
  </si>
  <si>
    <t>FORTALECIMIENTO DE LA GESTION OPERATIVA DE LA OFICINA DE VALORIZACION DEL MUNICIPIO DE BUCARAMANGA</t>
  </si>
  <si>
    <t>Bases de datos actualizadas para una optima gestión tributaria</t>
  </si>
  <si>
    <t>FORTALECIMIENTO DE LA GESTIÓN CATASTRAL CON ENFOQUE MULTIPROPÓSITO EN EL MUNICIPIO BUCARAMANGA</t>
  </si>
  <si>
    <r>
      <t xml:space="preserve">Código:  </t>
    </r>
    <r>
      <rPr>
        <sz val="11"/>
        <rFont val="Arial"/>
        <family val="2"/>
      </rPr>
      <t>F-DPM-1210-238,37-030</t>
    </r>
  </si>
  <si>
    <t>Meta no programada en la vigencia</t>
  </si>
  <si>
    <t>2.3.2.02.02.008.3502009.83117.201
2.3.2.02.02.008.3502009.83129.201</t>
  </si>
  <si>
    <t>2.3.2.02.02.008.4599031.82199.201
2.3.2.02.02.008.4599031.82310.201
2.3.2.02.02.008.4599031.83112.201
2.3.2.02.02.008.4599031.83117.201</t>
  </si>
  <si>
    <t>2.3.2.02.02.008.4599031.83117.201</t>
  </si>
  <si>
    <t>2.3.2.02.02.008.4599028.83990.201</t>
  </si>
  <si>
    <t>2.3.2.02.02.008.4599028.83132.201</t>
  </si>
  <si>
    <t>Pendiente incluir en proyecto</t>
  </si>
  <si>
    <t>2.3.2.02.02.008.4599028.83132.501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</si>
</sst>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0.0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110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vertical="top"/>
    </xf>
    <xf numFmtId="0" fontId="3" fillId="0" borderId="0" xfId="0" applyFont="1"/>
    <xf numFmtId="14" fontId="3" fillId="3" borderId="0" xfId="0" applyNumberFormat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3" borderId="0" xfId="0" applyFont="1" applyFill="1" applyBorder="1"/>
    <xf numFmtId="0" fontId="3" fillId="3" borderId="3" xfId="0" applyFont="1" applyFill="1" applyBorder="1"/>
    <xf numFmtId="0" fontId="3" fillId="0" borderId="2" xfId="0" applyFont="1" applyBorder="1" applyAlignment="1">
      <alignment vertical="center"/>
    </xf>
    <xf numFmtId="165" fontId="3" fillId="0" borderId="0" xfId="0" applyNumberFormat="1" applyFont="1"/>
    <xf numFmtId="0" fontId="3" fillId="3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10" fontId="3" fillId="0" borderId="0" xfId="107" applyNumberFormat="1" applyFont="1"/>
    <xf numFmtId="0" fontId="0" fillId="0" borderId="0" xfId="0" applyFont="1"/>
    <xf numFmtId="0" fontId="7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1" fontId="6" fillId="3" borderId="2" xfId="0" applyNumberFormat="1" applyFont="1" applyFill="1" applyBorder="1" applyAlignment="1">
      <alignment horizontal="right" vertical="center"/>
    </xf>
    <xf numFmtId="164" fontId="0" fillId="3" borderId="2" xfId="0" applyNumberFormat="1" applyFont="1" applyFill="1" applyBorder="1" applyAlignment="1">
      <alignment horizontal="justify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166" fontId="0" fillId="2" borderId="2" xfId="0" applyNumberFormat="1" applyFont="1" applyFill="1" applyBorder="1" applyAlignment="1">
      <alignment horizontal="center" vertical="center"/>
    </xf>
    <xf numFmtId="9" fontId="3" fillId="3" borderId="2" xfId="0" applyNumberFormat="1" applyFont="1" applyFill="1" applyBorder="1" applyAlignment="1">
      <alignment horizontal="center" vertical="center"/>
    </xf>
    <xf numFmtId="1" fontId="0" fillId="3" borderId="2" xfId="0" applyNumberFormat="1" applyFont="1" applyFill="1" applyBorder="1" applyAlignment="1">
      <alignment horizontal="left" vertical="center" wrapText="1"/>
    </xf>
    <xf numFmtId="165" fontId="8" fillId="3" borderId="2" xfId="108" applyNumberFormat="1" applyFont="1" applyFill="1" applyBorder="1" applyAlignment="1">
      <alignment horizontal="right" vertical="center" wrapText="1"/>
    </xf>
    <xf numFmtId="165" fontId="7" fillId="3" borderId="2" xfId="108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/>
    </xf>
    <xf numFmtId="165" fontId="7" fillId="2" borderId="2" xfId="108" applyNumberFormat="1" applyFont="1" applyFill="1" applyBorder="1" applyAlignment="1">
      <alignment horizontal="right" vertical="center" wrapText="1"/>
    </xf>
    <xf numFmtId="165" fontId="6" fillId="3" borderId="2" xfId="108" applyNumberFormat="1" applyFont="1" applyFill="1" applyBorder="1" applyAlignment="1">
      <alignment horizontal="right" vertical="center" wrapText="1"/>
    </xf>
    <xf numFmtId="9" fontId="6" fillId="3" borderId="2" xfId="107" applyNumberFormat="1" applyFont="1" applyFill="1" applyBorder="1" applyAlignment="1">
      <alignment horizontal="center" vertical="center" wrapText="1"/>
    </xf>
    <xf numFmtId="5" fontId="6" fillId="3" borderId="2" xfId="108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justify" vertical="center" wrapText="1"/>
    </xf>
    <xf numFmtId="9" fontId="9" fillId="3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left" vertical="center" wrapText="1"/>
    </xf>
    <xf numFmtId="165" fontId="6" fillId="3" borderId="2" xfId="108" applyNumberFormat="1" applyFont="1" applyFill="1" applyBorder="1" applyAlignment="1">
      <alignment horizontal="right" vertical="center"/>
    </xf>
    <xf numFmtId="9" fontId="6" fillId="3" borderId="2" xfId="107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1" fontId="0" fillId="3" borderId="2" xfId="0" applyNumberFormat="1" applyFont="1" applyFill="1" applyBorder="1" applyAlignment="1">
      <alignment horizontal="left" vertical="center"/>
    </xf>
    <xf numFmtId="165" fontId="3" fillId="3" borderId="2" xfId="108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1" fontId="10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 wrapText="1"/>
    </xf>
    <xf numFmtId="165" fontId="6" fillId="0" borderId="2" xfId="108" applyNumberFormat="1" applyFont="1" applyFill="1" applyBorder="1" applyAlignment="1">
      <alignment horizontal="right" vertical="center" wrapText="1"/>
    </xf>
    <xf numFmtId="165" fontId="8" fillId="0" borderId="2" xfId="108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9" fontId="0" fillId="2" borderId="2" xfId="107" applyNumberFormat="1" applyFont="1" applyFill="1" applyBorder="1" applyAlignment="1">
      <alignment horizontal="center" vertical="center"/>
    </xf>
    <xf numFmtId="165" fontId="6" fillId="2" borderId="4" xfId="108" applyNumberFormat="1" applyFont="1" applyFill="1" applyBorder="1" applyAlignment="1">
      <alignment horizontal="right" vertical="center"/>
    </xf>
    <xf numFmtId="165" fontId="7" fillId="2" borderId="4" xfId="108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165" fontId="3" fillId="0" borderId="2" xfId="108" applyNumberFormat="1" applyFont="1" applyFill="1" applyBorder="1" applyAlignment="1">
      <alignment horizontal="right" vertical="center"/>
    </xf>
    <xf numFmtId="165" fontId="11" fillId="0" borderId="2" xfId="108" applyNumberFormat="1" applyFont="1" applyFill="1" applyBorder="1" applyAlignment="1">
      <alignment horizontal="right" vertical="center" wrapText="1"/>
    </xf>
    <xf numFmtId="165" fontId="6" fillId="0" borderId="2" xfId="108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165" fontId="7" fillId="2" borderId="1" xfId="108" applyNumberFormat="1" applyFont="1" applyFill="1" applyBorder="1" applyAlignment="1">
      <alignment horizontal="right" vertical="center" wrapText="1"/>
    </xf>
    <xf numFmtId="165" fontId="7" fillId="2" borderId="10" xfId="108" applyNumberFormat="1" applyFont="1" applyFill="1" applyBorder="1" applyAlignment="1">
      <alignment horizontal="right" vertical="center" wrapText="1"/>
    </xf>
    <xf numFmtId="165" fontId="7" fillId="2" borderId="4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10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10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top"/>
    </xf>
    <xf numFmtId="14" fontId="3" fillId="0" borderId="7" xfId="0" applyNumberFormat="1" applyFont="1" applyFill="1" applyBorder="1" applyAlignment="1">
      <alignment horizontal="center" vertical="top"/>
    </xf>
    <xf numFmtId="14" fontId="3" fillId="0" borderId="8" xfId="0" applyNumberFormat="1" applyFont="1" applyFill="1" applyBorder="1" applyAlignment="1">
      <alignment horizontal="center" vertical="top"/>
    </xf>
    <xf numFmtId="14" fontId="3" fillId="0" borderId="9" xfId="0" applyNumberFormat="1" applyFont="1" applyFill="1" applyBorder="1" applyAlignment="1">
      <alignment horizontal="center" vertical="top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255400</xdr:colOff>
      <xdr:row>0</xdr:row>
      <xdr:rowOff>57150</xdr:rowOff>
    </xdr:from>
    <xdr:to>
      <xdr:col>1</xdr:col>
      <xdr:colOff>323685</xdr:colOff>
      <xdr:row>3</xdr:row>
      <xdr:rowOff>150213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400" y="57150"/>
          <a:ext cx="620735" cy="607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8"/>
  <sheetViews>
    <sheetView tabSelected="1" topLeftCell="J1" zoomScale="60" zoomScaleNormal="60" workbookViewId="0">
      <selection activeCell="O14" sqref="O14"/>
    </sheetView>
  </sheetViews>
  <sheetFormatPr baseColWidth="10" defaultColWidth="11.25" defaultRowHeight="14.25" x14ac:dyDescent="0.2"/>
  <cols>
    <col min="1" max="1" width="7.25" style="12" customWidth="1"/>
    <col min="2" max="4" width="21.125" style="12" customWidth="1"/>
    <col min="5" max="6" width="46.125" style="12" customWidth="1"/>
    <col min="7" max="7" width="15.75" style="12" customWidth="1"/>
    <col min="8" max="8" width="47.625" style="12" customWidth="1"/>
    <col min="9" max="9" width="38.75" style="12" customWidth="1"/>
    <col min="10" max="11" width="12.75" style="12" customWidth="1"/>
    <col min="12" max="13" width="14.875" style="12" customWidth="1"/>
    <col min="14" max="14" width="11.25" style="12" customWidth="1"/>
    <col min="15" max="15" width="32.375" style="12" customWidth="1"/>
    <col min="16" max="16" width="19.875" style="12" customWidth="1"/>
    <col min="17" max="18" width="14" style="12" customWidth="1"/>
    <col min="19" max="19" width="19.375" style="12" bestFit="1" customWidth="1"/>
    <col min="20" max="20" width="14" style="12" customWidth="1"/>
    <col min="21" max="21" width="23" style="12" customWidth="1"/>
    <col min="22" max="26" width="18.375" style="12" customWidth="1"/>
    <col min="27" max="27" width="20.125" style="12" customWidth="1"/>
    <col min="28" max="28" width="16.25" style="12" customWidth="1"/>
    <col min="29" max="29" width="20.125" style="12" customWidth="1"/>
    <col min="30" max="31" width="17" style="12" customWidth="1"/>
    <col min="32" max="16384" width="11.25" style="12"/>
  </cols>
  <sheetData>
    <row r="1" spans="1:31" ht="15" x14ac:dyDescent="0.2">
      <c r="A1" s="101"/>
      <c r="B1" s="104" t="s">
        <v>60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99" t="s">
        <v>65</v>
      </c>
      <c r="AD1" s="99"/>
      <c r="AE1" s="99"/>
    </row>
    <row r="2" spans="1:31" ht="15" x14ac:dyDescent="0.2">
      <c r="A2" s="101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0" t="s">
        <v>37</v>
      </c>
      <c r="AD2" s="100"/>
      <c r="AE2" s="100"/>
    </row>
    <row r="3" spans="1:31" ht="15" x14ac:dyDescent="0.2">
      <c r="A3" s="101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0" t="s">
        <v>34</v>
      </c>
      <c r="AD3" s="100"/>
      <c r="AE3" s="100"/>
    </row>
    <row r="4" spans="1:31" ht="15" x14ac:dyDescent="0.2">
      <c r="A4" s="101"/>
      <c r="B4" s="104"/>
      <c r="C4" s="104"/>
      <c r="D4" s="104"/>
      <c r="E4" s="104"/>
      <c r="F4" s="104"/>
      <c r="G4" s="104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0" t="s">
        <v>33</v>
      </c>
      <c r="AD4" s="100"/>
      <c r="AE4" s="100"/>
    </row>
    <row r="5" spans="1:31" ht="15" x14ac:dyDescent="0.2">
      <c r="A5" s="102" t="s">
        <v>31</v>
      </c>
      <c r="B5" s="102"/>
      <c r="C5" s="102"/>
      <c r="D5" s="106">
        <v>44747</v>
      </c>
      <c r="E5" s="107"/>
      <c r="F5" s="107"/>
      <c r="G5" s="108"/>
      <c r="H5" s="13"/>
      <c r="I5" s="13"/>
      <c r="J5" s="13"/>
      <c r="K5" s="13"/>
      <c r="L5" s="13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</row>
    <row r="6" spans="1:31" ht="15" x14ac:dyDescent="0.2">
      <c r="A6" s="103" t="s">
        <v>32</v>
      </c>
      <c r="B6" s="103"/>
      <c r="C6" s="103"/>
      <c r="D6" s="106">
        <v>44742</v>
      </c>
      <c r="E6" s="107"/>
      <c r="F6" s="107"/>
      <c r="G6" s="109"/>
      <c r="H6" s="11"/>
      <c r="I6" s="11"/>
      <c r="J6" s="11"/>
      <c r="K6" s="11"/>
      <c r="L6" s="11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6"/>
      <c r="AE6" s="17"/>
    </row>
    <row r="7" spans="1:31" ht="15" x14ac:dyDescent="0.2">
      <c r="A7" s="18"/>
      <c r="B7" s="78" t="s">
        <v>10</v>
      </c>
      <c r="C7" s="78"/>
      <c r="D7" s="78"/>
      <c r="E7" s="78"/>
      <c r="F7" s="78"/>
      <c r="G7" s="78" t="s">
        <v>11</v>
      </c>
      <c r="H7" s="78"/>
      <c r="I7" s="78"/>
      <c r="J7" s="78"/>
      <c r="K7" s="78"/>
      <c r="L7" s="78" t="s">
        <v>26</v>
      </c>
      <c r="M7" s="78"/>
      <c r="N7" s="78"/>
      <c r="O7" s="78" t="s">
        <v>24</v>
      </c>
      <c r="P7" s="78"/>
      <c r="Q7" s="78"/>
      <c r="R7" s="78"/>
      <c r="S7" s="78"/>
      <c r="T7" s="78"/>
      <c r="U7" s="78"/>
      <c r="V7" s="78" t="s">
        <v>18</v>
      </c>
      <c r="W7" s="78"/>
      <c r="X7" s="78"/>
      <c r="Y7" s="78"/>
      <c r="Z7" s="78"/>
      <c r="AA7" s="78"/>
      <c r="AB7" s="79" t="s">
        <v>19</v>
      </c>
      <c r="AC7" s="79" t="s">
        <v>27</v>
      </c>
      <c r="AD7" s="79" t="s">
        <v>25</v>
      </c>
      <c r="AE7" s="79"/>
    </row>
    <row r="8" spans="1:31" ht="45" x14ac:dyDescent="0.2">
      <c r="A8" s="1" t="s">
        <v>30</v>
      </c>
      <c r="B8" s="10" t="s">
        <v>1</v>
      </c>
      <c r="C8" s="1" t="s">
        <v>6</v>
      </c>
      <c r="D8" s="1" t="s">
        <v>2</v>
      </c>
      <c r="E8" s="1" t="s">
        <v>7</v>
      </c>
      <c r="F8" s="10" t="s">
        <v>20</v>
      </c>
      <c r="G8" s="21" t="s">
        <v>15</v>
      </c>
      <c r="H8" s="21" t="s">
        <v>3</v>
      </c>
      <c r="I8" s="21" t="s">
        <v>16</v>
      </c>
      <c r="J8" s="21" t="s">
        <v>22</v>
      </c>
      <c r="K8" s="21" t="s">
        <v>23</v>
      </c>
      <c r="L8" s="21" t="s">
        <v>4</v>
      </c>
      <c r="M8" s="21" t="s">
        <v>5</v>
      </c>
      <c r="N8" s="21" t="s">
        <v>0</v>
      </c>
      <c r="O8" s="1" t="s">
        <v>9</v>
      </c>
      <c r="P8" s="10" t="s">
        <v>36</v>
      </c>
      <c r="Q8" s="10" t="s">
        <v>8</v>
      </c>
      <c r="R8" s="10" t="s">
        <v>28</v>
      </c>
      <c r="S8" s="10" t="s">
        <v>35</v>
      </c>
      <c r="T8" s="10" t="s">
        <v>12</v>
      </c>
      <c r="U8" s="10" t="s">
        <v>21</v>
      </c>
      <c r="V8" s="10" t="s">
        <v>36</v>
      </c>
      <c r="W8" s="10" t="s">
        <v>8</v>
      </c>
      <c r="X8" s="10" t="s">
        <v>28</v>
      </c>
      <c r="Y8" s="10" t="s">
        <v>35</v>
      </c>
      <c r="Z8" s="10" t="s">
        <v>12</v>
      </c>
      <c r="AA8" s="10" t="s">
        <v>29</v>
      </c>
      <c r="AB8" s="80"/>
      <c r="AC8" s="80"/>
      <c r="AD8" s="10" t="s">
        <v>13</v>
      </c>
      <c r="AE8" s="10" t="s">
        <v>14</v>
      </c>
    </row>
    <row r="9" spans="1:31" s="20" customFormat="1" ht="99.75" x14ac:dyDescent="0.2">
      <c r="A9" s="24">
        <v>181</v>
      </c>
      <c r="B9" s="25" t="s">
        <v>40</v>
      </c>
      <c r="C9" s="25" t="s">
        <v>41</v>
      </c>
      <c r="D9" s="25" t="s">
        <v>42</v>
      </c>
      <c r="E9" s="52" t="s">
        <v>43</v>
      </c>
      <c r="F9" s="26" t="s">
        <v>44</v>
      </c>
      <c r="G9" s="27">
        <v>2020680010179</v>
      </c>
      <c r="H9" s="26" t="s">
        <v>45</v>
      </c>
      <c r="I9" s="28" t="s">
        <v>46</v>
      </c>
      <c r="J9" s="29">
        <v>44566</v>
      </c>
      <c r="K9" s="29">
        <v>44926</v>
      </c>
      <c r="L9" s="30">
        <v>1</v>
      </c>
      <c r="M9" s="31">
        <v>0.15</v>
      </c>
      <c r="N9" s="32">
        <f>IFERROR(IF(M9/L9&gt;100%,100%,M9/L9),"-")</f>
        <v>0.15</v>
      </c>
      <c r="O9" s="33" t="s">
        <v>67</v>
      </c>
      <c r="P9" s="73">
        <v>2538875626</v>
      </c>
      <c r="Q9" s="34"/>
      <c r="R9" s="34"/>
      <c r="S9" s="35"/>
      <c r="T9" s="36"/>
      <c r="U9" s="37">
        <f>SUM(P9:T9)</f>
        <v>2538875626</v>
      </c>
      <c r="V9" s="38">
        <v>237935655</v>
      </c>
      <c r="W9" s="34"/>
      <c r="X9" s="34"/>
      <c r="Y9" s="34"/>
      <c r="Z9" s="36"/>
      <c r="AA9" s="37">
        <f>SUM(V9:Z9)</f>
        <v>237935655</v>
      </c>
      <c r="AB9" s="39">
        <f>IFERROR(AA9/U9,"-")</f>
        <v>9.3716940114497757E-2</v>
      </c>
      <c r="AC9" s="40"/>
      <c r="AD9" s="41" t="s">
        <v>47</v>
      </c>
      <c r="AE9" s="41" t="s">
        <v>48</v>
      </c>
    </row>
    <row r="10" spans="1:31" s="20" customFormat="1" ht="85.5" customHeight="1" x14ac:dyDescent="0.2">
      <c r="A10" s="24">
        <v>303</v>
      </c>
      <c r="B10" s="25" t="s">
        <v>38</v>
      </c>
      <c r="C10" s="25" t="s">
        <v>39</v>
      </c>
      <c r="D10" s="25" t="s">
        <v>49</v>
      </c>
      <c r="E10" s="52" t="s">
        <v>50</v>
      </c>
      <c r="F10" s="26" t="s">
        <v>51</v>
      </c>
      <c r="G10" s="27">
        <v>2021680010001</v>
      </c>
      <c r="H10" s="26" t="s">
        <v>61</v>
      </c>
      <c r="I10" s="42" t="s">
        <v>55</v>
      </c>
      <c r="J10" s="29">
        <v>44566</v>
      </c>
      <c r="K10" s="29">
        <v>44926</v>
      </c>
      <c r="L10" s="43">
        <v>0.39</v>
      </c>
      <c r="M10" s="68">
        <v>0.11</v>
      </c>
      <c r="N10" s="32">
        <f>IFERROR(IF(M10/L10&gt;100%,100%,M10/L10),"-")</f>
        <v>0.28205128205128205</v>
      </c>
      <c r="O10" s="44" t="s">
        <v>69</v>
      </c>
      <c r="P10" s="74">
        <v>117000000</v>
      </c>
      <c r="Q10" s="34"/>
      <c r="R10" s="34"/>
      <c r="S10" s="34"/>
      <c r="T10" s="36"/>
      <c r="U10" s="37">
        <f>SUM(P10:T10)</f>
        <v>117000000</v>
      </c>
      <c r="V10" s="45">
        <v>31800000</v>
      </c>
      <c r="W10" s="34"/>
      <c r="X10" s="34"/>
      <c r="Y10" s="34"/>
      <c r="Z10" s="36"/>
      <c r="AA10" s="37">
        <f>SUM(V10:Z10)</f>
        <v>31800000</v>
      </c>
      <c r="AB10" s="46">
        <f>IFERROR(AA10/U10,"-")</f>
        <v>0.27179487179487177</v>
      </c>
      <c r="AC10" s="40"/>
      <c r="AD10" s="41" t="s">
        <v>47</v>
      </c>
      <c r="AE10" s="41" t="s">
        <v>48</v>
      </c>
    </row>
    <row r="11" spans="1:31" s="20" customFormat="1" ht="85.5" x14ac:dyDescent="0.2">
      <c r="A11" s="24">
        <v>304</v>
      </c>
      <c r="B11" s="47" t="s">
        <v>38</v>
      </c>
      <c r="C11" s="47" t="s">
        <v>39</v>
      </c>
      <c r="D11" s="47" t="s">
        <v>49</v>
      </c>
      <c r="E11" s="67" t="s">
        <v>52</v>
      </c>
      <c r="F11" s="48" t="s">
        <v>53</v>
      </c>
      <c r="G11" s="27">
        <v>2020680010134</v>
      </c>
      <c r="H11" s="26" t="s">
        <v>62</v>
      </c>
      <c r="I11" s="42" t="s">
        <v>54</v>
      </c>
      <c r="J11" s="29">
        <v>44566</v>
      </c>
      <c r="K11" s="29">
        <v>44926</v>
      </c>
      <c r="L11" s="87">
        <v>1</v>
      </c>
      <c r="M11" s="84">
        <v>1</v>
      </c>
      <c r="N11" s="81">
        <f>IFERROR(IF(M11/L11&gt;100%,100%,M11/L11),"-")</f>
        <v>1</v>
      </c>
      <c r="O11" s="49" t="s">
        <v>71</v>
      </c>
      <c r="P11" s="72">
        <v>382668208.18181801</v>
      </c>
      <c r="Q11" s="34"/>
      <c r="R11" s="34"/>
      <c r="S11" s="34"/>
      <c r="T11" s="36"/>
      <c r="U11" s="90">
        <f>SUM(P11:T14)</f>
        <v>6080962380.7318182</v>
      </c>
      <c r="V11" s="50">
        <v>382668208.18181801</v>
      </c>
      <c r="W11" s="34"/>
      <c r="X11" s="34"/>
      <c r="Y11" s="34"/>
      <c r="Z11" s="36"/>
      <c r="AA11" s="90">
        <f>SUM(V11:Z14)</f>
        <v>3912837208</v>
      </c>
      <c r="AB11" s="93">
        <f>IFERROR(AA11/U11,"-")</f>
        <v>0.64345690090079233</v>
      </c>
      <c r="AC11" s="96"/>
      <c r="AD11" s="75" t="s">
        <v>47</v>
      </c>
      <c r="AE11" s="75" t="s">
        <v>48</v>
      </c>
    </row>
    <row r="12" spans="1:31" s="20" customFormat="1" ht="85.5" x14ac:dyDescent="0.2">
      <c r="A12" s="71">
        <v>304</v>
      </c>
      <c r="B12" s="47" t="s">
        <v>38</v>
      </c>
      <c r="C12" s="47" t="s">
        <v>39</v>
      </c>
      <c r="D12" s="47" t="s">
        <v>49</v>
      </c>
      <c r="E12" s="67" t="s">
        <v>52</v>
      </c>
      <c r="F12" s="48" t="s">
        <v>53</v>
      </c>
      <c r="G12" s="27">
        <v>2020680010134</v>
      </c>
      <c r="H12" s="26" t="s">
        <v>62</v>
      </c>
      <c r="I12" s="42" t="s">
        <v>72</v>
      </c>
      <c r="J12" s="29"/>
      <c r="K12" s="29"/>
      <c r="L12" s="88"/>
      <c r="M12" s="85"/>
      <c r="N12" s="82"/>
      <c r="O12" s="49" t="s">
        <v>73</v>
      </c>
      <c r="P12" s="72">
        <v>1104371838.55</v>
      </c>
      <c r="Q12" s="34"/>
      <c r="R12" s="34"/>
      <c r="S12" s="34"/>
      <c r="T12" s="36"/>
      <c r="U12" s="91"/>
      <c r="V12" s="50"/>
      <c r="W12" s="34"/>
      <c r="X12" s="34"/>
      <c r="Y12" s="34"/>
      <c r="Z12" s="36"/>
      <c r="AA12" s="91"/>
      <c r="AB12" s="94"/>
      <c r="AC12" s="97"/>
      <c r="AD12" s="76"/>
      <c r="AE12" s="76"/>
    </row>
    <row r="13" spans="1:31" s="20" customFormat="1" ht="85.5" x14ac:dyDescent="0.2">
      <c r="A13" s="24">
        <v>304</v>
      </c>
      <c r="B13" s="47" t="s">
        <v>38</v>
      </c>
      <c r="C13" s="47" t="s">
        <v>39</v>
      </c>
      <c r="D13" s="47" t="s">
        <v>49</v>
      </c>
      <c r="E13" s="67" t="s">
        <v>52</v>
      </c>
      <c r="F13" s="48" t="s">
        <v>53</v>
      </c>
      <c r="G13" s="27">
        <v>2021680010001</v>
      </c>
      <c r="H13" s="26" t="s">
        <v>61</v>
      </c>
      <c r="I13" s="42" t="s">
        <v>55</v>
      </c>
      <c r="J13" s="29">
        <v>44566</v>
      </c>
      <c r="K13" s="29">
        <v>44926</v>
      </c>
      <c r="L13" s="88"/>
      <c r="M13" s="85"/>
      <c r="N13" s="82"/>
      <c r="O13" s="44" t="s">
        <v>68</v>
      </c>
      <c r="P13" s="72">
        <v>3757244000</v>
      </c>
      <c r="Q13" s="34"/>
      <c r="R13" s="34"/>
      <c r="S13" s="34"/>
      <c r="T13" s="36"/>
      <c r="U13" s="91"/>
      <c r="V13" s="38">
        <v>3530168999.818182</v>
      </c>
      <c r="W13" s="34"/>
      <c r="X13" s="34"/>
      <c r="Y13" s="34"/>
      <c r="Z13" s="36"/>
      <c r="AA13" s="91"/>
      <c r="AB13" s="94"/>
      <c r="AC13" s="97"/>
      <c r="AD13" s="76"/>
      <c r="AE13" s="76"/>
    </row>
    <row r="14" spans="1:31" s="20" customFormat="1" ht="85.5" x14ac:dyDescent="0.2">
      <c r="A14" s="71">
        <v>304</v>
      </c>
      <c r="B14" s="47" t="s">
        <v>38</v>
      </c>
      <c r="C14" s="47" t="s">
        <v>39</v>
      </c>
      <c r="D14" s="47" t="s">
        <v>49</v>
      </c>
      <c r="E14" s="67" t="s">
        <v>52</v>
      </c>
      <c r="F14" s="48" t="s">
        <v>53</v>
      </c>
      <c r="G14" s="27">
        <v>2021680010001</v>
      </c>
      <c r="H14" s="26" t="s">
        <v>61</v>
      </c>
      <c r="I14" s="42" t="s">
        <v>72</v>
      </c>
      <c r="J14" s="29"/>
      <c r="K14" s="29"/>
      <c r="L14" s="89"/>
      <c r="M14" s="86"/>
      <c r="N14" s="83"/>
      <c r="O14" s="44"/>
      <c r="P14" s="72">
        <v>836678334</v>
      </c>
      <c r="Q14" s="34"/>
      <c r="R14" s="34"/>
      <c r="S14" s="34"/>
      <c r="T14" s="36"/>
      <c r="U14" s="92"/>
      <c r="V14" s="38"/>
      <c r="W14" s="34"/>
      <c r="X14" s="34"/>
      <c r="Y14" s="34"/>
      <c r="Z14" s="36"/>
      <c r="AA14" s="92"/>
      <c r="AB14" s="95"/>
      <c r="AC14" s="98"/>
      <c r="AD14" s="77"/>
      <c r="AE14" s="77"/>
    </row>
    <row r="15" spans="1:31" ht="93.75" customHeight="1" x14ac:dyDescent="0.2">
      <c r="A15" s="24">
        <v>305</v>
      </c>
      <c r="B15" s="51" t="s">
        <v>38</v>
      </c>
      <c r="C15" s="51" t="s">
        <v>39</v>
      </c>
      <c r="D15" s="51" t="s">
        <v>49</v>
      </c>
      <c r="E15" s="52" t="s">
        <v>56</v>
      </c>
      <c r="F15" s="53" t="s">
        <v>57</v>
      </c>
      <c r="G15" s="54"/>
      <c r="H15" s="55" t="s">
        <v>66</v>
      </c>
      <c r="I15" s="53"/>
      <c r="J15" s="56">
        <v>44566</v>
      </c>
      <c r="K15" s="56">
        <v>44926</v>
      </c>
      <c r="L15" s="57">
        <v>0</v>
      </c>
      <c r="M15" s="58">
        <v>0</v>
      </c>
      <c r="N15" s="59" t="str">
        <f>IFERROR(IF(M15/L15&gt;100%,100%,M15/L15),"-")</f>
        <v>-</v>
      </c>
      <c r="O15" s="60"/>
      <c r="P15" s="61"/>
      <c r="Q15" s="62"/>
      <c r="R15" s="62"/>
      <c r="S15" s="62"/>
      <c r="T15" s="63"/>
      <c r="U15" s="37">
        <f>SUM(P15:T15)</f>
        <v>0</v>
      </c>
      <c r="V15" s="61"/>
      <c r="W15" s="62"/>
      <c r="X15" s="62"/>
      <c r="Y15" s="62"/>
      <c r="Z15" s="63"/>
      <c r="AA15" s="37">
        <f>SUM(V15:Z15)</f>
        <v>0</v>
      </c>
      <c r="AB15" s="64" t="str">
        <f>IFERROR(AA15/U15,"-")</f>
        <v>-</v>
      </c>
      <c r="AC15" s="65"/>
      <c r="AD15" s="66" t="s">
        <v>47</v>
      </c>
      <c r="AE15" s="66" t="s">
        <v>48</v>
      </c>
    </row>
    <row r="16" spans="1:31" s="20" customFormat="1" ht="85.5" x14ac:dyDescent="0.2">
      <c r="A16" s="24">
        <v>306</v>
      </c>
      <c r="B16" s="25" t="s">
        <v>38</v>
      </c>
      <c r="C16" s="42" t="s">
        <v>39</v>
      </c>
      <c r="D16" s="25" t="s">
        <v>49</v>
      </c>
      <c r="E16" s="52" t="s">
        <v>58</v>
      </c>
      <c r="F16" s="26" t="s">
        <v>59</v>
      </c>
      <c r="G16" s="27">
        <v>2021680010158</v>
      </c>
      <c r="H16" s="26" t="s">
        <v>64</v>
      </c>
      <c r="I16" s="28" t="s">
        <v>63</v>
      </c>
      <c r="J16" s="29">
        <v>44566</v>
      </c>
      <c r="K16" s="29">
        <v>44926</v>
      </c>
      <c r="L16" s="30">
        <v>1</v>
      </c>
      <c r="M16" s="31">
        <v>0.4</v>
      </c>
      <c r="N16" s="32">
        <f>IFERROR(IF(M16/L16&gt;100%,100%,M16/L16),"-")</f>
        <v>0.4</v>
      </c>
      <c r="O16" s="44" t="s">
        <v>70</v>
      </c>
      <c r="P16" s="74">
        <v>3374514000</v>
      </c>
      <c r="Q16" s="34"/>
      <c r="R16" s="34"/>
      <c r="S16" s="34"/>
      <c r="T16" s="36"/>
      <c r="U16" s="37">
        <f>SUM(P16:T16)</f>
        <v>3374514000</v>
      </c>
      <c r="V16" s="45">
        <v>3374514000</v>
      </c>
      <c r="W16" s="34"/>
      <c r="X16" s="34"/>
      <c r="Y16" s="34"/>
      <c r="Z16" s="36"/>
      <c r="AA16" s="37">
        <f>SUM(V16:Z16)</f>
        <v>3374514000</v>
      </c>
      <c r="AB16" s="46">
        <f>IFERROR(AA16/U16,"-")</f>
        <v>1</v>
      </c>
      <c r="AC16" s="40"/>
      <c r="AD16" s="41" t="s">
        <v>47</v>
      </c>
      <c r="AE16" s="41" t="s">
        <v>48</v>
      </c>
    </row>
    <row r="17" spans="1:31" ht="15" x14ac:dyDescent="0.2">
      <c r="A17" s="2">
        <f>SUM(--(FREQUENCY(A9:A16,A9:A16)&gt;0))</f>
        <v>5</v>
      </c>
      <c r="B17" s="3"/>
      <c r="C17" s="4"/>
      <c r="D17" s="4"/>
      <c r="E17" s="4"/>
      <c r="F17" s="4"/>
      <c r="G17" s="4"/>
      <c r="H17" s="4"/>
      <c r="I17" s="4"/>
      <c r="J17" s="4"/>
      <c r="K17" s="5"/>
      <c r="L17" s="5"/>
      <c r="M17" s="6" t="s">
        <v>17</v>
      </c>
      <c r="N17" s="5">
        <f>IFERROR(AVERAGE(N9:N16),"-")</f>
        <v>0.45801282051282055</v>
      </c>
      <c r="O17" s="7"/>
      <c r="P17" s="69">
        <f>SUM(P9:P16)</f>
        <v>12111352006.731819</v>
      </c>
      <c r="Q17" s="69">
        <f t="shared" ref="Q17:Z17" si="0">SUM(Q9:Q16)</f>
        <v>0</v>
      </c>
      <c r="R17" s="69">
        <f t="shared" si="0"/>
        <v>0</v>
      </c>
      <c r="S17" s="69">
        <f t="shared" si="0"/>
        <v>0</v>
      </c>
      <c r="T17" s="69">
        <f t="shared" si="0"/>
        <v>0</v>
      </c>
      <c r="U17" s="70">
        <f>SUM(U9:U16)</f>
        <v>12111352006.731819</v>
      </c>
      <c r="V17" s="69">
        <f>SUM(V9:V16)</f>
        <v>7557086863</v>
      </c>
      <c r="W17" s="69">
        <f t="shared" si="0"/>
        <v>0</v>
      </c>
      <c r="X17" s="69">
        <f t="shared" si="0"/>
        <v>0</v>
      </c>
      <c r="Y17" s="69">
        <f t="shared" si="0"/>
        <v>0</v>
      </c>
      <c r="Z17" s="69">
        <f t="shared" si="0"/>
        <v>0</v>
      </c>
      <c r="AA17" s="70">
        <f>SUM(AA9:AA16)</f>
        <v>7557086863</v>
      </c>
      <c r="AB17" s="8">
        <f>IFERROR(AA17/U17,"-")</f>
        <v>0.62396723824058331</v>
      </c>
      <c r="AC17" s="9">
        <f>SUM(AC9:AC16)</f>
        <v>0</v>
      </c>
      <c r="AD17" s="7"/>
      <c r="AE17" s="7"/>
    </row>
    <row r="19" spans="1:31" x14ac:dyDescent="0.2">
      <c r="T19" s="22"/>
    </row>
    <row r="20" spans="1:31" x14ac:dyDescent="0.2">
      <c r="P20" s="19"/>
      <c r="U20" s="19"/>
      <c r="V20" s="19"/>
    </row>
    <row r="21" spans="1:31" x14ac:dyDescent="0.2">
      <c r="P21" s="19"/>
      <c r="U21" s="19"/>
      <c r="V21" s="19"/>
    </row>
    <row r="22" spans="1:31" x14ac:dyDescent="0.2">
      <c r="U22" s="19"/>
    </row>
    <row r="23" spans="1:31" x14ac:dyDescent="0.2">
      <c r="M23" s="23"/>
    </row>
    <row r="24" spans="1:31" x14ac:dyDescent="0.2">
      <c r="P24" s="19"/>
      <c r="V24" s="19"/>
    </row>
    <row r="25" spans="1:31" x14ac:dyDescent="0.2">
      <c r="P25" s="22"/>
      <c r="V25" s="19"/>
    </row>
    <row r="29" spans="1:31" x14ac:dyDescent="0.2">
      <c r="P29" s="22"/>
    </row>
    <row r="38" spans="16:16" x14ac:dyDescent="0.2">
      <c r="P38" s="22"/>
    </row>
  </sheetData>
  <mergeCells count="27">
    <mergeCell ref="A1:A4"/>
    <mergeCell ref="A5:C5"/>
    <mergeCell ref="A6:C6"/>
    <mergeCell ref="B1:AB4"/>
    <mergeCell ref="D5:G5"/>
    <mergeCell ref="D6:G6"/>
    <mergeCell ref="B7:F7"/>
    <mergeCell ref="G7:K7"/>
    <mergeCell ref="AC1:AE1"/>
    <mergeCell ref="AC2:AE2"/>
    <mergeCell ref="AC3:AE3"/>
    <mergeCell ref="AC4:AE4"/>
    <mergeCell ref="AC7:AC8"/>
    <mergeCell ref="AD7:AE7"/>
    <mergeCell ref="AD11:AD14"/>
    <mergeCell ref="AE11:AE14"/>
    <mergeCell ref="L7:N7"/>
    <mergeCell ref="O7:U7"/>
    <mergeCell ref="V7:AA7"/>
    <mergeCell ref="AB7:AB8"/>
    <mergeCell ref="N11:N14"/>
    <mergeCell ref="M11:M14"/>
    <mergeCell ref="L11:L14"/>
    <mergeCell ref="U11:U14"/>
    <mergeCell ref="AA11:AA14"/>
    <mergeCell ref="AB11:AB14"/>
    <mergeCell ref="AC11:AC14"/>
  </mergeCells>
  <conditionalFormatting sqref="N9:N11 N15:N16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2022-08-19T16:34:09Z</dcterms:modified>
</cp:coreProperties>
</file>