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3 - Marzo\"/>
    </mc:Choice>
  </mc:AlternateContent>
  <xr:revisionPtr revIDLastSave="0" documentId="13_ncr:1_{82C3DED0-6C93-46F8-B4F5-8342E1F4D76C}" xr6:coauthVersionLast="46" xr6:coauthVersionMax="46" xr10:uidLastSave="{00000000-0000-0000-0000-000000000000}"/>
  <bookViews>
    <workbookView xWindow="-108" yWindow="-108" windowWidth="23256" windowHeight="12576" xr2:uid="{00000000-000D-0000-FFFF-FFFF00000000}"/>
  </bookViews>
  <sheets>
    <sheet name="2021" sheetId="12" r:id="rId1"/>
  </sheets>
  <definedNames>
    <definedName name="_xlnm.Print_Area" localSheetId="0">'2021'!$A$8:$AB$9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X47" i="12" l="1"/>
  <c r="W47" i="12"/>
  <c r="V47" i="12"/>
  <c r="U47" i="12"/>
  <c r="T47" i="12"/>
  <c r="R47" i="12"/>
  <c r="P47" i="12"/>
  <c r="O47" i="12"/>
  <c r="X30" i="12"/>
  <c r="X25" i="12"/>
  <c r="Y25" i="12" s="1"/>
  <c r="Y22" i="12"/>
  <c r="X31" i="12"/>
  <c r="X22" i="12"/>
  <c r="X21" i="12"/>
  <c r="X20" i="12"/>
  <c r="X19" i="12"/>
  <c r="X17" i="12"/>
  <c r="X15" i="12"/>
  <c r="X13" i="12"/>
  <c r="X12" i="12"/>
  <c r="X11" i="12"/>
  <c r="X10" i="12"/>
  <c r="X9" i="12"/>
  <c r="X7" i="12"/>
  <c r="S46" i="12"/>
  <c r="S44" i="12"/>
  <c r="S43" i="12"/>
  <c r="S41" i="12"/>
  <c r="S40" i="12"/>
  <c r="S39" i="12"/>
  <c r="S38" i="12"/>
  <c r="S36" i="12"/>
  <c r="S35" i="12"/>
  <c r="S34" i="12"/>
  <c r="S33" i="12"/>
  <c r="S32" i="12"/>
  <c r="S31" i="12"/>
  <c r="S30" i="12"/>
  <c r="S25" i="12"/>
  <c r="S22" i="12"/>
  <c r="S21" i="12"/>
  <c r="S20" i="12"/>
  <c r="S19" i="12"/>
  <c r="S17" i="12"/>
  <c r="S15" i="12"/>
  <c r="S13" i="12"/>
  <c r="S47" i="12" s="1"/>
  <c r="S12" i="12"/>
  <c r="S11" i="12"/>
  <c r="S10" i="12"/>
  <c r="S9" i="12"/>
  <c r="S7" i="12"/>
  <c r="S6" i="12"/>
  <c r="M25" i="12"/>
  <c r="M22" i="12"/>
  <c r="Y47" i="12" l="1"/>
  <c r="X6" i="12"/>
  <c r="Y6" i="12" s="1"/>
  <c r="X41" i="12"/>
  <c r="X46" i="12"/>
  <c r="X44" i="12"/>
  <c r="X43" i="12"/>
  <c r="X40" i="12"/>
  <c r="X39" i="12"/>
  <c r="X38" i="12"/>
  <c r="X36" i="12"/>
  <c r="X35" i="12"/>
  <c r="X34" i="12"/>
  <c r="X33" i="12"/>
  <c r="X32" i="12"/>
  <c r="P29" i="12" l="1"/>
  <c r="Y9" i="12" l="1"/>
  <c r="Z47" i="12" l="1"/>
  <c r="M46" i="12"/>
  <c r="M44" i="12"/>
  <c r="M43" i="12"/>
  <c r="M41" i="12"/>
  <c r="M40" i="12"/>
  <c r="M39" i="12"/>
  <c r="M38" i="12"/>
  <c r="M36" i="12"/>
  <c r="M35" i="12"/>
  <c r="M34" i="12"/>
  <c r="M33" i="12"/>
  <c r="M32" i="12"/>
  <c r="M31" i="12"/>
  <c r="M30" i="12"/>
  <c r="M21" i="12"/>
  <c r="M20" i="12"/>
  <c r="M19" i="12"/>
  <c r="M17" i="12"/>
  <c r="M15" i="12"/>
  <c r="M13" i="12"/>
  <c r="M12" i="12"/>
  <c r="M11" i="12"/>
  <c r="M10" i="12"/>
  <c r="M9" i="12"/>
  <c r="M7" i="12"/>
  <c r="M47" i="12" s="1"/>
  <c r="M6" i="12"/>
  <c r="Y7" i="12" l="1"/>
  <c r="Y35" i="12"/>
  <c r="Y40" i="12"/>
  <c r="Y10" i="12"/>
  <c r="Y15" i="12"/>
  <c r="Y36" i="12"/>
  <c r="Y41" i="12"/>
  <c r="Y46" i="12"/>
  <c r="Y17" i="12"/>
  <c r="Y21" i="12"/>
  <c r="Y38" i="12"/>
  <c r="Y12" i="12"/>
  <c r="Y19" i="12"/>
  <c r="Y34" i="12"/>
  <c r="Y11" i="12"/>
  <c r="Y13" i="12"/>
  <c r="Y20" i="12"/>
  <c r="Y30" i="12"/>
  <c r="Y31" i="12"/>
  <c r="Y33" i="12"/>
  <c r="Y32" i="12"/>
  <c r="Y39" i="12"/>
  <c r="Y43" i="12"/>
  <c r="Y44" i="12"/>
  <c r="Q4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perez parra</author>
  </authors>
  <commentList>
    <comment ref="L44" authorId="0" shapeId="0" xr:uid="{00000000-0006-0000-0000-000001000000}">
      <text>
        <r>
          <rPr>
            <sz val="9"/>
            <color indexed="81"/>
            <rFont val="Tahoma"/>
            <family val="2"/>
          </rPr>
          <t xml:space="preserve">
 </t>
        </r>
        <r>
          <rPr>
            <sz val="10"/>
            <color indexed="81"/>
            <rFont val="Bahnschrift"/>
            <family val="2"/>
          </rPr>
          <t>ROSMIRA BOHORQUEZ:
 En la vigencia 2021, fueron entregados los 1.103 equipos portátiles correspondientes al convenio de la vigencia 2020 con Computadores para Educar ( donación de equipos. Entregados en diciembre 202 y distribuidos  en enero 2021.). Se incluyen en este año toda vez que en el 2020 no fueron contaabilizados y contribuyen con el logro de esta meta. Quedaria pendiente  sumar la nueva compra y eso nos permitiria superar esta meta y ajustar el plan indicativo si austed le parece mi doctora porque tengo entendido que  aun no han presentado al concejo para aprobacion el nuevo plan indicativo</t>
        </r>
      </text>
    </comment>
  </commentList>
</comments>
</file>

<file path=xl/sharedStrings.xml><?xml version="1.0" encoding="utf-8"?>
<sst xmlns="http://schemas.openxmlformats.org/spreadsheetml/2006/main" count="353" uniqueCount="184">
  <si>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</si>
  <si>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</si>
  <si>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</si>
  <si>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</si>
  <si>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</si>
  <si>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</si>
  <si>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</si>
  <si>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</si>
  <si>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</si>
  <si>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</si>
  <si>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</si>
  <si>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</si>
  <si>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</si>
  <si>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</si>
  <si>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</si>
  <si>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</si>
  <si>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</si>
  <si>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</si>
  <si>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</si>
  <si>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</si>
  <si>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</si>
  <si>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</si>
  <si>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</si>
  <si>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</si>
  <si>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</si>
  <si>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</si>
  <si>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</si>
  <si>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</si>
  <si>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CUMPLIMIENTO DE META</t>
  </si>
  <si>
    <t>BUCARAMANGA EQUITATIVA E INCLUYENTE: UNA CIUDAD DE BIENESTAR</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</si>
  <si>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</si>
  <si>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</si>
  <si>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</si>
  <si>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</si>
  <si>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Beneficiar anualmente 32.276 estudiantes con enfoque diferencial en el programa de alimentación escolar.</t>
  </si>
  <si>
    <t>Número de estudiantes con enfoque diferencial beneficiados anualmente con el programa de alimentación escolar.</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</si>
  <si>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</si>
  <si>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</si>
  <si>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</si>
  <si>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</si>
  <si>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</si>
  <si>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</si>
  <si>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</si>
  <si>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</si>
  <si>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</si>
  <si>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</si>
  <si>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</si>
  <si>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</si>
  <si>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Mantener 2.664 cupos de transporte escolar a estudiantes de zonas de difícil acceso con enfoque diferencial.</t>
  </si>
  <si>
    <t>Número de cupos de transporte escolar mantenidos a estudiantes de zonas de difícil acceso con enfoque diferencial.</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</si>
  <si>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</si>
  <si>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</si>
  <si>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</si>
  <si>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</si>
  <si>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</si>
  <si>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</si>
  <si>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</si>
  <si>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</si>
  <si>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</si>
  <si>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Capacitar a 900 docentes de los establecimientos educativos oficiales en el manejo de una segunda lengua.</t>
  </si>
  <si>
    <t>Número de docentes de los establecimientos educativos oficiales capacitados en el manejo de una segunda lengua.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</si>
  <si>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</si>
  <si>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</si>
  <si>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</si>
  <si>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</si>
  <si>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</si>
  <si>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</si>
  <si>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</si>
  <si>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</si>
  <si>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Mantener el 100% de los macroprocesos de la Secretaría de Educación.</t>
  </si>
  <si>
    <t>Porcentaje de macroprocesos de la Secretaría de Educación mantenidos.</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</si>
  <si>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</si>
  <si>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</si>
  <si>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</si>
  <si>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</si>
  <si>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</si>
  <si>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</si>
  <si>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</si>
  <si>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</si>
  <si>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</si>
  <si>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</si>
  <si>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</si>
  <si>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</si>
  <si>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</si>
  <si>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PRODUCTIVA Y COMPETITIVA: EMPRESAS INNOVADORAS, RESPONSABLES Y CONSCIENTES</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</si>
  <si>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</si>
  <si>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</si>
  <si>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</si>
  <si>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</si>
  <si>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</si>
  <si>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</si>
  <si>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Sec. Educación</t>
  </si>
  <si>
    <t>PLAN DE ACCIÓN
SECRETARÍA DE EDUCACIÓN</t>
  </si>
  <si>
    <t>FORTALECIMIENTO DEL PROGRAMA DE EDUCACIÓN SUPERIOR EN EL MUNICIPIO DE   BUCARAMANGA</t>
  </si>
  <si>
    <t>MEJORAMIENTO EN LA PRESTACIÓN DEL SERVICIO EDUCATIVO EN EL MUNICIPIO DE BUCARAMANGA</t>
  </si>
  <si>
    <t>PRESTACIÓN DEL SERVICIO DE TRANSPORTE ESCOLAR PARA ESTUDIANTES DE LAS INSTITUCIONES EDUCATIVAS OFICIALES DE BUCARAMANGA</t>
  </si>
  <si>
    <t>APOYO PEDAGÓGICO EN EL PROCESO DE INCLUSIÓN DE LOS ESTUDIANTES CON DISCAPACIDAD Y/O TALENTOS EXCEPCIONALES BUCARAMANGA</t>
  </si>
  <si>
    <t>ADMINISTRACIÓN DE LA PLANTA DE PERSONAL DOCENTE. DIRECTIVO DOCENTE. ADMINISTRATIVA DE LAS INSTITUCIONES EDUCATIVAS OFICIALES Y SECRETARÍA DE EDUCACIÓN DEL MUNICIPIO DE BUCARAMANGA</t>
  </si>
  <si>
    <t>MEJORAMIENTO DE LOS MACROPROCESOS DE LA SECRETARÍA DE EDUCACIÓN DEL MUNICIPIO DE BUCARAMANGA</t>
  </si>
  <si>
    <t>MANTENIMIENTO DE LAS INSTITUCIONES EDUCATIVAS OFICIALES EN EL MUNICIPIO DE BUCARAMANGA</t>
  </si>
  <si>
    <t>PRESTACIÓN DEL SERVICIO DE ASEGURAMIENTO EN RIESGOS LABORALES PARA LOS ESTUDIANTES EN PRÁCTICA ACADÉMICA ADSCRITOS A LAS INSTITUCIONES EDUCATIVAS DEL MUNICIPIO DE BUCARAMANGA</t>
  </si>
  <si>
    <t>FORTALECIMIENTO DE LAS LUDOTECAS PARA EL DESARROLLO INTEGRAL DE LA NIÑEZ EN EL MUNICIPIO DE BUCARAMANGA</t>
  </si>
  <si>
    <t>FORTALECIMIENTO DE LA CONECTIVIDAD Y EL ACCESO A NUEVAS TECNOLOGÍAS EN LAS INSTITUCIONES EDUCATIVAS OFICIALES DEL MUNICIPIO DE BUCARAMANGA</t>
  </si>
  <si>
    <t>FORTALECIMIENTO DE LAS HABILIDADES LINGUISTICAS EN INGLES DE DOCENTES Y ESTUDIANTES DE LAS INSTITUCIONES EDUCATIVAS OFICIALES DEL MUNICIPIO DE BUCARAMANGA</t>
  </si>
  <si>
    <t>APOYO AL DESARROLLO DE PROCESOS DE INTERCAMBIO DE EXPERIENCIAS EDUCATIVAS SIGNIFICATIVAS EN EL MUNICIPIO DE BUCARAMANGA</t>
  </si>
  <si>
    <t>CONSOLIDACIÓN DEL PROGRAMA DE BIENESTAR LABORAL PARA PERSONAL DIRECTIVO DOCENTE DOCENTE Y ADMINISTRATIVO DE LAS INSTITUCIONES EDUCATIVAS OFICIALES DEL MUNICIPIO DE BUCARAMANGA</t>
  </si>
  <si>
    <t>APOYO PARA EL ACCESO Y PERMANENCIA EN UN PROGRAMA DE PREGRADO PARA EL MEJOR ESTUDIANTE EN LAS PRUEBAS SABER 11 Y EGRESADO DE LAS IEO DEL MUNICIPIO DE BUCARAMANGA</t>
  </si>
  <si>
    <t>Ana Leonor Ruedas Vivas</t>
  </si>
  <si>
    <t>RECURSOS GESTIONADOS</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</si>
  <si>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</si>
  <si>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t>
  </si>
  <si>
    <t>•Disponer de apoyos pedagógicos para fortalecer la permanencia y formación de los estudiantes con discapacidad y/o talentos excepcionales matriculados en el sistema escolar de Bucaramanga</t>
  </si>
  <si>
    <t>Mantener en funcionamiento 4 ludotecas :
• Centro Cultural del Oriente 
•Kennedy – Centro Vida Norte
•Estación del Ferrocarril Café Madrid 
•Parque Metropolitano Bosque Encantado (La Ceiba)</t>
  </si>
  <si>
    <t>2.3.2.02.02.005.2202050.201
2.3.2.02.02.005.2202051.201</t>
  </si>
  <si>
    <t>2.3.2.02.02.006.2201029.201</t>
  </si>
  <si>
    <t>•Prestar el servicio de transporte escolar terrestre a los niños, niñas, adolescentes y jóvenes  de bajos recursos de las IEO del municipio</t>
  </si>
  <si>
    <t xml:space="preserve">2.3.2.02.02.009.2201071.201
2.3.2.02.02.009.2201071.205
</t>
  </si>
  <si>
    <t>•Disponer de la prestación oportuna del servicio educativo a escolares en el municipio (sistema de administración y/o concesiones)</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</si>
  <si>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</si>
  <si>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</si>
  <si>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 xml:space="preserve">2.3.2.02.02.007.2201071.201 
2.3.2.02.02.008.2201071.201
2.3.2.02.02.006.2201071.206
2.3.2.02.02.006.2201071.213
2.3.2.02.02.008.2201071.213
</t>
  </si>
  <si>
    <t xml:space="preserve">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t>
  </si>
  <si>
    <t xml:space="preserve">FORTALECIMIENTO DEL PROGRAMA DE ALIMENTACIÓN ESCOLAR-PAE EN EL MUNICIPIO DE BUCARAMANGA  </t>
  </si>
  <si>
    <t xml:space="preserve">• Disponer de los servicios de capacitación y seguimiento a las experiencias educativas de las instituciones educativas participantes del foro educativo municipal.
</t>
  </si>
  <si>
    <t>• Mantener y fortalecer el 100% de los Macroprocesos de la Secretaría de Educación</t>
  </si>
  <si>
    <t>2.3.2.02.02.008.4599031.201</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</si>
  <si>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</si>
  <si>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</si>
  <si>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2.3.2.02.02.009.2201043.201</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</si>
  <si>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</si>
  <si>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 Disponer de la dotación de equipos tecnológicos (incluidas licencias y programas preinstalados) para las sedes educativas oficiales del municipio.</t>
  </si>
  <si>
    <t>•Contar con el servicio de conectividad a internet en las Instituciones Educativas Oficiales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</si>
  <si>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</si>
  <si>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</si>
  <si>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del servicio de Capacitación a docentes en el manejo de una segunda lengua, para la mejora de sus competencias lingüísticas.
•Desarrollar programas especiales de refuerzo para el aprendizaje de una segunda lengua en los estudiantes de las IEO.</t>
  </si>
  <si>
    <t>2.3.2.02.02.008.2201050.205</t>
  </si>
  <si>
    <t xml:space="preserve">20200680010099
</t>
  </si>
  <si>
    <t>2.3.2.02.02.009.2202009.201</t>
  </si>
  <si>
    <t>2.3.2.02.02.009.2201049.201</t>
  </si>
  <si>
    <t>2.3.2.02.02.009.2201074.206</t>
  </si>
  <si>
    <t xml:space="preserve">2.3.2.02.02.009.2201060.206
2.3.2.02.02.009.2201060.201
</t>
  </si>
  <si>
    <t>SGR</t>
  </si>
  <si>
    <t>TOTAL EJECUTADO</t>
  </si>
  <si>
    <t>N/A</t>
  </si>
  <si>
    <t xml:space="preserve">2020680010145 (I)
</t>
  </si>
  <si>
    <t>BENEFICIAR 1.000 PERSONAS A TRAVÉS DE UN PROGRAMA DE EDUCACIÓN VIRTUAL POS SECUNDARIA QUE PROPORCIONE CONOCIMIENTOS, COMPETENCIAS Y HABILIDADES PARA EL EMPLEO Y EL EMPRENDIMIENTO DE ACUERDO AL PERFIL PRODUCTIVO DE LA REGIÓN (II)</t>
  </si>
  <si>
    <t>2020680010060 (I)</t>
  </si>
  <si>
    <t xml:space="preserve">Anotaciones:
(I) Proyecto Pendiente de Actualización ante el BPPIM
(II) Proyecto Pendiente de Presentación ante el BPPIM </t>
  </si>
  <si>
    <t xml:space="preserve">2.3.2.02.02.009.2202009.224
2.3.2.02.02.009.2202009.201
2.3.2.02.02.009.2202009.290
</t>
  </si>
  <si>
    <t>REALIZAR 1 CARACTERIZACIÓN DEL CLIMA ESCOLAR Y VICTIMIZACIÓN QUE PERMITA IDENTIFICAR LOS PROBLEMAS DE CONVIVENCIA Y SEGURIDAD DEL ENTORNO ESCOLAR (II)</t>
  </si>
  <si>
    <t>2020680010154 (I)</t>
  </si>
  <si>
    <t>2020680010107 (I)</t>
  </si>
  <si>
    <t>2020680010132 (I)</t>
  </si>
  <si>
    <t>2.3.2.02.02.009.2201061.207</t>
  </si>
  <si>
    <t>CONSTRUCCIÓN, REMODELACION, REPOTENCIACION Y/O ADECUACIÓN DE INFRAESTRUCTURA EDUCATIVA (II)</t>
  </si>
  <si>
    <t xml:space="preserve">2.3.2.02.02.005.2201052.289
2.3.2.02.02.005.2201052.201
2.3.2.02.02.005.2201069.265
</t>
  </si>
  <si>
    <t xml:space="preserve">2.3.2.02.02.009.4599031.201
2.3.2.02.02.009.2203018.205
</t>
  </si>
  <si>
    <t>ATENCIÓN A POBLACIÓN VULNERABLE MEDIANTE LA APLICACIÓN DE METODOLOGÍA EDUCATIVAS FLEXIBLES (II)</t>
  </si>
  <si>
    <t>FORTALECIMIENTO DE LA CAPACIDAD TECNOLÓGICA DE LAS INSTITUCIONES EDUCATIVAS OFICIALES DEL MUNICIPIO DE BUCARAMANGA</t>
  </si>
  <si>
    <t xml:space="preserve">2.3.2.02.01.004.2201070.289 
2.3.2.02.01.004.2201070.201 </t>
  </si>
  <si>
    <t>2.3.2.02.02.009.4599031.283</t>
  </si>
  <si>
    <t xml:space="preserve">•Desarrollar estrategias pedagógicas que permitan planear, desarrollar y evaluar el currículo en el establecimiento Educativo, para la  mejora de  la calidad del proceso de enseñanza y el desarrollo integral de los estudiantes.  </t>
  </si>
  <si>
    <t>•Fortalecer y desarrollar conocimientos, habilidades, aptitudes y actitudes de los docentes de las IEO mediante la formación en evaluación por competencias para el mejoramiento de sus estrategias pedagógicas.</t>
  </si>
  <si>
    <t xml:space="preserve">•Desarrollar estrategias pedagógicas que permitan planear, desarrollar y evaluar el currículo en los  establecimientos Educativos Rurales, para la  mejora de  la calidad del proceso de enseñanza y el desarrollo integral de los estudiantes.  </t>
  </si>
  <si>
    <r>
      <t xml:space="preserve">•Brindar el servicio educativo a través de modelos educativos flexibles en las IEO del municipio
</t>
    </r>
    <r>
      <rPr>
        <sz val="12"/>
        <rFont val="Arial"/>
        <family val="2"/>
      </rPr>
      <t>(Avance de Actividades con Gestión de la  Secretaría de Educación)</t>
    </r>
  </si>
  <si>
    <t>Pendiente Por Definir</t>
  </si>
  <si>
    <t>2.3.2.02.02.006.2201079.201</t>
  </si>
  <si>
    <t>2.3.2.02.02.009.2201071.205
2.3.2.02.02.009.2201030.206</t>
  </si>
  <si>
    <t>FORTALECIMIENTO EN LA OPERATIVIDAD DE LAS INSTITUCIONES EDUCATIVAS OFICIALES CON RECURSOS DE CALIDAD GRATUIDAD EDUCATIVA EN EL MUNICIPIO DE BUCARAMANGA</t>
  </si>
  <si>
    <t>2.3.2.02.02.009.4599031.201</t>
  </si>
  <si>
    <t xml:space="preserve">2.3.2.02.02.009.2203018.205
2.3.2.02.02.009.2203018.277
</t>
  </si>
  <si>
    <t>2.3.2.02.02.005.2202051.201</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</si>
  <si>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</si>
  <si>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</si>
  <si>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 xml:space="preserve">2.3.2.02.02.009.2201061.293 </t>
  </si>
  <si>
    <t xml:space="preserve">2.3.2.02.02.007.2201071.201
2.3.2.02.02.009.2201071.205
2.3.2.02.02.006.2201071.205
2.3.1.01.01.001.01.2201071.277
2.3.2.02.02.009.2201061.207
2.3.2.02.02.009.2201061.293 </t>
  </si>
  <si>
    <t xml:space="preserve">2.3.2.02.02.009.2202009.201 
2.3.2.02.02.009.2202009.290
</t>
  </si>
  <si>
    <t>2.3.2.02.02.009.2202006.201</t>
  </si>
  <si>
    <t>2.3.2.02.01.004.2201070.201</t>
  </si>
  <si>
    <t>Pendiente por definir y actualizar</t>
  </si>
  <si>
    <t xml:space="preserve">2.3.2.02.02.006.2201079.217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</si>
  <si>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</si>
  <si>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</si>
  <si>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Garantizar el  acceso y permanencia de los estudiantes de las IEO  en el sistema educativo por medio de la gestion  de los recursos de Calidad Gratuidad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</si>
</sst>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4" formatCode="_-&quot;$&quot;\ * #,##0.00_-;\-&quot;$&quot;\ * #,##0.00_-;_-&quot;$&quot;\ * &quot;-&quot;??_-;_-@_-"/>
    <numFmt numFmtId="43" formatCode="_-* #,##0.00_-;\-* #,##0.00_-;_-* &quot;-&quot;??_-;_-@_-"/>
    <numFmt numFmtId="164" formatCode="dd/mm/yyyy;@"/>
    <numFmt numFmtId="165" formatCode="&quot;$&quot;\ #,##0"/>
    <numFmt numFmtId="166" formatCode="&quot;$&quot;\ #,##0.00"/>
    <numFmt numFmtId="167" formatCode="_-&quot;$&quot;\ * #,##0_-;\-&quot;$&quot;\ * #,##0_-;_-&quot;$&quot;\ * &quot;-&quot;??_-;_-@_-"/>
  </numFmts>
  <fonts count="17"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b/>
      <sz val="12"/>
      <name val="Arial"/>
      <family val="2"/>
    </font>
    <font>
      <sz val="12"/>
      <color theme="0"/>
      <name val="Arial"/>
      <family val="2"/>
    </font>
    <font>
      <sz val="9"/>
      <color indexed="81"/>
      <name val="Tahoma"/>
      <family val="2"/>
    </font>
    <font>
      <sz val="10"/>
      <color indexed="81"/>
      <name val="Bahnschrift"/>
      <family val="2"/>
    </font>
    <font>
      <sz val="12"/>
      <color rgb="FF000000"/>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CC99"/>
      </left>
      <right/>
      <top style="medium">
        <color rgb="FF00CC99"/>
      </top>
      <bottom/>
      <diagonal/>
    </border>
    <border>
      <left/>
      <right/>
      <top style="medium">
        <color rgb="FF00CC99"/>
      </top>
      <bottom/>
      <diagonal/>
    </border>
    <border>
      <left/>
      <right style="medium">
        <color rgb="FF00CC99"/>
      </right>
      <top style="medium">
        <color rgb="FF00CC99"/>
      </top>
      <bottom/>
      <diagonal/>
    </border>
    <border>
      <left style="medium">
        <color rgb="FF00CC99"/>
      </left>
      <right/>
      <top/>
      <bottom/>
      <diagonal/>
    </border>
    <border>
      <left/>
      <right style="medium">
        <color rgb="FF00CC99"/>
      </right>
      <top/>
      <bottom/>
      <diagonal/>
    </border>
    <border>
      <left style="medium">
        <color rgb="FF00CC99"/>
      </left>
      <right/>
      <top/>
      <bottom style="medium">
        <color rgb="FF00CC99"/>
      </bottom>
      <diagonal/>
    </border>
    <border>
      <left/>
      <right/>
      <top/>
      <bottom style="medium">
        <color rgb="FF00CC99"/>
      </bottom>
      <diagonal/>
    </border>
    <border>
      <left/>
      <right style="medium">
        <color rgb="FF00CC99"/>
      </right>
      <top/>
      <bottom style="medium">
        <color rgb="FF00CC99"/>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235">
    <xf numFmtId="0" fontId="0" fillId="0" borderId="0" xfId="0"/>
    <xf numFmtId="0" fontId="2" fillId="0" borderId="0" xfId="0" applyFont="1"/>
    <xf numFmtId="0" fontId="3" fillId="0" borderId="2" xfId="0" applyFont="1" applyFill="1" applyBorder="1" applyAlignment="1">
      <alignment horizontal="justify" vertical="center" wrapText="1"/>
    </xf>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1" fontId="1" fillId="0" borderId="4" xfId="109"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3"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1" fillId="0" borderId="2" xfId="109" applyNumberFormat="1" applyFont="1" applyFill="1" applyBorder="1" applyAlignment="1">
      <alignment horizontal="center" vertical="center" wrapText="1"/>
    </xf>
    <xf numFmtId="164" fontId="1" fillId="0" borderId="2" xfId="0" applyNumberFormat="1" applyFont="1" applyBorder="1" applyAlignment="1">
      <alignment horizontal="justify" vertical="center" wrapText="1"/>
    </xf>
    <xf numFmtId="164" fontId="1"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164" fontId="1" fillId="0" borderId="2" xfId="0" applyNumberFormat="1" applyFont="1" applyBorder="1" applyAlignment="1">
      <alignment vertical="center" wrapText="1"/>
    </xf>
    <xf numFmtId="164" fontId="1" fillId="0" borderId="2" xfId="0" applyNumberFormat="1" applyFont="1" applyBorder="1" applyAlignment="1">
      <alignment horizontal="justify" wrapText="1"/>
    </xf>
    <xf numFmtId="164" fontId="1" fillId="0" borderId="2" xfId="0" applyNumberFormat="1" applyFont="1" applyBorder="1" applyAlignment="1">
      <alignment horizontal="left" wrapText="1"/>
    </xf>
    <xf numFmtId="0" fontId="2" fillId="0" borderId="2" xfId="0" applyFont="1" applyFill="1" applyBorder="1" applyAlignment="1">
      <alignment horizontal="justify" vertical="center" wrapText="1"/>
    </xf>
    <xf numFmtId="0" fontId="2" fillId="0" borderId="2" xfId="0" applyFont="1" applyBorder="1" applyAlignment="1">
      <alignment horizontal="justify" vertical="center" wrapText="1"/>
    </xf>
    <xf numFmtId="0" fontId="3" fillId="0"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1" fontId="8" fillId="0" borderId="4" xfId="109"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 fontId="12" fillId="0" borderId="4" xfId="109"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 fillId="2" borderId="5"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1" fontId="12" fillId="0" borderId="1" xfId="109"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7" fillId="2" borderId="2" xfId="0" applyFont="1" applyFill="1" applyBorder="1" applyAlignment="1">
      <alignment horizontal="center" vertical="center" wrapText="1"/>
    </xf>
    <xf numFmtId="1" fontId="12" fillId="0" borderId="1" xfId="10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 fontId="2" fillId="0" borderId="4" xfId="109"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165" fontId="1" fillId="4" borderId="2" xfId="108" applyNumberFormat="1" applyFont="1" applyFill="1" applyBorder="1" applyAlignment="1">
      <alignment horizontal="center" vertical="center" wrapText="1"/>
    </xf>
    <xf numFmtId="165" fontId="9" fillId="2" borderId="2" xfId="108" applyNumberFormat="1" applyFont="1" applyFill="1" applyBorder="1" applyAlignment="1">
      <alignment horizontal="center" vertical="center"/>
    </xf>
    <xf numFmtId="5" fontId="13" fillId="2" borderId="2" xfId="0" applyNumberFormat="1" applyFont="1" applyFill="1" applyBorder="1" applyAlignment="1">
      <alignment horizontal="center" vertical="center"/>
    </xf>
    <xf numFmtId="0" fontId="2" fillId="0" borderId="2" xfId="0" applyFont="1" applyBorder="1" applyAlignment="1">
      <alignment horizontal="justify" vertical="center" wrapText="1"/>
    </xf>
    <xf numFmtId="9" fontId="2" fillId="4" borderId="2" xfId="0" applyNumberFormat="1" applyFont="1" applyFill="1" applyBorder="1" applyAlignment="1">
      <alignment horizontal="justify" vertical="center"/>
    </xf>
    <xf numFmtId="164" fontId="2" fillId="0" borderId="3" xfId="0" applyNumberFormat="1" applyFont="1" applyBorder="1" applyAlignment="1">
      <alignment horizontal="left" vertical="center" wrapText="1"/>
    </xf>
    <xf numFmtId="0" fontId="8" fillId="0" borderId="0" xfId="0" applyFont="1" applyBorder="1" applyAlignment="1">
      <alignment vertical="top" wrapText="1"/>
    </xf>
    <xf numFmtId="165" fontId="2"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166" fontId="9" fillId="2" borderId="2" xfId="108" applyNumberFormat="1" applyFont="1" applyFill="1" applyBorder="1" applyAlignment="1">
      <alignment horizontal="center" vertical="center"/>
    </xf>
    <xf numFmtId="0" fontId="2" fillId="3" borderId="1" xfId="0" applyFont="1" applyFill="1" applyBorder="1" applyAlignment="1">
      <alignment horizontal="justify" vertical="center" wrapText="1"/>
    </xf>
    <xf numFmtId="164" fontId="1" fillId="0" borderId="2" xfId="0" applyNumberFormat="1" applyFont="1" applyBorder="1" applyAlignment="1">
      <alignment horizontal="left" vertical="center" wrapText="1"/>
    </xf>
    <xf numFmtId="5" fontId="1" fillId="0"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164" fontId="2" fillId="0" borderId="2" xfId="0" applyNumberFormat="1" applyFont="1" applyBorder="1" applyAlignment="1">
      <alignment horizontal="justify" vertical="center" wrapText="1"/>
    </xf>
    <xf numFmtId="164" fontId="2" fillId="0" borderId="2" xfId="0" applyNumberFormat="1" applyFont="1" applyBorder="1" applyAlignment="1">
      <alignment horizontal="justify" vertical="center" wrapText="1"/>
    </xf>
    <xf numFmtId="1" fontId="8" fillId="0" borderId="1"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1" fontId="1" fillId="0" borderId="1" xfId="109"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2" fillId="0" borderId="2" xfId="0" applyNumberFormat="1" applyFont="1" applyBorder="1" applyAlignment="1">
      <alignment horizontal="left" vertical="center" wrapText="1"/>
    </xf>
    <xf numFmtId="164" fontId="2" fillId="0" borderId="2" xfId="0" applyNumberFormat="1" applyFont="1" applyFill="1" applyBorder="1" applyAlignment="1">
      <alignment horizontal="left" vertical="center" wrapText="1"/>
    </xf>
    <xf numFmtId="164" fontId="2" fillId="0" borderId="2" xfId="0" applyNumberFormat="1" applyFont="1" applyFill="1" applyBorder="1" applyAlignment="1">
      <alignment vertical="center" wrapText="1"/>
    </xf>
    <xf numFmtId="164" fontId="1" fillId="0" borderId="3" xfId="0" applyNumberFormat="1" applyFont="1" applyFill="1" applyBorder="1" applyAlignment="1">
      <alignment horizontal="left" vertical="center" wrapText="1"/>
    </xf>
    <xf numFmtId="164" fontId="1" fillId="0" borderId="2" xfId="0" applyNumberFormat="1" applyFont="1" applyFill="1" applyBorder="1" applyAlignment="1">
      <alignment horizontal="center" vertical="center" wrapText="1"/>
    </xf>
    <xf numFmtId="1" fontId="8" fillId="0" borderId="17" xfId="109" applyNumberFormat="1" applyFont="1" applyFill="1" applyBorder="1" applyAlignment="1">
      <alignment horizontal="center" vertical="center" wrapText="1"/>
    </xf>
    <xf numFmtId="164" fontId="2" fillId="0" borderId="18"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1" fontId="2" fillId="0" borderId="1" xfId="109" applyNumberFormat="1" applyFont="1" applyFill="1" applyBorder="1" applyAlignment="1">
      <alignment horizontal="center" vertical="center" wrapText="1"/>
    </xf>
    <xf numFmtId="164" fontId="2" fillId="0" borderId="19"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9" xfId="0" applyNumberFormat="1" applyFont="1" applyBorder="1" applyAlignment="1">
      <alignment horizontal="justify" vertical="center" wrapText="1"/>
    </xf>
    <xf numFmtId="1" fontId="12" fillId="0" borderId="20" xfId="109" applyNumberFormat="1" applyFont="1" applyFill="1" applyBorder="1" applyAlignment="1">
      <alignment horizontal="center" vertical="center" wrapText="1"/>
    </xf>
    <xf numFmtId="165" fontId="2" fillId="0" borderId="0" xfId="0" applyNumberFormat="1" applyFont="1" applyBorder="1"/>
    <xf numFmtId="166" fontId="2" fillId="0" borderId="0" xfId="0" applyNumberFormat="1" applyFont="1" applyBorder="1"/>
    <xf numFmtId="0" fontId="12" fillId="3" borderId="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16" fillId="0" borderId="2" xfId="0" applyFont="1" applyFill="1" applyBorder="1" applyAlignment="1">
      <alignment horizontal="justify" vertical="center" wrapText="1"/>
    </xf>
    <xf numFmtId="167" fontId="1" fillId="0" borderId="1" xfId="108" applyNumberFormat="1" applyFont="1" applyFill="1" applyBorder="1" applyAlignment="1">
      <alignment horizontal="center" vertical="center" wrapText="1"/>
    </xf>
    <xf numFmtId="167" fontId="2" fillId="0" borderId="1" xfId="108" applyNumberFormat="1" applyFont="1" applyFill="1" applyBorder="1" applyAlignment="1">
      <alignment horizontal="center" vertical="center" wrapText="1"/>
    </xf>
    <xf numFmtId="167" fontId="1" fillId="0" borderId="2" xfId="108" applyNumberFormat="1" applyFont="1" applyFill="1" applyBorder="1" applyAlignment="1">
      <alignment horizontal="center" vertical="center" wrapText="1"/>
    </xf>
    <xf numFmtId="167" fontId="1" fillId="4" borderId="1" xfId="108" applyNumberFormat="1" applyFont="1" applyFill="1" applyBorder="1" applyAlignment="1">
      <alignment horizontal="center" vertical="center" wrapText="1"/>
    </xf>
    <xf numFmtId="167" fontId="1" fillId="4" borderId="2" xfId="108" applyNumberFormat="1" applyFont="1" applyFill="1" applyBorder="1" applyAlignment="1">
      <alignment horizontal="center" vertical="center" wrapText="1"/>
    </xf>
    <xf numFmtId="167" fontId="1" fillId="0" borderId="2" xfId="108" applyNumberFormat="1" applyFont="1" applyFill="1" applyBorder="1" applyAlignment="1">
      <alignment horizontal="center" vertical="center"/>
    </xf>
    <xf numFmtId="167" fontId="1" fillId="0" borderId="1" xfId="108" applyNumberFormat="1" applyFont="1" applyFill="1" applyBorder="1" applyAlignment="1">
      <alignment horizontal="center" vertical="center"/>
    </xf>
    <xf numFmtId="167" fontId="1" fillId="0" borderId="1" xfId="108" applyNumberFormat="1" applyFont="1" applyBorder="1" applyAlignment="1">
      <alignment horizontal="center" vertical="center"/>
    </xf>
    <xf numFmtId="167" fontId="2" fillId="0" borderId="2" xfId="108" applyNumberFormat="1" applyFont="1" applyFill="1" applyBorder="1"/>
    <xf numFmtId="167" fontId="1" fillId="0" borderId="2" xfId="108" applyNumberFormat="1" applyFont="1" applyBorder="1" applyAlignment="1">
      <alignment horizontal="center" vertical="center"/>
    </xf>
    <xf numFmtId="167" fontId="1" fillId="0" borderId="7" xfId="108" applyNumberFormat="1" applyFont="1" applyFill="1" applyBorder="1" applyAlignment="1">
      <alignment horizontal="center" vertical="center" wrapText="1"/>
    </xf>
    <xf numFmtId="167" fontId="1" fillId="0" borderId="7" xfId="108" applyNumberFormat="1" applyFont="1" applyBorder="1" applyAlignment="1">
      <alignment horizontal="center" vertical="center"/>
    </xf>
    <xf numFmtId="1" fontId="12" fillId="0" borderId="2" xfId="109" applyNumberFormat="1" applyFont="1" applyFill="1" applyBorder="1" applyAlignment="1">
      <alignment horizontal="center" vertical="center" wrapText="1"/>
    </xf>
    <xf numFmtId="9" fontId="2" fillId="4" borderId="1" xfId="0" applyNumberFormat="1" applyFont="1" applyFill="1" applyBorder="1" applyAlignment="1">
      <alignment horizontal="justify" vertical="center" wrapText="1"/>
    </xf>
    <xf numFmtId="9" fontId="2" fillId="4" borderId="8" xfId="0" applyNumberFormat="1" applyFont="1" applyFill="1" applyBorder="1" applyAlignment="1">
      <alignment horizontal="justify" vertical="center" wrapText="1"/>
    </xf>
    <xf numFmtId="9" fontId="2" fillId="4" borderId="7" xfId="0" applyNumberFormat="1"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12" fillId="0" borderId="1" xfId="0" applyFont="1" applyFill="1" applyBorder="1" applyAlignment="1">
      <alignment horizontal="justify" vertical="center" wrapText="1"/>
    </xf>
    <xf numFmtId="0" fontId="12" fillId="0" borderId="7" xfId="0" applyFont="1" applyFill="1" applyBorder="1" applyAlignment="1">
      <alignment horizontal="justify" vertical="center" wrapText="1"/>
    </xf>
    <xf numFmtId="1" fontId="12" fillId="0" borderId="1" xfId="109" applyNumberFormat="1" applyFont="1" applyFill="1" applyBorder="1" applyAlignment="1">
      <alignment horizontal="justify" vertical="center" wrapText="1"/>
    </xf>
    <xf numFmtId="1" fontId="12" fillId="0" borderId="7" xfId="109" applyNumberFormat="1" applyFont="1" applyFill="1" applyBorder="1" applyAlignment="1">
      <alignment horizontal="justify" vertical="center" wrapText="1"/>
    </xf>
    <xf numFmtId="0" fontId="2" fillId="3" borderId="1" xfId="0" applyFont="1" applyFill="1" applyBorder="1" applyAlignment="1">
      <alignment horizontal="justify" vertical="center" wrapText="1"/>
    </xf>
    <xf numFmtId="0" fontId="2" fillId="3" borderId="7" xfId="0" applyFont="1" applyFill="1" applyBorder="1" applyAlignment="1">
      <alignment horizontal="justify" vertical="center" wrapText="1"/>
    </xf>
    <xf numFmtId="164" fontId="2" fillId="0" borderId="1"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167" fontId="1" fillId="4" borderId="8" xfId="108" applyNumberFormat="1" applyFont="1" applyFill="1" applyBorder="1" applyAlignment="1">
      <alignment horizontal="center" vertical="center" wrapText="1"/>
    </xf>
    <xf numFmtId="167" fontId="1" fillId="4" borderId="7" xfId="108" applyNumberFormat="1" applyFont="1" applyFill="1" applyBorder="1" applyAlignment="1">
      <alignment horizontal="center" vertical="center" wrapText="1"/>
    </xf>
    <xf numFmtId="9" fontId="1" fillId="0" borderId="8" xfId="107" applyFont="1" applyFill="1" applyBorder="1" applyAlignment="1">
      <alignment horizontal="center" vertical="center" wrapText="1"/>
    </xf>
    <xf numFmtId="9" fontId="1" fillId="0" borderId="7" xfId="107"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7" xfId="0" applyNumberFormat="1" applyFont="1" applyBorder="1" applyAlignment="1">
      <alignment horizontal="center" vertical="center"/>
    </xf>
    <xf numFmtId="167" fontId="1" fillId="4"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 fontId="2" fillId="4" borderId="2" xfId="0" applyNumberFormat="1" applyFont="1" applyFill="1" applyBorder="1" applyAlignment="1">
      <alignment horizontal="center" vertical="center"/>
    </xf>
    <xf numFmtId="9" fontId="2" fillId="0" borderId="2" xfId="0" applyNumberFormat="1" applyFont="1" applyBorder="1" applyAlignment="1">
      <alignment horizontal="center" vertical="center"/>
    </xf>
    <xf numFmtId="167" fontId="1" fillId="4" borderId="2" xfId="108" applyNumberFormat="1" applyFont="1" applyFill="1" applyBorder="1" applyAlignment="1">
      <alignment horizontal="center" vertical="center" wrapText="1"/>
    </xf>
    <xf numFmtId="0" fontId="2" fillId="0" borderId="2" xfId="0" applyFont="1" applyBorder="1" applyAlignment="1">
      <alignment horizontal="justify" vertical="center" wrapText="1"/>
    </xf>
    <xf numFmtId="9" fontId="2" fillId="4" borderId="2" xfId="0" applyNumberFormat="1" applyFont="1" applyFill="1" applyBorder="1" applyAlignment="1">
      <alignment horizontal="justify" vertical="center"/>
    </xf>
    <xf numFmtId="0" fontId="3" fillId="0" borderId="2" xfId="0" applyFont="1" applyFill="1" applyBorder="1" applyAlignment="1">
      <alignment horizontal="justify" vertical="center" wrapText="1"/>
    </xf>
    <xf numFmtId="9" fontId="2" fillId="4" borderId="1" xfId="0" applyNumberFormat="1" applyFont="1" applyFill="1" applyBorder="1" applyAlignment="1">
      <alignment horizontal="justify" vertical="center"/>
    </xf>
    <xf numFmtId="9" fontId="2" fillId="4" borderId="7" xfId="0" applyNumberFormat="1" applyFont="1" applyFill="1" applyBorder="1" applyAlignment="1">
      <alignment horizontal="justify" vertical="center"/>
    </xf>
    <xf numFmtId="3" fontId="3" fillId="0" borderId="1"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2" fontId="2" fillId="4" borderId="7" xfId="0" applyNumberFormat="1" applyFont="1" applyFill="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1" fontId="1" fillId="0" borderId="1" xfId="109" applyNumberFormat="1" applyFont="1" applyFill="1" applyBorder="1" applyAlignment="1">
      <alignment horizontal="center" vertical="center" wrapText="1"/>
    </xf>
    <xf numFmtId="1" fontId="1" fillId="0" borderId="7" xfId="109"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7"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9" fontId="2" fillId="4" borderId="1" xfId="0" applyNumberFormat="1" applyFont="1" applyFill="1" applyBorder="1" applyAlignment="1">
      <alignment horizontal="center" vertical="center"/>
    </xf>
    <xf numFmtId="9" fontId="2" fillId="4" borderId="7" xfId="0" applyNumberFormat="1" applyFont="1" applyFill="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1" fontId="12" fillId="0" borderId="1" xfId="109" applyNumberFormat="1" applyFont="1" applyFill="1" applyBorder="1" applyAlignment="1">
      <alignment horizontal="center" vertical="center" wrapText="1"/>
    </xf>
    <xf numFmtId="1" fontId="12" fillId="0" borderId="7" xfId="109"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7" xfId="0" applyFont="1" applyFill="1" applyBorder="1" applyAlignment="1">
      <alignment horizontal="justify" vertical="center" wrapText="1"/>
    </xf>
    <xf numFmtId="164" fontId="2" fillId="0" borderId="2" xfId="0" applyNumberFormat="1" applyFont="1" applyBorder="1" applyAlignment="1">
      <alignment horizontal="justify"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9" fontId="3" fillId="0" borderId="1"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8" fillId="0" borderId="1" xfId="109" applyNumberFormat="1" applyFont="1" applyFill="1" applyBorder="1" applyAlignment="1">
      <alignment horizontal="center" vertical="center" wrapText="1"/>
    </xf>
    <xf numFmtId="1" fontId="8" fillId="0" borderId="7"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1" fontId="2" fillId="4" borderId="8" xfId="0" applyNumberFormat="1" applyFont="1" applyFill="1" applyBorder="1" applyAlignment="1">
      <alignment horizontal="center" vertical="center"/>
    </xf>
    <xf numFmtId="3" fontId="3" fillId="0" borderId="8" xfId="0" applyNumberFormat="1" applyFont="1" applyFill="1" applyBorder="1" applyAlignment="1">
      <alignment horizontal="center" vertical="center" wrapText="1"/>
    </xf>
    <xf numFmtId="9" fontId="2" fillId="0" borderId="8" xfId="0" applyNumberFormat="1" applyFont="1" applyBorder="1" applyAlignment="1">
      <alignment horizontal="center" vertical="center"/>
    </xf>
    <xf numFmtId="9" fontId="1" fillId="0" borderId="2" xfId="107" applyFont="1" applyFill="1" applyBorder="1" applyAlignment="1">
      <alignment horizontal="center" vertical="center" wrapText="1"/>
    </xf>
    <xf numFmtId="5" fontId="1" fillId="0" borderId="2" xfId="108" applyNumberFormat="1"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09" builtinId="3"/>
    <cellStyle name="Moneda" xfId="108" builtinId="4"/>
    <cellStyle name="Normal" xfId="0" builtinId="0"/>
    <cellStyle name="Porcentaje" xfId="107"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13</xdr:col>
      <xdr:colOff>575426</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showGridLines="0" tabSelected="1" zoomScale="50" zoomScaleNormal="50" zoomScaleSheetLayoutView="51" workbookViewId="0">
      <pane ySplit="5" topLeftCell="A9" activePane="bottomLeft" state="frozen"/>
      <selection pane="bottomLeft" activeCell="O14" sqref="O14"/>
    </sheetView>
  </sheetViews>
  <sheetFormatPr baseColWidth="10" defaultColWidth="11" defaultRowHeight="15" x14ac:dyDescent="0.25"/>
  <cols>
    <col min="1" max="1" width="23.69921875" style="11" customWidth="1"/>
    <col min="2" max="3" width="23" style="1" customWidth="1"/>
    <col min="4" max="4" width="32.5" style="1" customWidth="1"/>
    <col min="5" max="5" width="32.5" style="1" hidden="1" customWidth="1"/>
    <col min="6" max="6" width="24.59765625" style="65" hidden="1" customWidth="1"/>
    <col min="7" max="7" width="50.19921875" style="1" hidden="1" customWidth="1"/>
    <col min="8" max="8" width="56" style="1" hidden="1" customWidth="1"/>
    <col min="9" max="9" width="14.8984375" style="1" hidden="1" customWidth="1"/>
    <col min="10" max="10" width="16.19921875" style="1" hidden="1" customWidth="1"/>
    <col min="11" max="11" width="15.8984375" style="1" customWidth="1"/>
    <col min="12" max="13" width="17.5" style="1" hidden="1" customWidth="1"/>
    <col min="14" max="14" width="35.19921875" style="1" customWidth="1"/>
    <col min="15" max="15" width="21.09765625" style="1" customWidth="1"/>
    <col min="16" max="17" width="25.3984375" style="1" customWidth="1"/>
    <col min="18" max="18" width="28.09765625" style="1" customWidth="1"/>
    <col min="19" max="19" width="29.69921875" style="1" customWidth="1"/>
    <col min="20" max="20" width="26.8984375" style="1" customWidth="1"/>
    <col min="21" max="23" width="25.3984375" style="1" customWidth="1"/>
    <col min="24" max="24" width="30.09765625" style="1" customWidth="1"/>
    <col min="25" max="25" width="16.5" style="1" customWidth="1"/>
    <col min="26" max="26" width="23.19921875" style="1" customWidth="1"/>
    <col min="27" max="27" width="19.09765625" style="1" customWidth="1"/>
    <col min="28" max="28" width="18.19921875" style="1" customWidth="1"/>
    <col min="29" max="16384" width="11" style="1"/>
  </cols>
  <sheetData>
    <row r="1" spans="1:28" ht="15.6" x14ac:dyDescent="0.25">
      <c r="A1" s="4" t="s">
        <v>18</v>
      </c>
      <c r="F1" s="212" t="s">
        <v>92</v>
      </c>
      <c r="G1" s="213"/>
      <c r="H1" s="213"/>
      <c r="I1" s="213"/>
      <c r="J1" s="213"/>
      <c r="K1" s="213"/>
      <c r="L1" s="213"/>
      <c r="M1" s="213"/>
      <c r="N1" s="213"/>
      <c r="O1" s="213"/>
      <c r="P1" s="213"/>
      <c r="Q1" s="213"/>
      <c r="Y1" s="220"/>
      <c r="Z1" s="42"/>
    </row>
    <row r="2" spans="1:28" ht="15" customHeight="1" x14ac:dyDescent="0.25">
      <c r="A2" s="21">
        <v>44286</v>
      </c>
      <c r="B2" s="20"/>
      <c r="F2" s="213"/>
      <c r="G2" s="213"/>
      <c r="H2" s="213"/>
      <c r="I2" s="213"/>
      <c r="J2" s="213"/>
      <c r="K2" s="213"/>
      <c r="L2" s="213"/>
      <c r="M2" s="213"/>
      <c r="N2" s="213"/>
      <c r="O2" s="213"/>
      <c r="P2" s="213"/>
      <c r="Q2" s="213"/>
      <c r="Y2" s="220"/>
      <c r="Z2" s="42"/>
    </row>
    <row r="3" spans="1:28" ht="15.6" x14ac:dyDescent="0.25">
      <c r="F3" s="214"/>
      <c r="G3" s="214"/>
      <c r="H3" s="214"/>
      <c r="I3" s="214"/>
      <c r="J3" s="214"/>
      <c r="K3" s="214"/>
      <c r="L3" s="214"/>
      <c r="M3" s="214"/>
      <c r="N3" s="214"/>
      <c r="O3" s="214"/>
      <c r="P3" s="214"/>
      <c r="Q3" s="214"/>
      <c r="Y3" s="221"/>
      <c r="Z3" s="43"/>
    </row>
    <row r="4" spans="1:28" s="35" customFormat="1" ht="23.25" customHeight="1" x14ac:dyDescent="0.25">
      <c r="A4" s="206" t="s">
        <v>10</v>
      </c>
      <c r="B4" s="207"/>
      <c r="C4" s="207"/>
      <c r="D4" s="207"/>
      <c r="E4" s="207"/>
      <c r="F4" s="206" t="s">
        <v>11</v>
      </c>
      <c r="G4" s="207"/>
      <c r="H4" s="207"/>
      <c r="I4" s="207"/>
      <c r="J4" s="207"/>
      <c r="K4" s="211" t="s">
        <v>28</v>
      </c>
      <c r="L4" s="211"/>
      <c r="M4" s="211"/>
      <c r="N4" s="211" t="s">
        <v>26</v>
      </c>
      <c r="O4" s="211"/>
      <c r="P4" s="211"/>
      <c r="Q4" s="211"/>
      <c r="R4" s="211"/>
      <c r="S4" s="211"/>
      <c r="T4" s="206" t="s">
        <v>20</v>
      </c>
      <c r="U4" s="207"/>
      <c r="V4" s="207"/>
      <c r="W4" s="207"/>
      <c r="X4" s="208"/>
      <c r="Y4" s="209" t="s">
        <v>21</v>
      </c>
      <c r="Z4" s="209" t="s">
        <v>108</v>
      </c>
      <c r="AA4" s="205" t="s">
        <v>27</v>
      </c>
      <c r="AB4" s="205"/>
    </row>
    <row r="5" spans="1:28" ht="42" customHeight="1" x14ac:dyDescent="0.25">
      <c r="A5" s="5" t="s">
        <v>1</v>
      </c>
      <c r="B5" s="5" t="s">
        <v>6</v>
      </c>
      <c r="C5" s="5" t="s">
        <v>2</v>
      </c>
      <c r="D5" s="5" t="s">
        <v>7</v>
      </c>
      <c r="E5" s="34" t="s">
        <v>22</v>
      </c>
      <c r="F5" s="50" t="s">
        <v>16</v>
      </c>
      <c r="G5" s="6" t="s">
        <v>3</v>
      </c>
      <c r="H5" s="6" t="s">
        <v>17</v>
      </c>
      <c r="I5" s="19" t="s">
        <v>24</v>
      </c>
      <c r="J5" s="19" t="s">
        <v>25</v>
      </c>
      <c r="K5" s="6" t="s">
        <v>4</v>
      </c>
      <c r="L5" s="6" t="s">
        <v>5</v>
      </c>
      <c r="M5" s="19" t="s">
        <v>0</v>
      </c>
      <c r="N5" s="5" t="s">
        <v>9</v>
      </c>
      <c r="O5" s="6" t="s">
        <v>12</v>
      </c>
      <c r="P5" s="6" t="s">
        <v>8</v>
      </c>
      <c r="Q5" s="68" t="s">
        <v>141</v>
      </c>
      <c r="R5" s="6" t="s">
        <v>13</v>
      </c>
      <c r="S5" s="6" t="s">
        <v>23</v>
      </c>
      <c r="T5" s="68" t="s">
        <v>12</v>
      </c>
      <c r="U5" s="68" t="s">
        <v>8</v>
      </c>
      <c r="V5" s="70" t="s">
        <v>141</v>
      </c>
      <c r="W5" s="68" t="s">
        <v>13</v>
      </c>
      <c r="X5" s="68" t="s">
        <v>142</v>
      </c>
      <c r="Y5" s="210"/>
      <c r="Z5" s="210"/>
      <c r="AA5" s="6" t="s">
        <v>14</v>
      </c>
      <c r="AB5" s="6" t="s">
        <v>15</v>
      </c>
    </row>
    <row r="6" spans="1:28" s="10" customFormat="1" ht="105" customHeight="1" x14ac:dyDescent="0.25">
      <c r="A6" s="81" t="s">
        <v>29</v>
      </c>
      <c r="B6" s="39" t="s">
        <v>30</v>
      </c>
      <c r="C6" s="39" t="s">
        <v>31</v>
      </c>
      <c r="D6" s="82" t="s">
        <v>32</v>
      </c>
      <c r="E6" s="32" t="s">
        <v>33</v>
      </c>
      <c r="F6" s="47" t="s">
        <v>143</v>
      </c>
      <c r="G6" s="45" t="s">
        <v>143</v>
      </c>
      <c r="H6" s="46" t="s">
        <v>143</v>
      </c>
      <c r="I6" s="36" t="s">
        <v>143</v>
      </c>
      <c r="J6" s="36" t="s">
        <v>143</v>
      </c>
      <c r="K6" s="72">
        <v>0</v>
      </c>
      <c r="L6" s="77">
        <v>0</v>
      </c>
      <c r="M6" s="3" t="str">
        <f t="shared" ref="M6:M21" si="0">IFERROR(IF(L6/K6&gt;100%,100%,L6/K6),"-")</f>
        <v>-</v>
      </c>
      <c r="N6" s="46"/>
      <c r="O6" s="22"/>
      <c r="P6" s="85"/>
      <c r="Q6" s="86"/>
      <c r="R6" s="85"/>
      <c r="S6" s="78">
        <f>SUM(O6:R6)</f>
        <v>0</v>
      </c>
      <c r="T6" s="22"/>
      <c r="U6" s="22"/>
      <c r="V6" s="22"/>
      <c r="W6" s="22"/>
      <c r="X6" s="78">
        <f>SUM(T6:W6)</f>
        <v>0</v>
      </c>
      <c r="Y6" s="23" t="str">
        <f>IFERROR(X6/S6,"-")</f>
        <v>-</v>
      </c>
      <c r="Z6" s="22"/>
      <c r="AA6" s="9" t="s">
        <v>91</v>
      </c>
      <c r="AB6" s="9" t="s">
        <v>107</v>
      </c>
    </row>
    <row r="7" spans="1:28" s="10" customFormat="1" ht="20.25" customHeight="1" x14ac:dyDescent="0.25">
      <c r="A7" s="134" t="s">
        <v>29</v>
      </c>
      <c r="B7" s="134" t="s">
        <v>30</v>
      </c>
      <c r="C7" s="134" t="s">
        <v>31</v>
      </c>
      <c r="D7" s="174" t="s">
        <v>34</v>
      </c>
      <c r="E7" s="182" t="s">
        <v>35</v>
      </c>
      <c r="F7" s="98"/>
      <c r="G7" s="99" t="s">
        <v>165</v>
      </c>
      <c r="H7" s="46"/>
      <c r="I7" s="143">
        <v>44210</v>
      </c>
      <c r="J7" s="143">
        <v>44561</v>
      </c>
      <c r="K7" s="176">
        <v>32276</v>
      </c>
      <c r="L7" s="180">
        <v>32249</v>
      </c>
      <c r="M7" s="158">
        <f>IFERROR(IF(L7/K7&gt;100%,100%,L7/K7),"-")</f>
        <v>0.99916346511339693</v>
      </c>
      <c r="N7" s="101" t="s">
        <v>166</v>
      </c>
      <c r="O7" s="118">
        <v>81852852.239997864</v>
      </c>
      <c r="P7" s="119"/>
      <c r="Q7" s="119"/>
      <c r="R7" s="119"/>
      <c r="S7" s="160">
        <f>SUM(O7:R8)</f>
        <v>20070923115.239998</v>
      </c>
      <c r="T7" s="118"/>
      <c r="U7" s="118"/>
      <c r="V7" s="118"/>
      <c r="W7" s="118"/>
      <c r="X7" s="160">
        <f>SUM(T7:W8)</f>
        <v>19798592395</v>
      </c>
      <c r="Y7" s="161">
        <f>IFERROR(X7/S7,"-")</f>
        <v>0.98643157971975814</v>
      </c>
      <c r="Z7" s="162">
        <v>0</v>
      </c>
      <c r="AA7" s="163" t="s">
        <v>91</v>
      </c>
      <c r="AB7" s="164" t="s">
        <v>107</v>
      </c>
    </row>
    <row r="8" spans="1:28" s="10" customFormat="1" ht="91.5" customHeight="1" x14ac:dyDescent="0.25">
      <c r="A8" s="136"/>
      <c r="B8" s="136"/>
      <c r="C8" s="136"/>
      <c r="D8" s="175"/>
      <c r="E8" s="183"/>
      <c r="F8" s="215">
        <v>20200680010064</v>
      </c>
      <c r="G8" s="217" t="s">
        <v>122</v>
      </c>
      <c r="H8" s="219" t="s">
        <v>109</v>
      </c>
      <c r="I8" s="144"/>
      <c r="J8" s="144"/>
      <c r="K8" s="177"/>
      <c r="L8" s="181"/>
      <c r="M8" s="159"/>
      <c r="N8" s="102" t="s">
        <v>110</v>
      </c>
      <c r="O8" s="118">
        <v>9711527967.7600021</v>
      </c>
      <c r="P8" s="118">
        <v>10277542295.24</v>
      </c>
      <c r="Q8" s="118">
        <v>0</v>
      </c>
      <c r="R8" s="118">
        <v>0</v>
      </c>
      <c r="S8" s="149"/>
      <c r="T8" s="120">
        <v>9521050100</v>
      </c>
      <c r="U8" s="118">
        <v>10277542295</v>
      </c>
      <c r="V8" s="118">
        <v>0</v>
      </c>
      <c r="W8" s="118">
        <v>0</v>
      </c>
      <c r="X8" s="149"/>
      <c r="Y8" s="151"/>
      <c r="Z8" s="153"/>
      <c r="AA8" s="155"/>
      <c r="AB8" s="157"/>
    </row>
    <row r="9" spans="1:28" ht="123" customHeight="1" x14ac:dyDescent="0.25">
      <c r="A9" s="81" t="s">
        <v>29</v>
      </c>
      <c r="B9" s="39" t="s">
        <v>30</v>
      </c>
      <c r="C9" s="39" t="s">
        <v>31</v>
      </c>
      <c r="D9" s="82" t="s">
        <v>36</v>
      </c>
      <c r="E9" s="32" t="s">
        <v>37</v>
      </c>
      <c r="F9" s="216"/>
      <c r="G9" s="218"/>
      <c r="H9" s="219"/>
      <c r="I9" s="46">
        <v>44210</v>
      </c>
      <c r="J9" s="36">
        <v>44561</v>
      </c>
      <c r="K9" s="73">
        <v>1</v>
      </c>
      <c r="L9" s="76">
        <v>0.91</v>
      </c>
      <c r="M9" s="3">
        <f t="shared" si="0"/>
        <v>0.91</v>
      </c>
      <c r="N9" s="102" t="s">
        <v>180</v>
      </c>
      <c r="O9" s="120">
        <v>0</v>
      </c>
      <c r="P9" s="120">
        <v>750000000</v>
      </c>
      <c r="Q9" s="118">
        <v>0</v>
      </c>
      <c r="R9" s="118">
        <v>0</v>
      </c>
      <c r="S9" s="121">
        <f>SUM(O9:R9)</f>
        <v>750000000</v>
      </c>
      <c r="T9" s="120">
        <v>0</v>
      </c>
      <c r="U9" s="120">
        <v>750000000</v>
      </c>
      <c r="V9" s="120">
        <v>0</v>
      </c>
      <c r="W9" s="120">
        <v>0</v>
      </c>
      <c r="X9" s="121">
        <f>SUM(T9:W9)</f>
        <v>750000000</v>
      </c>
      <c r="Y9" s="91">
        <f t="shared" ref="Y9:Y21" si="1">IFERROR(X9/S9,"-")</f>
        <v>1</v>
      </c>
      <c r="Z9" s="90">
        <v>0</v>
      </c>
      <c r="AA9" s="8" t="s">
        <v>91</v>
      </c>
      <c r="AB9" s="9" t="s">
        <v>107</v>
      </c>
    </row>
    <row r="10" spans="1:28" ht="83.25" customHeight="1" x14ac:dyDescent="0.25">
      <c r="A10" s="81" t="s">
        <v>29</v>
      </c>
      <c r="B10" s="39" t="s">
        <v>30</v>
      </c>
      <c r="C10" s="39" t="s">
        <v>31</v>
      </c>
      <c r="D10" s="82" t="s">
        <v>38</v>
      </c>
      <c r="E10" s="2" t="s">
        <v>39</v>
      </c>
      <c r="F10" s="71" t="s">
        <v>143</v>
      </c>
      <c r="G10" s="54" t="s">
        <v>157</v>
      </c>
      <c r="H10" s="93" t="s">
        <v>164</v>
      </c>
      <c r="I10" s="36" t="s">
        <v>143</v>
      </c>
      <c r="J10" s="36" t="s">
        <v>143</v>
      </c>
      <c r="K10" s="72">
        <v>3335</v>
      </c>
      <c r="L10" s="77">
        <v>3177</v>
      </c>
      <c r="M10" s="3">
        <f t="shared" si="0"/>
        <v>0.95262368815592202</v>
      </c>
      <c r="N10" s="103" t="s">
        <v>167</v>
      </c>
      <c r="O10" s="120">
        <v>0</v>
      </c>
      <c r="P10" s="120">
        <v>187142316</v>
      </c>
      <c r="Q10" s="120">
        <v>0</v>
      </c>
      <c r="R10" s="120">
        <v>0</v>
      </c>
      <c r="S10" s="122">
        <f>SUM(O10:R10)</f>
        <v>187142316</v>
      </c>
      <c r="T10" s="120">
        <v>0</v>
      </c>
      <c r="U10" s="120">
        <v>0</v>
      </c>
      <c r="V10" s="120">
        <v>0</v>
      </c>
      <c r="W10" s="120">
        <v>0</v>
      </c>
      <c r="X10" s="122">
        <f>SUM(T10:W10)</f>
        <v>0</v>
      </c>
      <c r="Y10" s="23">
        <f t="shared" si="1"/>
        <v>0</v>
      </c>
      <c r="Z10" s="22">
        <v>0</v>
      </c>
      <c r="AA10" s="8" t="s">
        <v>91</v>
      </c>
      <c r="AB10" s="9" t="s">
        <v>107</v>
      </c>
    </row>
    <row r="11" spans="1:28" ht="99.75" customHeight="1" x14ac:dyDescent="0.25">
      <c r="A11" s="81" t="s">
        <v>29</v>
      </c>
      <c r="B11" s="39" t="s">
        <v>30</v>
      </c>
      <c r="C11" s="39" t="s">
        <v>31</v>
      </c>
      <c r="D11" s="82" t="s">
        <v>40</v>
      </c>
      <c r="E11" s="2" t="s">
        <v>41</v>
      </c>
      <c r="F11" s="59">
        <v>2021680010032</v>
      </c>
      <c r="G11" s="60" t="s">
        <v>168</v>
      </c>
      <c r="H11" s="46" t="s">
        <v>183</v>
      </c>
      <c r="I11" s="36"/>
      <c r="J11" s="36"/>
      <c r="K11" s="72">
        <v>0</v>
      </c>
      <c r="L11" s="75">
        <v>0</v>
      </c>
      <c r="M11" s="3" t="str">
        <f t="shared" si="0"/>
        <v>-</v>
      </c>
      <c r="N11" s="104" t="s">
        <v>143</v>
      </c>
      <c r="O11" s="120">
        <v>0</v>
      </c>
      <c r="P11" s="123">
        <v>0</v>
      </c>
      <c r="Q11" s="123">
        <v>0</v>
      </c>
      <c r="R11" s="123">
        <v>0</v>
      </c>
      <c r="S11" s="122">
        <f>SUM(O11:R11)</f>
        <v>0</v>
      </c>
      <c r="T11" s="120">
        <v>0</v>
      </c>
      <c r="U11" s="120">
        <v>0</v>
      </c>
      <c r="V11" s="120">
        <v>0</v>
      </c>
      <c r="W11" s="120">
        <v>0</v>
      </c>
      <c r="X11" s="122">
        <f>SUM(T11:W11)</f>
        <v>0</v>
      </c>
      <c r="Y11" s="23" t="str">
        <f t="shared" si="1"/>
        <v>-</v>
      </c>
      <c r="Z11" s="22">
        <v>0</v>
      </c>
      <c r="AA11" s="8" t="s">
        <v>91</v>
      </c>
      <c r="AB11" s="9" t="s">
        <v>107</v>
      </c>
    </row>
    <row r="12" spans="1:28" ht="143.4" customHeight="1" x14ac:dyDescent="0.25">
      <c r="A12" s="81" t="s">
        <v>29</v>
      </c>
      <c r="B12" s="39" t="s">
        <v>30</v>
      </c>
      <c r="C12" s="39" t="s">
        <v>31</v>
      </c>
      <c r="D12" s="82" t="s">
        <v>42</v>
      </c>
      <c r="E12" s="2" t="s">
        <v>43</v>
      </c>
      <c r="F12" s="226">
        <v>20200680010026</v>
      </c>
      <c r="G12" s="217" t="s">
        <v>96</v>
      </c>
      <c r="H12" s="228" t="s">
        <v>111</v>
      </c>
      <c r="I12" s="224">
        <v>44210</v>
      </c>
      <c r="J12" s="224">
        <v>44561</v>
      </c>
      <c r="K12" s="73">
        <v>1</v>
      </c>
      <c r="L12" s="75">
        <v>1</v>
      </c>
      <c r="M12" s="3">
        <f t="shared" si="0"/>
        <v>1</v>
      </c>
      <c r="N12" s="107" t="s">
        <v>156</v>
      </c>
      <c r="O12" s="124">
        <v>279330000.30000001</v>
      </c>
      <c r="P12" s="124">
        <v>19319999.699999999</v>
      </c>
      <c r="Q12" s="120">
        <v>0</v>
      </c>
      <c r="R12" s="118">
        <v>0</v>
      </c>
      <c r="S12" s="122">
        <f>SUM(O12:R12)</f>
        <v>298650000</v>
      </c>
      <c r="T12" s="120">
        <v>217200000</v>
      </c>
      <c r="U12" s="125">
        <v>0</v>
      </c>
      <c r="V12" s="118">
        <v>0</v>
      </c>
      <c r="W12" s="118">
        <v>0</v>
      </c>
      <c r="X12" s="122">
        <f>SUM(T12:W12)</f>
        <v>217200000</v>
      </c>
      <c r="Y12" s="23">
        <f t="shared" si="1"/>
        <v>0.72727272727272729</v>
      </c>
      <c r="Z12" s="22">
        <v>0</v>
      </c>
      <c r="AA12" s="8" t="s">
        <v>91</v>
      </c>
      <c r="AB12" s="9" t="s">
        <v>107</v>
      </c>
    </row>
    <row r="13" spans="1:28" ht="175.2" customHeight="1" x14ac:dyDescent="0.25">
      <c r="A13" s="134" t="s">
        <v>29</v>
      </c>
      <c r="B13" s="134" t="s">
        <v>30</v>
      </c>
      <c r="C13" s="134" t="s">
        <v>31</v>
      </c>
      <c r="D13" s="174" t="s">
        <v>44</v>
      </c>
      <c r="E13" s="145" t="s">
        <v>45</v>
      </c>
      <c r="F13" s="227"/>
      <c r="G13" s="218"/>
      <c r="H13" s="229"/>
      <c r="I13" s="225"/>
      <c r="J13" s="225"/>
      <c r="K13" s="222">
        <v>1</v>
      </c>
      <c r="L13" s="201">
        <v>1</v>
      </c>
      <c r="M13" s="158">
        <f t="shared" si="0"/>
        <v>1</v>
      </c>
      <c r="N13" s="107" t="s">
        <v>170</v>
      </c>
      <c r="O13" s="126"/>
      <c r="P13" s="124">
        <v>848754170</v>
      </c>
      <c r="Q13" s="120">
        <v>0</v>
      </c>
      <c r="R13" s="120">
        <v>0</v>
      </c>
      <c r="S13" s="160">
        <f>SUM(O13:R14)</f>
        <v>887502380.70000005</v>
      </c>
      <c r="T13" s="120">
        <v>0</v>
      </c>
      <c r="U13" s="120">
        <v>582400000</v>
      </c>
      <c r="V13" s="120">
        <v>0</v>
      </c>
      <c r="W13" s="120">
        <v>0</v>
      </c>
      <c r="X13" s="160">
        <f>SUM(T13:W14)</f>
        <v>582400000</v>
      </c>
      <c r="Y13" s="161">
        <f t="shared" si="1"/>
        <v>0.65622359180675482</v>
      </c>
      <c r="Z13" s="162">
        <v>0</v>
      </c>
      <c r="AA13" s="163" t="s">
        <v>91</v>
      </c>
      <c r="AB13" s="164" t="s">
        <v>107</v>
      </c>
    </row>
    <row r="14" spans="1:28" ht="21.75" customHeight="1" x14ac:dyDescent="0.25">
      <c r="A14" s="136"/>
      <c r="B14" s="136"/>
      <c r="C14" s="136"/>
      <c r="D14" s="175"/>
      <c r="E14" s="147"/>
      <c r="F14" s="105"/>
      <c r="G14" s="116" t="s">
        <v>165</v>
      </c>
      <c r="H14" s="97"/>
      <c r="I14" s="106"/>
      <c r="J14" s="106"/>
      <c r="K14" s="223"/>
      <c r="L14" s="202"/>
      <c r="M14" s="159"/>
      <c r="N14" s="107" t="s">
        <v>169</v>
      </c>
      <c r="O14" s="124">
        <v>38748210.699999988</v>
      </c>
      <c r="P14" s="124"/>
      <c r="Q14" s="120"/>
      <c r="R14" s="120"/>
      <c r="S14" s="149"/>
      <c r="T14" s="120"/>
      <c r="U14" s="120"/>
      <c r="V14" s="120"/>
      <c r="W14" s="120"/>
      <c r="X14" s="149"/>
      <c r="Y14" s="151"/>
      <c r="Z14" s="153"/>
      <c r="AA14" s="155"/>
      <c r="AB14" s="157"/>
    </row>
    <row r="15" spans="1:28" ht="85.5" customHeight="1" x14ac:dyDescent="0.25">
      <c r="A15" s="134" t="s">
        <v>29</v>
      </c>
      <c r="B15" s="134" t="s">
        <v>30</v>
      </c>
      <c r="C15" s="134" t="s">
        <v>31</v>
      </c>
      <c r="D15" s="174" t="s">
        <v>46</v>
      </c>
      <c r="E15" s="145" t="s">
        <v>47</v>
      </c>
      <c r="F15" s="61">
        <v>20200680010135</v>
      </c>
      <c r="G15" s="62" t="s">
        <v>101</v>
      </c>
      <c r="H15" s="41" t="s">
        <v>112</v>
      </c>
      <c r="I15" s="36">
        <v>44218</v>
      </c>
      <c r="J15" s="36">
        <v>44561</v>
      </c>
      <c r="K15" s="176">
        <v>4</v>
      </c>
      <c r="L15" s="178">
        <v>4</v>
      </c>
      <c r="M15" s="158">
        <f t="shared" si="0"/>
        <v>1</v>
      </c>
      <c r="N15" s="48" t="s">
        <v>113</v>
      </c>
      <c r="O15" s="120">
        <v>499919606</v>
      </c>
      <c r="P15" s="127">
        <v>0</v>
      </c>
      <c r="Q15" s="127">
        <v>0</v>
      </c>
      <c r="R15" s="127">
        <v>0</v>
      </c>
      <c r="S15" s="160">
        <f>SUM(O15:R16)</f>
        <v>500000000</v>
      </c>
      <c r="T15" s="120">
        <v>96000000</v>
      </c>
      <c r="U15" s="127">
        <v>0</v>
      </c>
      <c r="V15" s="127">
        <v>0</v>
      </c>
      <c r="W15" s="127">
        <v>0</v>
      </c>
      <c r="X15" s="160">
        <f>SUM(T15:W16)</f>
        <v>96000000</v>
      </c>
      <c r="Y15" s="161">
        <f t="shared" si="1"/>
        <v>0.192</v>
      </c>
      <c r="Z15" s="162">
        <v>0</v>
      </c>
      <c r="AA15" s="163" t="s">
        <v>91</v>
      </c>
      <c r="AB15" s="164" t="s">
        <v>107</v>
      </c>
    </row>
    <row r="16" spans="1:28" ht="24.75" customHeight="1" x14ac:dyDescent="0.25">
      <c r="A16" s="136"/>
      <c r="B16" s="136"/>
      <c r="C16" s="136"/>
      <c r="D16" s="175"/>
      <c r="E16" s="147"/>
      <c r="F16" s="61"/>
      <c r="G16" s="32" t="s">
        <v>165</v>
      </c>
      <c r="H16" s="41"/>
      <c r="I16" s="36"/>
      <c r="J16" s="36"/>
      <c r="K16" s="177"/>
      <c r="L16" s="179"/>
      <c r="M16" s="159"/>
      <c r="N16" s="48" t="s">
        <v>171</v>
      </c>
      <c r="O16" s="120">
        <v>80394</v>
      </c>
      <c r="P16" s="127"/>
      <c r="Q16" s="127"/>
      <c r="R16" s="127"/>
      <c r="S16" s="149"/>
      <c r="T16" s="120"/>
      <c r="U16" s="127"/>
      <c r="V16" s="127"/>
      <c r="W16" s="127"/>
      <c r="X16" s="149"/>
      <c r="Y16" s="151"/>
      <c r="Z16" s="153"/>
      <c r="AA16" s="155"/>
      <c r="AB16" s="157"/>
    </row>
    <row r="17" spans="1:28" ht="106.5" customHeight="1" x14ac:dyDescent="0.25">
      <c r="A17" s="134" t="s">
        <v>29</v>
      </c>
      <c r="B17" s="134" t="s">
        <v>30</v>
      </c>
      <c r="C17" s="134" t="s">
        <v>31</v>
      </c>
      <c r="D17" s="174" t="s">
        <v>48</v>
      </c>
      <c r="E17" s="145" t="s">
        <v>49</v>
      </c>
      <c r="F17" s="61">
        <v>20200680010092</v>
      </c>
      <c r="G17" s="62" t="s">
        <v>95</v>
      </c>
      <c r="H17" s="7" t="s">
        <v>115</v>
      </c>
      <c r="I17" s="36">
        <v>44208</v>
      </c>
      <c r="J17" s="36">
        <v>44561</v>
      </c>
      <c r="K17" s="176">
        <v>2664</v>
      </c>
      <c r="L17" s="178">
        <v>0</v>
      </c>
      <c r="M17" s="158">
        <f t="shared" si="0"/>
        <v>0</v>
      </c>
      <c r="N17" s="89" t="s">
        <v>114</v>
      </c>
      <c r="O17" s="120">
        <v>3399586233</v>
      </c>
      <c r="P17" s="127">
        <v>0</v>
      </c>
      <c r="Q17" s="127">
        <v>0</v>
      </c>
      <c r="R17" s="127">
        <v>0</v>
      </c>
      <c r="S17" s="160">
        <f>SUM(O17:R18)</f>
        <v>3416292195</v>
      </c>
      <c r="T17" s="120">
        <v>3321331218</v>
      </c>
      <c r="U17" s="127">
        <v>0</v>
      </c>
      <c r="V17" s="127">
        <v>0</v>
      </c>
      <c r="W17" s="127">
        <v>0</v>
      </c>
      <c r="X17" s="160">
        <f>SUM(T17:W18)</f>
        <v>3321331218</v>
      </c>
      <c r="Y17" s="161">
        <f t="shared" si="1"/>
        <v>0.97220349677964246</v>
      </c>
      <c r="Z17" s="162">
        <v>0</v>
      </c>
      <c r="AA17" s="163" t="s">
        <v>91</v>
      </c>
      <c r="AB17" s="164" t="s">
        <v>107</v>
      </c>
    </row>
    <row r="18" spans="1:28" ht="25.5" customHeight="1" x14ac:dyDescent="0.25">
      <c r="A18" s="136"/>
      <c r="B18" s="136"/>
      <c r="C18" s="136"/>
      <c r="D18" s="175"/>
      <c r="E18" s="147"/>
      <c r="F18" s="61"/>
      <c r="G18" s="32" t="s">
        <v>165</v>
      </c>
      <c r="H18" s="94"/>
      <c r="I18" s="36"/>
      <c r="J18" s="36"/>
      <c r="K18" s="177"/>
      <c r="L18" s="179"/>
      <c r="M18" s="159"/>
      <c r="N18" s="89" t="s">
        <v>114</v>
      </c>
      <c r="O18" s="120">
        <v>16705962</v>
      </c>
      <c r="P18" s="127"/>
      <c r="Q18" s="127"/>
      <c r="R18" s="127"/>
      <c r="S18" s="149"/>
      <c r="T18" s="120"/>
      <c r="U18" s="127"/>
      <c r="V18" s="127"/>
      <c r="W18" s="127"/>
      <c r="X18" s="149"/>
      <c r="Y18" s="151"/>
      <c r="Z18" s="153"/>
      <c r="AA18" s="155"/>
      <c r="AB18" s="157"/>
    </row>
    <row r="19" spans="1:28" ht="102" customHeight="1" x14ac:dyDescent="0.25">
      <c r="A19" s="81" t="s">
        <v>29</v>
      </c>
      <c r="B19" s="39" t="s">
        <v>30</v>
      </c>
      <c r="C19" s="39" t="s">
        <v>31</v>
      </c>
      <c r="D19" s="82" t="s">
        <v>50</v>
      </c>
      <c r="E19" s="2" t="s">
        <v>51</v>
      </c>
      <c r="F19" s="61">
        <v>20200680010090</v>
      </c>
      <c r="G19" s="62" t="s">
        <v>94</v>
      </c>
      <c r="H19" s="41" t="s">
        <v>117</v>
      </c>
      <c r="I19" s="36">
        <v>44208</v>
      </c>
      <c r="J19" s="36">
        <v>44561</v>
      </c>
      <c r="K19" s="72">
        <v>9668</v>
      </c>
      <c r="L19" s="77">
        <v>10178</v>
      </c>
      <c r="M19" s="3">
        <f t="shared" si="0"/>
        <v>1</v>
      </c>
      <c r="N19" s="48" t="s">
        <v>116</v>
      </c>
      <c r="O19" s="120">
        <v>1212000000</v>
      </c>
      <c r="P19" s="120">
        <v>13741061927</v>
      </c>
      <c r="Q19" s="127">
        <v>0</v>
      </c>
      <c r="R19" s="127">
        <v>0</v>
      </c>
      <c r="S19" s="122">
        <f>SUM(O19:R19)</f>
        <v>14953061927</v>
      </c>
      <c r="T19" s="120">
        <v>1161315332</v>
      </c>
      <c r="U19" s="120">
        <v>12807972817</v>
      </c>
      <c r="V19" s="127">
        <v>0</v>
      </c>
      <c r="W19" s="127">
        <v>0</v>
      </c>
      <c r="X19" s="122">
        <f>SUM(T19:W19)</f>
        <v>13969288149</v>
      </c>
      <c r="Y19" s="23">
        <f t="shared" si="1"/>
        <v>0.93420920860204237</v>
      </c>
      <c r="Z19" s="22">
        <v>0</v>
      </c>
      <c r="AA19" s="8" t="s">
        <v>91</v>
      </c>
      <c r="AB19" s="9" t="s">
        <v>107</v>
      </c>
    </row>
    <row r="20" spans="1:28" ht="75" x14ac:dyDescent="0.25">
      <c r="A20" s="81" t="s">
        <v>29</v>
      </c>
      <c r="B20" s="39" t="s">
        <v>30</v>
      </c>
      <c r="C20" s="39" t="s">
        <v>31</v>
      </c>
      <c r="D20" s="82" t="s">
        <v>54</v>
      </c>
      <c r="E20" s="56" t="s">
        <v>55</v>
      </c>
      <c r="F20" s="47" t="s">
        <v>143</v>
      </c>
      <c r="G20" s="45" t="s">
        <v>143</v>
      </c>
      <c r="H20" s="49" t="s">
        <v>143</v>
      </c>
      <c r="I20" s="36" t="s">
        <v>143</v>
      </c>
      <c r="J20" s="36" t="s">
        <v>143</v>
      </c>
      <c r="K20" s="74">
        <v>0</v>
      </c>
      <c r="L20" s="77">
        <v>0</v>
      </c>
      <c r="M20" s="3" t="str">
        <f t="shared" si="0"/>
        <v>-</v>
      </c>
      <c r="N20" s="49" t="s">
        <v>143</v>
      </c>
      <c r="O20" s="120">
        <v>0</v>
      </c>
      <c r="P20" s="127">
        <v>0</v>
      </c>
      <c r="Q20" s="127">
        <v>0</v>
      </c>
      <c r="R20" s="127">
        <v>0</v>
      </c>
      <c r="S20" s="122">
        <f>SUM(O20:R20)</f>
        <v>0</v>
      </c>
      <c r="T20" s="120">
        <v>0</v>
      </c>
      <c r="U20" s="127">
        <v>0</v>
      </c>
      <c r="V20" s="127">
        <v>0</v>
      </c>
      <c r="W20" s="127">
        <v>0</v>
      </c>
      <c r="X20" s="122">
        <f>SUM(T20:W20)</f>
        <v>0</v>
      </c>
      <c r="Y20" s="23" t="str">
        <f t="shared" si="1"/>
        <v>-</v>
      </c>
      <c r="Z20" s="22">
        <v>0</v>
      </c>
      <c r="AA20" s="8" t="s">
        <v>91</v>
      </c>
      <c r="AB20" s="9" t="s">
        <v>107</v>
      </c>
    </row>
    <row r="21" spans="1:28" ht="88.5" customHeight="1" x14ac:dyDescent="0.25">
      <c r="A21" s="81" t="s">
        <v>29</v>
      </c>
      <c r="B21" s="39" t="s">
        <v>30</v>
      </c>
      <c r="C21" s="39" t="s">
        <v>56</v>
      </c>
      <c r="D21" s="82" t="s">
        <v>57</v>
      </c>
      <c r="E21" s="2" t="s">
        <v>58</v>
      </c>
      <c r="F21" s="40" t="s">
        <v>143</v>
      </c>
      <c r="G21" s="45" t="s">
        <v>143</v>
      </c>
      <c r="H21" s="48" t="s">
        <v>161</v>
      </c>
      <c r="I21" s="36">
        <v>44221</v>
      </c>
      <c r="J21" s="36">
        <v>44528</v>
      </c>
      <c r="K21" s="72">
        <v>47</v>
      </c>
      <c r="L21" s="77">
        <v>47</v>
      </c>
      <c r="M21" s="3">
        <f t="shared" si="0"/>
        <v>1</v>
      </c>
      <c r="N21" s="49" t="s">
        <v>143</v>
      </c>
      <c r="O21" s="120">
        <v>0</v>
      </c>
      <c r="P21" s="127">
        <v>0</v>
      </c>
      <c r="Q21" s="127">
        <v>0</v>
      </c>
      <c r="R21" s="127">
        <v>0</v>
      </c>
      <c r="S21" s="122">
        <f>SUM(O21:R21)</f>
        <v>0</v>
      </c>
      <c r="T21" s="120">
        <v>0</v>
      </c>
      <c r="U21" s="127">
        <v>0</v>
      </c>
      <c r="V21" s="127">
        <v>0</v>
      </c>
      <c r="W21" s="127">
        <v>0</v>
      </c>
      <c r="X21" s="122">
        <f>SUM(T21:W21)</f>
        <v>0</v>
      </c>
      <c r="Y21" s="23" t="str">
        <f t="shared" si="1"/>
        <v>-</v>
      </c>
      <c r="Z21" s="22">
        <v>0</v>
      </c>
      <c r="AA21" s="8" t="s">
        <v>91</v>
      </c>
      <c r="AB21" s="9" t="s">
        <v>107</v>
      </c>
    </row>
    <row r="22" spans="1:28" ht="75" customHeight="1" x14ac:dyDescent="0.25">
      <c r="A22" s="171" t="s">
        <v>29</v>
      </c>
      <c r="B22" s="171" t="s">
        <v>30</v>
      </c>
      <c r="C22" s="171" t="s">
        <v>31</v>
      </c>
      <c r="D22" s="172" t="s">
        <v>52</v>
      </c>
      <c r="E22" s="173" t="s">
        <v>53</v>
      </c>
      <c r="F22" s="47"/>
      <c r="G22" s="32" t="s">
        <v>154</v>
      </c>
      <c r="H22" s="46"/>
      <c r="I22" s="36"/>
      <c r="J22" s="36"/>
      <c r="K22" s="167">
        <v>7</v>
      </c>
      <c r="L22" s="168">
        <v>0</v>
      </c>
      <c r="M22" s="169">
        <f>IFERROR(IF(L22/K22&gt;100%,100%,L22/K22),"-")</f>
        <v>0</v>
      </c>
      <c r="N22" s="52" t="s">
        <v>155</v>
      </c>
      <c r="O22" s="120">
        <v>2243657402</v>
      </c>
      <c r="P22" s="120">
        <v>229393430</v>
      </c>
      <c r="Q22" s="127">
        <v>0</v>
      </c>
      <c r="R22" s="127">
        <v>0</v>
      </c>
      <c r="S22" s="170">
        <f>SUM(O22:R24)</f>
        <v>5554019483.5</v>
      </c>
      <c r="T22" s="120">
        <v>0</v>
      </c>
      <c r="U22" s="120">
        <v>0</v>
      </c>
      <c r="V22" s="120">
        <v>0</v>
      </c>
      <c r="W22" s="120">
        <v>0</v>
      </c>
      <c r="X22" s="170">
        <f>SUM(T22:W24)</f>
        <v>0</v>
      </c>
      <c r="Y22" s="233">
        <f>IFERROR(X22/S22,"-")</f>
        <v>0</v>
      </c>
      <c r="Z22" s="234">
        <v>0</v>
      </c>
      <c r="AA22" s="165" t="s">
        <v>91</v>
      </c>
      <c r="AB22" s="166" t="s">
        <v>107</v>
      </c>
    </row>
    <row r="23" spans="1:28" ht="28.5" customHeight="1" x14ac:dyDescent="0.25">
      <c r="A23" s="171"/>
      <c r="B23" s="171"/>
      <c r="C23" s="171"/>
      <c r="D23" s="172"/>
      <c r="E23" s="173"/>
      <c r="F23" s="130"/>
      <c r="G23" s="32" t="s">
        <v>165</v>
      </c>
      <c r="H23" s="88"/>
      <c r="I23" s="36"/>
      <c r="J23" s="36"/>
      <c r="K23" s="167"/>
      <c r="L23" s="168"/>
      <c r="M23" s="169"/>
      <c r="N23" s="48" t="s">
        <v>153</v>
      </c>
      <c r="O23" s="128">
        <v>0</v>
      </c>
      <c r="P23" s="128">
        <v>638653779</v>
      </c>
      <c r="Q23" s="129">
        <v>0</v>
      </c>
      <c r="R23" s="129">
        <v>0</v>
      </c>
      <c r="S23" s="170"/>
      <c r="T23" s="128">
        <v>0</v>
      </c>
      <c r="U23" s="128">
        <v>0</v>
      </c>
      <c r="V23" s="129">
        <v>0</v>
      </c>
      <c r="W23" s="129">
        <v>0</v>
      </c>
      <c r="X23" s="170"/>
      <c r="Y23" s="233"/>
      <c r="Z23" s="234"/>
      <c r="AA23" s="165"/>
      <c r="AB23" s="166"/>
    </row>
    <row r="24" spans="1:28" ht="60" customHeight="1" x14ac:dyDescent="0.25">
      <c r="A24" s="171"/>
      <c r="B24" s="171"/>
      <c r="C24" s="171"/>
      <c r="D24" s="172"/>
      <c r="E24" s="173"/>
      <c r="F24" s="139">
        <v>2021680010032</v>
      </c>
      <c r="G24" s="137" t="s">
        <v>168</v>
      </c>
      <c r="H24" s="141" t="s">
        <v>183</v>
      </c>
      <c r="I24" s="143">
        <v>44278</v>
      </c>
      <c r="J24" s="143">
        <v>44561</v>
      </c>
      <c r="K24" s="167"/>
      <c r="L24" s="168"/>
      <c r="M24" s="169"/>
      <c r="N24" s="48" t="s">
        <v>153</v>
      </c>
      <c r="O24" s="120">
        <v>0</v>
      </c>
      <c r="P24" s="120">
        <v>2442314872.5</v>
      </c>
      <c r="Q24" s="127">
        <v>0</v>
      </c>
      <c r="R24" s="127">
        <v>0</v>
      </c>
      <c r="S24" s="170"/>
      <c r="T24" s="120">
        <v>0</v>
      </c>
      <c r="U24" s="120">
        <v>0</v>
      </c>
      <c r="V24" s="120">
        <v>0</v>
      </c>
      <c r="W24" s="120">
        <v>0</v>
      </c>
      <c r="X24" s="170"/>
      <c r="Y24" s="233"/>
      <c r="Z24" s="234"/>
      <c r="AA24" s="165"/>
      <c r="AB24" s="166"/>
    </row>
    <row r="25" spans="1:28" ht="55.2" customHeight="1" x14ac:dyDescent="0.25">
      <c r="A25" s="134" t="s">
        <v>29</v>
      </c>
      <c r="B25" s="134" t="s">
        <v>30</v>
      </c>
      <c r="C25" s="134" t="s">
        <v>56</v>
      </c>
      <c r="D25" s="131" t="s">
        <v>181</v>
      </c>
      <c r="E25" s="145" t="s">
        <v>182</v>
      </c>
      <c r="F25" s="140"/>
      <c r="G25" s="138"/>
      <c r="H25" s="142"/>
      <c r="I25" s="144"/>
      <c r="J25" s="144"/>
      <c r="K25" s="176">
        <v>47</v>
      </c>
      <c r="L25" s="178">
        <v>47</v>
      </c>
      <c r="M25" s="158">
        <f>IFERROR(IF(L25/K25&gt;100%,100%,L25/K25),"-")</f>
        <v>1</v>
      </c>
      <c r="N25" s="48" t="s">
        <v>153</v>
      </c>
      <c r="O25" s="120">
        <v>0</v>
      </c>
      <c r="P25" s="120">
        <v>2442314872.5</v>
      </c>
      <c r="Q25" s="127">
        <v>0</v>
      </c>
      <c r="R25" s="127">
        <v>0</v>
      </c>
      <c r="S25" s="148">
        <f>SUM(O25:R29)</f>
        <v>248977105082.49997</v>
      </c>
      <c r="T25" s="127">
        <v>0</v>
      </c>
      <c r="U25" s="127">
        <v>0</v>
      </c>
      <c r="V25" s="127">
        <v>0</v>
      </c>
      <c r="W25" s="127">
        <v>0</v>
      </c>
      <c r="X25" s="148">
        <f>SUM(T25:W29)</f>
        <v>55581700949.080002</v>
      </c>
      <c r="Y25" s="150">
        <f>IFERROR(X25/S25,"-")</f>
        <v>0.22324020889656779</v>
      </c>
      <c r="Z25" s="152">
        <v>0</v>
      </c>
      <c r="AA25" s="154" t="s">
        <v>91</v>
      </c>
      <c r="AB25" s="156" t="s">
        <v>107</v>
      </c>
    </row>
    <row r="26" spans="1:28" ht="162" customHeight="1" x14ac:dyDescent="0.25">
      <c r="A26" s="135"/>
      <c r="B26" s="135"/>
      <c r="C26" s="135"/>
      <c r="D26" s="132"/>
      <c r="E26" s="146"/>
      <c r="F26" s="59">
        <v>20200680010076</v>
      </c>
      <c r="G26" s="60" t="s">
        <v>99</v>
      </c>
      <c r="H26" s="41" t="s">
        <v>118</v>
      </c>
      <c r="I26" s="36">
        <v>44210</v>
      </c>
      <c r="J26" s="36">
        <v>44561</v>
      </c>
      <c r="K26" s="231"/>
      <c r="L26" s="230"/>
      <c r="M26" s="232"/>
      <c r="N26" s="51" t="s">
        <v>120</v>
      </c>
      <c r="O26" s="118">
        <v>9125125259</v>
      </c>
      <c r="P26" s="118">
        <v>5384195277</v>
      </c>
      <c r="Q26" s="127">
        <v>0</v>
      </c>
      <c r="R26" s="127">
        <v>0</v>
      </c>
      <c r="S26" s="148"/>
      <c r="T26" s="120">
        <v>7848446966.8199997</v>
      </c>
      <c r="U26" s="120">
        <v>1721483161</v>
      </c>
      <c r="V26" s="127">
        <v>0</v>
      </c>
      <c r="W26" s="127">
        <v>0</v>
      </c>
      <c r="X26" s="148"/>
      <c r="Y26" s="150"/>
      <c r="Z26" s="152"/>
      <c r="AA26" s="154"/>
      <c r="AB26" s="156"/>
    </row>
    <row r="27" spans="1:28" ht="352.2" customHeight="1" x14ac:dyDescent="0.25">
      <c r="A27" s="135"/>
      <c r="B27" s="135"/>
      <c r="C27" s="135"/>
      <c r="D27" s="132"/>
      <c r="E27" s="146"/>
      <c r="F27" s="59">
        <v>20200680010027</v>
      </c>
      <c r="G27" s="60" t="s">
        <v>97</v>
      </c>
      <c r="H27" s="41" t="s">
        <v>119</v>
      </c>
      <c r="I27" s="36">
        <v>44210</v>
      </c>
      <c r="J27" s="36">
        <v>44561</v>
      </c>
      <c r="K27" s="231"/>
      <c r="L27" s="230"/>
      <c r="M27" s="232"/>
      <c r="N27" s="53" t="s">
        <v>121</v>
      </c>
      <c r="O27" s="120">
        <v>1139356981</v>
      </c>
      <c r="P27" s="120">
        <v>227806563744.29999</v>
      </c>
      <c r="Q27" s="127">
        <v>0</v>
      </c>
      <c r="R27" s="127">
        <v>0</v>
      </c>
      <c r="S27" s="148"/>
      <c r="T27" s="120">
        <v>678902</v>
      </c>
      <c r="U27" s="120">
        <v>46011091919.260002</v>
      </c>
      <c r="V27" s="127">
        <v>0</v>
      </c>
      <c r="W27" s="127">
        <v>0</v>
      </c>
      <c r="X27" s="148"/>
      <c r="Y27" s="150"/>
      <c r="Z27" s="152"/>
      <c r="AA27" s="154"/>
      <c r="AB27" s="156"/>
    </row>
    <row r="28" spans="1:28" ht="129" customHeight="1" x14ac:dyDescent="0.25">
      <c r="A28" s="135"/>
      <c r="B28" s="135"/>
      <c r="C28" s="135"/>
      <c r="D28" s="132"/>
      <c r="E28" s="146"/>
      <c r="F28" s="95">
        <v>2021680010027</v>
      </c>
      <c r="G28" s="62" t="s">
        <v>172</v>
      </c>
      <c r="H28" s="111" t="s">
        <v>173</v>
      </c>
      <c r="I28" s="36">
        <v>44267</v>
      </c>
      <c r="J28" s="36">
        <v>44530</v>
      </c>
      <c r="K28" s="231"/>
      <c r="L28" s="230"/>
      <c r="M28" s="232"/>
      <c r="N28" s="89" t="s">
        <v>174</v>
      </c>
      <c r="O28" s="128">
        <v>492131285.14999998</v>
      </c>
      <c r="P28" s="128">
        <v>0</v>
      </c>
      <c r="Q28" s="127">
        <v>0</v>
      </c>
      <c r="R28" s="127">
        <v>0</v>
      </c>
      <c r="S28" s="148"/>
      <c r="T28" s="127">
        <v>0</v>
      </c>
      <c r="U28" s="127">
        <v>0</v>
      </c>
      <c r="V28" s="127">
        <v>0</v>
      </c>
      <c r="W28" s="127">
        <v>0</v>
      </c>
      <c r="X28" s="148"/>
      <c r="Y28" s="150"/>
      <c r="Z28" s="152"/>
      <c r="AA28" s="154"/>
      <c r="AB28" s="156"/>
    </row>
    <row r="29" spans="1:28" ht="99.75" customHeight="1" x14ac:dyDescent="0.25">
      <c r="A29" s="136"/>
      <c r="B29" s="136"/>
      <c r="C29" s="136"/>
      <c r="D29" s="133"/>
      <c r="E29" s="147"/>
      <c r="F29" s="108"/>
      <c r="G29" s="110" t="s">
        <v>179</v>
      </c>
      <c r="H29" s="109"/>
      <c r="I29" s="36"/>
      <c r="J29" s="36"/>
      <c r="K29" s="177"/>
      <c r="L29" s="179"/>
      <c r="M29" s="159"/>
      <c r="N29" s="89" t="s">
        <v>175</v>
      </c>
      <c r="O29" s="120">
        <v>736198</v>
      </c>
      <c r="P29" s="120">
        <f>11695199+10632000+638653779+1644954315.85+280746171.7</f>
        <v>2586681465.5499997</v>
      </c>
      <c r="Q29" s="127">
        <v>0</v>
      </c>
      <c r="R29" s="127">
        <v>0</v>
      </c>
      <c r="S29" s="149"/>
      <c r="T29" s="127">
        <v>0</v>
      </c>
      <c r="U29" s="127">
        <v>0</v>
      </c>
      <c r="V29" s="127">
        <v>0</v>
      </c>
      <c r="W29" s="127">
        <v>0</v>
      </c>
      <c r="X29" s="149"/>
      <c r="Y29" s="151"/>
      <c r="Z29" s="153"/>
      <c r="AA29" s="155"/>
      <c r="AB29" s="157"/>
    </row>
    <row r="30" spans="1:28" ht="107.25" customHeight="1" x14ac:dyDescent="0.25">
      <c r="A30" s="81" t="s">
        <v>29</v>
      </c>
      <c r="B30" s="39" t="s">
        <v>30</v>
      </c>
      <c r="C30" s="39" t="s">
        <v>56</v>
      </c>
      <c r="D30" s="82" t="s">
        <v>59</v>
      </c>
      <c r="E30" s="2" t="s">
        <v>60</v>
      </c>
      <c r="F30" s="195" t="s">
        <v>152</v>
      </c>
      <c r="G30" s="197" t="s">
        <v>103</v>
      </c>
      <c r="H30" s="199" t="s">
        <v>134</v>
      </c>
      <c r="I30" s="36"/>
      <c r="J30" s="36"/>
      <c r="K30" s="72">
        <v>250</v>
      </c>
      <c r="L30" s="77">
        <v>0</v>
      </c>
      <c r="M30" s="3">
        <f t="shared" ref="M30:M41" si="2">IFERROR(IF(L30/K30&gt;100%,100%,L30/K30),"-")</f>
        <v>0</v>
      </c>
      <c r="N30" s="48" t="s">
        <v>140</v>
      </c>
      <c r="O30" s="120">
        <v>63244336</v>
      </c>
      <c r="P30" s="120">
        <v>186755664</v>
      </c>
      <c r="Q30" s="120">
        <v>0</v>
      </c>
      <c r="R30" s="120">
        <v>0</v>
      </c>
      <c r="S30" s="122">
        <f t="shared" ref="S30:S35" si="3">SUM(O30:R30)</f>
        <v>250000000</v>
      </c>
      <c r="T30" s="120">
        <v>0</v>
      </c>
      <c r="U30" s="120">
        <v>0</v>
      </c>
      <c r="V30" s="120">
        <v>0</v>
      </c>
      <c r="W30" s="120">
        <v>0</v>
      </c>
      <c r="X30" s="122">
        <f>SUM(T30:W30)</f>
        <v>0</v>
      </c>
      <c r="Y30" s="23">
        <f t="shared" ref="Y30:Y46" si="4">IFERROR(X30/S30,"-")</f>
        <v>0</v>
      </c>
      <c r="Z30" s="22">
        <v>0</v>
      </c>
      <c r="AA30" s="8" t="s">
        <v>91</v>
      </c>
      <c r="AB30" s="9" t="s">
        <v>107</v>
      </c>
    </row>
    <row r="31" spans="1:28" ht="123.6" customHeight="1" x14ac:dyDescent="0.25">
      <c r="A31" s="81" t="s">
        <v>29</v>
      </c>
      <c r="B31" s="39" t="s">
        <v>30</v>
      </c>
      <c r="C31" s="39" t="s">
        <v>56</v>
      </c>
      <c r="D31" s="82" t="s">
        <v>61</v>
      </c>
      <c r="E31" s="2" t="s">
        <v>62</v>
      </c>
      <c r="F31" s="196"/>
      <c r="G31" s="198"/>
      <c r="H31" s="200"/>
      <c r="I31" s="36"/>
      <c r="J31" s="36"/>
      <c r="K31" s="72">
        <v>35000</v>
      </c>
      <c r="L31" s="77">
        <v>0</v>
      </c>
      <c r="M31" s="3">
        <f t="shared" si="2"/>
        <v>0</v>
      </c>
      <c r="N31" s="48" t="s">
        <v>140</v>
      </c>
      <c r="O31" s="120">
        <v>63244336</v>
      </c>
      <c r="P31" s="120">
        <v>186755664</v>
      </c>
      <c r="Q31" s="120">
        <v>0</v>
      </c>
      <c r="R31" s="120">
        <v>0</v>
      </c>
      <c r="S31" s="122">
        <f t="shared" si="3"/>
        <v>250000000</v>
      </c>
      <c r="T31" s="120">
        <v>0</v>
      </c>
      <c r="U31" s="120">
        <v>0</v>
      </c>
      <c r="V31" s="120">
        <v>0</v>
      </c>
      <c r="W31" s="120">
        <v>0</v>
      </c>
      <c r="X31" s="122">
        <f>SUM(T31:W31)</f>
        <v>0</v>
      </c>
      <c r="Y31" s="23">
        <f t="shared" si="4"/>
        <v>0</v>
      </c>
      <c r="Z31" s="22">
        <v>0</v>
      </c>
      <c r="AA31" s="8" t="s">
        <v>91</v>
      </c>
      <c r="AB31" s="9" t="s">
        <v>107</v>
      </c>
    </row>
    <row r="32" spans="1:28" ht="93" customHeight="1" x14ac:dyDescent="0.25">
      <c r="A32" s="81" t="s">
        <v>29</v>
      </c>
      <c r="B32" s="39" t="s">
        <v>30</v>
      </c>
      <c r="C32" s="39" t="s">
        <v>56</v>
      </c>
      <c r="D32" s="82" t="s">
        <v>63</v>
      </c>
      <c r="E32" s="2" t="s">
        <v>64</v>
      </c>
      <c r="F32" s="40"/>
      <c r="G32" s="40"/>
      <c r="H32" s="92" t="s">
        <v>162</v>
      </c>
      <c r="I32" s="36">
        <v>44221</v>
      </c>
      <c r="J32" s="36">
        <v>44528</v>
      </c>
      <c r="K32" s="72">
        <v>500</v>
      </c>
      <c r="L32" s="77">
        <v>0</v>
      </c>
      <c r="M32" s="3">
        <f t="shared" si="2"/>
        <v>0</v>
      </c>
      <c r="N32" s="49" t="s">
        <v>143</v>
      </c>
      <c r="O32" s="120">
        <v>0</v>
      </c>
      <c r="P32" s="120">
        <v>0</v>
      </c>
      <c r="Q32" s="120">
        <v>0</v>
      </c>
      <c r="R32" s="120">
        <v>0</v>
      </c>
      <c r="S32" s="122">
        <f t="shared" si="3"/>
        <v>0</v>
      </c>
      <c r="T32" s="120">
        <v>0</v>
      </c>
      <c r="U32" s="120">
        <v>0</v>
      </c>
      <c r="V32" s="120">
        <v>0</v>
      </c>
      <c r="W32" s="120">
        <v>0</v>
      </c>
      <c r="X32" s="122">
        <f t="shared" ref="X32:X35" si="5">SUM(T32:W32)</f>
        <v>0</v>
      </c>
      <c r="Y32" s="23" t="str">
        <f t="shared" si="4"/>
        <v>-</v>
      </c>
      <c r="Z32" s="22">
        <v>0</v>
      </c>
      <c r="AA32" s="8" t="s">
        <v>91</v>
      </c>
      <c r="AB32" s="9" t="s">
        <v>107</v>
      </c>
    </row>
    <row r="33" spans="1:28" ht="110.25" customHeight="1" x14ac:dyDescent="0.25">
      <c r="A33" s="81" t="s">
        <v>29</v>
      </c>
      <c r="B33" s="39" t="s">
        <v>30</v>
      </c>
      <c r="C33" s="39" t="s">
        <v>56</v>
      </c>
      <c r="D33" s="82" t="s">
        <v>65</v>
      </c>
      <c r="E33" s="2" t="s">
        <v>66</v>
      </c>
      <c r="F33" s="40"/>
      <c r="G33" s="40"/>
      <c r="H33" s="92" t="s">
        <v>163</v>
      </c>
      <c r="I33" s="36">
        <v>44221</v>
      </c>
      <c r="J33" s="36">
        <v>44528</v>
      </c>
      <c r="K33" s="72">
        <v>20</v>
      </c>
      <c r="L33" s="77">
        <v>20</v>
      </c>
      <c r="M33" s="3">
        <f t="shared" si="2"/>
        <v>1</v>
      </c>
      <c r="N33" s="49" t="s">
        <v>143</v>
      </c>
      <c r="O33" s="120">
        <v>0</v>
      </c>
      <c r="P33" s="120">
        <v>0</v>
      </c>
      <c r="Q33" s="120">
        <v>0</v>
      </c>
      <c r="R33" s="120">
        <v>0</v>
      </c>
      <c r="S33" s="122">
        <f t="shared" si="3"/>
        <v>0</v>
      </c>
      <c r="T33" s="120">
        <v>0</v>
      </c>
      <c r="U33" s="120">
        <v>0</v>
      </c>
      <c r="V33" s="120">
        <v>0</v>
      </c>
      <c r="W33" s="120">
        <v>0</v>
      </c>
      <c r="X33" s="122">
        <f t="shared" si="5"/>
        <v>0</v>
      </c>
      <c r="Y33" s="23" t="str">
        <f t="shared" si="4"/>
        <v>-</v>
      </c>
      <c r="Z33" s="22">
        <v>0</v>
      </c>
      <c r="AA33" s="8" t="s">
        <v>91</v>
      </c>
      <c r="AB33" s="9" t="s">
        <v>107</v>
      </c>
    </row>
    <row r="34" spans="1:28" ht="109.5" customHeight="1" x14ac:dyDescent="0.25">
      <c r="A34" s="81" t="s">
        <v>29</v>
      </c>
      <c r="B34" s="39" t="s">
        <v>30</v>
      </c>
      <c r="C34" s="39" t="s">
        <v>56</v>
      </c>
      <c r="D34" s="82" t="s">
        <v>67</v>
      </c>
      <c r="E34" s="2" t="s">
        <v>68</v>
      </c>
      <c r="F34" s="40" t="s">
        <v>151</v>
      </c>
      <c r="G34" s="54" t="s">
        <v>104</v>
      </c>
      <c r="H34" s="7" t="s">
        <v>123</v>
      </c>
      <c r="I34" s="36" t="s">
        <v>143</v>
      </c>
      <c r="J34" s="36" t="s">
        <v>143</v>
      </c>
      <c r="K34" s="72">
        <v>1</v>
      </c>
      <c r="L34" s="77">
        <v>0</v>
      </c>
      <c r="M34" s="3">
        <f t="shared" si="2"/>
        <v>0</v>
      </c>
      <c r="N34" s="48" t="s">
        <v>139</v>
      </c>
      <c r="O34" s="120">
        <v>50000000</v>
      </c>
      <c r="P34" s="120">
        <v>0</v>
      </c>
      <c r="Q34" s="120">
        <v>0</v>
      </c>
      <c r="R34" s="120">
        <v>0</v>
      </c>
      <c r="S34" s="122">
        <f t="shared" si="3"/>
        <v>50000000</v>
      </c>
      <c r="T34" s="120">
        <v>0</v>
      </c>
      <c r="U34" s="120">
        <v>0</v>
      </c>
      <c r="V34" s="120">
        <v>0</v>
      </c>
      <c r="W34" s="120">
        <v>0</v>
      </c>
      <c r="X34" s="122">
        <f t="shared" si="5"/>
        <v>0</v>
      </c>
      <c r="Y34" s="23">
        <f t="shared" si="4"/>
        <v>0</v>
      </c>
      <c r="Z34" s="22">
        <v>0</v>
      </c>
      <c r="AA34" s="8" t="s">
        <v>91</v>
      </c>
      <c r="AB34" s="9" t="s">
        <v>107</v>
      </c>
    </row>
    <row r="35" spans="1:28" ht="102.75" customHeight="1" x14ac:dyDescent="0.25">
      <c r="A35" s="81" t="s">
        <v>29</v>
      </c>
      <c r="B35" s="39" t="s">
        <v>30</v>
      </c>
      <c r="C35" s="39" t="s">
        <v>56</v>
      </c>
      <c r="D35" s="82" t="s">
        <v>69</v>
      </c>
      <c r="E35" s="2" t="s">
        <v>70</v>
      </c>
      <c r="F35" s="61">
        <v>20200680010028</v>
      </c>
      <c r="G35" s="62" t="s">
        <v>98</v>
      </c>
      <c r="H35" s="41" t="s">
        <v>124</v>
      </c>
      <c r="I35" s="36">
        <v>44210</v>
      </c>
      <c r="J35" s="36">
        <v>44561</v>
      </c>
      <c r="K35" s="73">
        <v>1</v>
      </c>
      <c r="L35" s="75">
        <v>0.68</v>
      </c>
      <c r="M35" s="3">
        <f t="shared" si="2"/>
        <v>0.68</v>
      </c>
      <c r="N35" s="48" t="s">
        <v>125</v>
      </c>
      <c r="O35" s="120">
        <v>1000000000</v>
      </c>
      <c r="P35" s="120">
        <v>0</v>
      </c>
      <c r="Q35" s="120">
        <v>0</v>
      </c>
      <c r="R35" s="120">
        <v>0</v>
      </c>
      <c r="S35" s="122">
        <f t="shared" si="3"/>
        <v>1000000000</v>
      </c>
      <c r="T35" s="120">
        <v>680400000</v>
      </c>
      <c r="U35" s="120">
        <v>0</v>
      </c>
      <c r="V35" s="120">
        <v>0</v>
      </c>
      <c r="W35" s="120">
        <v>0</v>
      </c>
      <c r="X35" s="122">
        <f t="shared" si="5"/>
        <v>680400000</v>
      </c>
      <c r="Y35" s="23">
        <f t="shared" si="4"/>
        <v>0.6804</v>
      </c>
      <c r="Z35" s="22">
        <v>0</v>
      </c>
      <c r="AA35" s="8" t="s">
        <v>91</v>
      </c>
      <c r="AB35" s="9" t="s">
        <v>107</v>
      </c>
    </row>
    <row r="36" spans="1:28" ht="93" customHeight="1" x14ac:dyDescent="0.25">
      <c r="A36" s="134" t="s">
        <v>29</v>
      </c>
      <c r="B36" s="134" t="s">
        <v>30</v>
      </c>
      <c r="C36" s="134" t="s">
        <v>56</v>
      </c>
      <c r="D36" s="174" t="s">
        <v>71</v>
      </c>
      <c r="E36" s="145" t="s">
        <v>72</v>
      </c>
      <c r="F36" s="40" t="s">
        <v>150</v>
      </c>
      <c r="G36" s="32" t="s">
        <v>105</v>
      </c>
      <c r="H36" s="7" t="s">
        <v>126</v>
      </c>
      <c r="I36" s="46"/>
      <c r="J36" s="46"/>
      <c r="K36" s="176">
        <v>1</v>
      </c>
      <c r="L36" s="184">
        <v>0.3</v>
      </c>
      <c r="M36" s="158">
        <f t="shared" si="2"/>
        <v>0.3</v>
      </c>
      <c r="N36" s="48" t="s">
        <v>138</v>
      </c>
      <c r="O36" s="120">
        <v>50000000</v>
      </c>
      <c r="P36" s="120">
        <v>0</v>
      </c>
      <c r="Q36" s="120">
        <v>0</v>
      </c>
      <c r="R36" s="120">
        <v>0</v>
      </c>
      <c r="S36" s="160">
        <f>SUM(O36:R37)</f>
        <v>62674978.119999997</v>
      </c>
      <c r="T36" s="120">
        <v>0</v>
      </c>
      <c r="U36" s="120">
        <v>0</v>
      </c>
      <c r="V36" s="120">
        <v>0</v>
      </c>
      <c r="W36" s="120">
        <v>0</v>
      </c>
      <c r="X36" s="160">
        <f>SUM(T36:W37)</f>
        <v>0</v>
      </c>
      <c r="Y36" s="161">
        <f t="shared" si="4"/>
        <v>0</v>
      </c>
      <c r="Z36" s="162">
        <v>0</v>
      </c>
      <c r="AA36" s="163" t="s">
        <v>91</v>
      </c>
      <c r="AB36" s="164" t="s">
        <v>107</v>
      </c>
    </row>
    <row r="37" spans="1:28" ht="22.5" customHeight="1" x14ac:dyDescent="0.25">
      <c r="A37" s="136"/>
      <c r="B37" s="136"/>
      <c r="C37" s="136"/>
      <c r="D37" s="175"/>
      <c r="E37" s="147"/>
      <c r="F37" s="46"/>
      <c r="G37" s="100" t="s">
        <v>165</v>
      </c>
      <c r="H37" s="46"/>
      <c r="I37" s="46"/>
      <c r="J37" s="46"/>
      <c r="K37" s="177"/>
      <c r="L37" s="185"/>
      <c r="M37" s="159"/>
      <c r="N37" s="48" t="s">
        <v>160</v>
      </c>
      <c r="O37" s="120">
        <v>12674978.119999999</v>
      </c>
      <c r="P37" s="120">
        <v>0</v>
      </c>
      <c r="Q37" s="120">
        <v>0</v>
      </c>
      <c r="R37" s="120">
        <v>0</v>
      </c>
      <c r="S37" s="149"/>
      <c r="T37" s="120">
        <v>0</v>
      </c>
      <c r="U37" s="120">
        <v>0</v>
      </c>
      <c r="V37" s="120">
        <v>0</v>
      </c>
      <c r="W37" s="120">
        <v>0</v>
      </c>
      <c r="X37" s="149"/>
      <c r="Y37" s="151"/>
      <c r="Z37" s="153"/>
      <c r="AA37" s="155"/>
      <c r="AB37" s="157"/>
    </row>
    <row r="38" spans="1:28" ht="139.19999999999999" customHeight="1" x14ac:dyDescent="0.25">
      <c r="A38" s="81" t="s">
        <v>29</v>
      </c>
      <c r="B38" s="39" t="s">
        <v>30</v>
      </c>
      <c r="C38" s="39" t="s">
        <v>56</v>
      </c>
      <c r="D38" s="82" t="s">
        <v>73</v>
      </c>
      <c r="E38" s="2" t="s">
        <v>74</v>
      </c>
      <c r="F38" s="61">
        <v>20200680010115</v>
      </c>
      <c r="G38" s="62" t="s">
        <v>100</v>
      </c>
      <c r="H38" s="41" t="s">
        <v>127</v>
      </c>
      <c r="I38" s="36">
        <v>44217</v>
      </c>
      <c r="J38" s="36">
        <v>44561</v>
      </c>
      <c r="K38" s="73">
        <v>1</v>
      </c>
      <c r="L38" s="75">
        <v>1</v>
      </c>
      <c r="M38" s="3">
        <f t="shared" si="2"/>
        <v>1</v>
      </c>
      <c r="N38" s="48" t="s">
        <v>128</v>
      </c>
      <c r="O38" s="120">
        <v>206000002.94</v>
      </c>
      <c r="P38" s="120">
        <v>0</v>
      </c>
      <c r="Q38" s="120">
        <v>0</v>
      </c>
      <c r="R38" s="120">
        <v>0</v>
      </c>
      <c r="S38" s="122">
        <f>SUM(O38:R38)</f>
        <v>206000002.94</v>
      </c>
      <c r="T38" s="120">
        <v>27974400</v>
      </c>
      <c r="U38" s="120">
        <v>0</v>
      </c>
      <c r="V38" s="120">
        <v>0</v>
      </c>
      <c r="W38" s="120">
        <v>0</v>
      </c>
      <c r="X38" s="122">
        <f>SUM(T38:W38)</f>
        <v>27974400</v>
      </c>
      <c r="Y38" s="23">
        <f t="shared" si="4"/>
        <v>0.13579805631433842</v>
      </c>
      <c r="Z38" s="22">
        <v>0</v>
      </c>
      <c r="AA38" s="8" t="s">
        <v>91</v>
      </c>
      <c r="AB38" s="9" t="s">
        <v>107</v>
      </c>
    </row>
    <row r="39" spans="1:28" ht="109.8" customHeight="1" x14ac:dyDescent="0.25">
      <c r="A39" s="81" t="s">
        <v>29</v>
      </c>
      <c r="B39" s="39" t="s">
        <v>30</v>
      </c>
      <c r="C39" s="39" t="s">
        <v>56</v>
      </c>
      <c r="D39" s="82" t="s">
        <v>75</v>
      </c>
      <c r="E39" s="2" t="s">
        <v>76</v>
      </c>
      <c r="F39" s="40"/>
      <c r="G39" s="32" t="s">
        <v>149</v>
      </c>
      <c r="H39" s="46"/>
      <c r="I39" s="36"/>
      <c r="J39" s="36"/>
      <c r="K39" s="74">
        <v>1</v>
      </c>
      <c r="L39" s="77">
        <v>0</v>
      </c>
      <c r="M39" s="3">
        <f t="shared" si="2"/>
        <v>0</v>
      </c>
      <c r="N39" s="49" t="s">
        <v>143</v>
      </c>
      <c r="O39" s="120">
        <v>0</v>
      </c>
      <c r="P39" s="120">
        <v>0</v>
      </c>
      <c r="Q39" s="120">
        <v>0</v>
      </c>
      <c r="R39" s="120">
        <v>0</v>
      </c>
      <c r="S39" s="122">
        <f>SUM(O39:R39)</f>
        <v>0</v>
      </c>
      <c r="T39" s="120">
        <v>0</v>
      </c>
      <c r="U39" s="120">
        <v>0</v>
      </c>
      <c r="V39" s="120">
        <v>0</v>
      </c>
      <c r="W39" s="120">
        <v>0</v>
      </c>
      <c r="X39" s="122">
        <f>SUM(T39:W39)</f>
        <v>0</v>
      </c>
      <c r="Y39" s="23" t="str">
        <f t="shared" si="4"/>
        <v>-</v>
      </c>
      <c r="Z39" s="22">
        <v>0</v>
      </c>
      <c r="AA39" s="8" t="s">
        <v>91</v>
      </c>
      <c r="AB39" s="9" t="s">
        <v>107</v>
      </c>
    </row>
    <row r="40" spans="1:28" ht="105" customHeight="1" x14ac:dyDescent="0.25">
      <c r="A40" s="57" t="s">
        <v>29</v>
      </c>
      <c r="B40" s="58" t="s">
        <v>30</v>
      </c>
      <c r="C40" s="58" t="s">
        <v>77</v>
      </c>
      <c r="D40" s="82" t="s">
        <v>78</v>
      </c>
      <c r="E40" s="44" t="s">
        <v>79</v>
      </c>
      <c r="F40" s="66">
        <v>20200680010099</v>
      </c>
      <c r="G40" s="67" t="s">
        <v>93</v>
      </c>
      <c r="H40" s="41" t="s">
        <v>132</v>
      </c>
      <c r="I40" s="36">
        <v>44208</v>
      </c>
      <c r="J40" s="36">
        <v>44561</v>
      </c>
      <c r="K40" s="74">
        <v>500</v>
      </c>
      <c r="L40" s="77">
        <v>0</v>
      </c>
      <c r="M40" s="3">
        <f t="shared" si="2"/>
        <v>0</v>
      </c>
      <c r="N40" s="48" t="s">
        <v>176</v>
      </c>
      <c r="O40" s="120">
        <v>893045398</v>
      </c>
      <c r="P40" s="120">
        <v>0</v>
      </c>
      <c r="Q40" s="120">
        <v>0</v>
      </c>
      <c r="R40" s="120">
        <v>0</v>
      </c>
      <c r="S40" s="122">
        <f>SUM(O40:R40)</f>
        <v>893045398</v>
      </c>
      <c r="T40" s="120">
        <v>0</v>
      </c>
      <c r="U40" s="120">
        <v>0</v>
      </c>
      <c r="V40" s="120">
        <v>0</v>
      </c>
      <c r="W40" s="120">
        <v>0</v>
      </c>
      <c r="X40" s="122">
        <f>SUM(T40:W40)</f>
        <v>0</v>
      </c>
      <c r="Y40" s="23">
        <f t="shared" si="4"/>
        <v>0</v>
      </c>
      <c r="Z40" s="22">
        <v>0</v>
      </c>
      <c r="AA40" s="8" t="s">
        <v>91</v>
      </c>
      <c r="AB40" s="9" t="s">
        <v>107</v>
      </c>
    </row>
    <row r="41" spans="1:28" ht="71.400000000000006" customHeight="1" x14ac:dyDescent="0.25">
      <c r="A41" s="171" t="s">
        <v>29</v>
      </c>
      <c r="B41" s="171" t="s">
        <v>30</v>
      </c>
      <c r="C41" s="171" t="s">
        <v>77</v>
      </c>
      <c r="D41" s="174" t="s">
        <v>80</v>
      </c>
      <c r="E41" s="173" t="s">
        <v>81</v>
      </c>
      <c r="F41" s="66" t="s">
        <v>136</v>
      </c>
      <c r="G41" s="67" t="s">
        <v>93</v>
      </c>
      <c r="H41" s="54" t="s">
        <v>133</v>
      </c>
      <c r="I41" s="36">
        <v>44208</v>
      </c>
      <c r="J41" s="36">
        <v>44561</v>
      </c>
      <c r="K41" s="222">
        <v>1</v>
      </c>
      <c r="L41" s="201">
        <v>0.99</v>
      </c>
      <c r="M41" s="158">
        <f t="shared" si="2"/>
        <v>0.99</v>
      </c>
      <c r="N41" s="83" t="s">
        <v>148</v>
      </c>
      <c r="O41" s="120">
        <v>2426778032</v>
      </c>
      <c r="P41" s="120">
        <v>0</v>
      </c>
      <c r="Q41" s="120">
        <v>0</v>
      </c>
      <c r="R41" s="120">
        <v>0</v>
      </c>
      <c r="S41" s="160">
        <f>SUM(O41:R42)</f>
        <v>2626778032</v>
      </c>
      <c r="T41" s="120">
        <v>2426778032</v>
      </c>
      <c r="U41" s="120">
        <v>0</v>
      </c>
      <c r="V41" s="120">
        <v>0</v>
      </c>
      <c r="W41" s="120">
        <v>0</v>
      </c>
      <c r="X41" s="160">
        <f>SUM(T41:W42)</f>
        <v>2426778032</v>
      </c>
      <c r="Y41" s="161">
        <f t="shared" si="4"/>
        <v>0.92386109615523082</v>
      </c>
      <c r="Z41" s="162">
        <v>916008216</v>
      </c>
      <c r="AA41" s="163" t="s">
        <v>91</v>
      </c>
      <c r="AB41" s="164" t="s">
        <v>107</v>
      </c>
    </row>
    <row r="42" spans="1:28" ht="127.2" customHeight="1" x14ac:dyDescent="0.25">
      <c r="A42" s="171"/>
      <c r="B42" s="171"/>
      <c r="C42" s="171"/>
      <c r="D42" s="175"/>
      <c r="E42" s="173"/>
      <c r="F42" s="47" t="s">
        <v>146</v>
      </c>
      <c r="G42" s="32" t="s">
        <v>106</v>
      </c>
      <c r="H42" s="41" t="s">
        <v>129</v>
      </c>
      <c r="I42" s="36"/>
      <c r="J42" s="36"/>
      <c r="K42" s="223"/>
      <c r="L42" s="202"/>
      <c r="M42" s="159"/>
      <c r="N42" s="48" t="s">
        <v>137</v>
      </c>
      <c r="O42" s="120">
        <v>200000000</v>
      </c>
      <c r="P42" s="120">
        <v>0</v>
      </c>
      <c r="Q42" s="120">
        <v>0</v>
      </c>
      <c r="R42" s="120">
        <v>0</v>
      </c>
      <c r="S42" s="149"/>
      <c r="T42" s="120">
        <v>0</v>
      </c>
      <c r="U42" s="120">
        <v>0</v>
      </c>
      <c r="V42" s="120">
        <v>0</v>
      </c>
      <c r="W42" s="120">
        <v>0</v>
      </c>
      <c r="X42" s="149"/>
      <c r="Y42" s="151"/>
      <c r="Z42" s="153"/>
      <c r="AA42" s="155"/>
      <c r="AB42" s="157"/>
    </row>
    <row r="43" spans="1:28" ht="148.19999999999999" customHeight="1" x14ac:dyDescent="0.25">
      <c r="A43" s="81" t="s">
        <v>29</v>
      </c>
      <c r="B43" s="39" t="s">
        <v>30</v>
      </c>
      <c r="C43" s="39" t="s">
        <v>77</v>
      </c>
      <c r="D43" s="82" t="s">
        <v>82</v>
      </c>
      <c r="E43" s="2" t="s">
        <v>83</v>
      </c>
      <c r="F43" s="40"/>
      <c r="G43" s="32" t="s">
        <v>145</v>
      </c>
      <c r="H43" s="46"/>
      <c r="I43" s="36"/>
      <c r="J43" s="36"/>
      <c r="K43" s="74">
        <v>1000</v>
      </c>
      <c r="L43" s="77">
        <v>0</v>
      </c>
      <c r="M43" s="3">
        <f>IFERROR(IF(L43/K43&gt;100%,100%,L43/K43),"-")</f>
        <v>0</v>
      </c>
      <c r="N43" s="89" t="s">
        <v>177</v>
      </c>
      <c r="O43" s="120">
        <v>1500000000</v>
      </c>
      <c r="P43" s="120">
        <v>0</v>
      </c>
      <c r="Q43" s="120">
        <v>0</v>
      </c>
      <c r="R43" s="120">
        <v>0</v>
      </c>
      <c r="S43" s="122">
        <f>SUM(O43:R43)</f>
        <v>1500000000</v>
      </c>
      <c r="T43" s="120">
        <v>0</v>
      </c>
      <c r="U43" s="120">
        <v>0</v>
      </c>
      <c r="V43" s="120">
        <v>0</v>
      </c>
      <c r="W43" s="120">
        <v>0</v>
      </c>
      <c r="X43" s="122">
        <f>SUM(T43:W43)</f>
        <v>0</v>
      </c>
      <c r="Y43" s="23">
        <f t="shared" si="4"/>
        <v>0</v>
      </c>
      <c r="Z43" s="22">
        <v>0</v>
      </c>
      <c r="AA43" s="8" t="s">
        <v>91</v>
      </c>
      <c r="AB43" s="9" t="s">
        <v>107</v>
      </c>
    </row>
    <row r="44" spans="1:28" ht="85.8" customHeight="1" x14ac:dyDescent="0.25">
      <c r="A44" s="134" t="s">
        <v>84</v>
      </c>
      <c r="B44" s="134" t="s">
        <v>85</v>
      </c>
      <c r="C44" s="203" t="s">
        <v>86</v>
      </c>
      <c r="D44" s="174" t="s">
        <v>87</v>
      </c>
      <c r="E44" s="145" t="s">
        <v>88</v>
      </c>
      <c r="F44" s="69">
        <v>2021680010016</v>
      </c>
      <c r="G44" s="115" t="s">
        <v>158</v>
      </c>
      <c r="H44" s="41" t="s">
        <v>130</v>
      </c>
      <c r="I44" s="36">
        <v>44243</v>
      </c>
      <c r="J44" s="36">
        <v>44561</v>
      </c>
      <c r="K44" s="176">
        <v>12</v>
      </c>
      <c r="L44" s="178">
        <v>12</v>
      </c>
      <c r="M44" s="158">
        <f>IFERROR(IF(L44/K44&gt;100%,100%,L44/K44),"-")</f>
        <v>1</v>
      </c>
      <c r="N44" s="48" t="s">
        <v>159</v>
      </c>
      <c r="O44" s="120">
        <v>2798959930.71</v>
      </c>
      <c r="P44" s="120">
        <v>0</v>
      </c>
      <c r="Q44" s="120">
        <v>0</v>
      </c>
      <c r="R44" s="120">
        <v>0</v>
      </c>
      <c r="S44" s="160">
        <f>SUM(O44:R45)</f>
        <v>2800000000</v>
      </c>
      <c r="T44" s="120">
        <v>0</v>
      </c>
      <c r="U44" s="120">
        <v>0</v>
      </c>
      <c r="V44" s="120">
        <v>0</v>
      </c>
      <c r="W44" s="120">
        <v>0</v>
      </c>
      <c r="X44" s="160">
        <f>SUM(T44:W44)</f>
        <v>0</v>
      </c>
      <c r="Y44" s="161">
        <f t="shared" si="4"/>
        <v>0</v>
      </c>
      <c r="Z44" s="162">
        <v>791222711</v>
      </c>
      <c r="AA44" s="163" t="s">
        <v>91</v>
      </c>
      <c r="AB44" s="164" t="s">
        <v>107</v>
      </c>
    </row>
    <row r="45" spans="1:28" ht="24" customHeight="1" x14ac:dyDescent="0.25">
      <c r="A45" s="136"/>
      <c r="B45" s="136"/>
      <c r="C45" s="204"/>
      <c r="D45" s="175"/>
      <c r="E45" s="147"/>
      <c r="F45" s="112"/>
      <c r="G45" s="96" t="s">
        <v>165</v>
      </c>
      <c r="H45" s="41"/>
      <c r="I45" s="36"/>
      <c r="J45" s="36"/>
      <c r="K45" s="177"/>
      <c r="L45" s="179"/>
      <c r="M45" s="159"/>
      <c r="N45" s="48" t="s">
        <v>178</v>
      </c>
      <c r="O45" s="120">
        <v>1040069.29</v>
      </c>
      <c r="P45" s="120"/>
      <c r="Q45" s="120"/>
      <c r="R45" s="120"/>
      <c r="S45" s="149"/>
      <c r="T45" s="120">
        <v>0</v>
      </c>
      <c r="U45" s="120">
        <v>0</v>
      </c>
      <c r="V45" s="120">
        <v>0</v>
      </c>
      <c r="W45" s="120">
        <v>0</v>
      </c>
      <c r="X45" s="149"/>
      <c r="Y45" s="151"/>
      <c r="Z45" s="153"/>
      <c r="AA45" s="155"/>
      <c r="AB45" s="157"/>
    </row>
    <row r="46" spans="1:28" ht="114" customHeight="1" x14ac:dyDescent="0.25">
      <c r="A46" s="81" t="s">
        <v>84</v>
      </c>
      <c r="B46" s="55" t="s">
        <v>85</v>
      </c>
      <c r="C46" s="55" t="s">
        <v>86</v>
      </c>
      <c r="D46" s="82" t="s">
        <v>89</v>
      </c>
      <c r="E46" s="56" t="s">
        <v>90</v>
      </c>
      <c r="F46" s="40" t="s">
        <v>144</v>
      </c>
      <c r="G46" s="117" t="s">
        <v>102</v>
      </c>
      <c r="H46" s="7" t="s">
        <v>131</v>
      </c>
      <c r="I46" s="36"/>
      <c r="J46" s="36"/>
      <c r="K46" s="72">
        <v>47</v>
      </c>
      <c r="L46" s="77">
        <v>0</v>
      </c>
      <c r="M46" s="3">
        <f>IFERROR(IF(L46/K46&gt;100%,100%,L46/K46),"-")</f>
        <v>0</v>
      </c>
      <c r="N46" s="48" t="s">
        <v>135</v>
      </c>
      <c r="O46" s="120">
        <v>0</v>
      </c>
      <c r="P46" s="120">
        <v>865629616</v>
      </c>
      <c r="Q46" s="120">
        <v>0</v>
      </c>
      <c r="R46" s="120">
        <v>0</v>
      </c>
      <c r="S46" s="122">
        <f>SUM(O46:R46)</f>
        <v>865629616</v>
      </c>
      <c r="T46" s="120">
        <v>0</v>
      </c>
      <c r="U46" s="120">
        <v>0</v>
      </c>
      <c r="V46" s="120">
        <v>0</v>
      </c>
      <c r="W46" s="120">
        <v>0</v>
      </c>
      <c r="X46" s="122">
        <f>SUM(T46:W46)</f>
        <v>0</v>
      </c>
      <c r="Y46" s="23">
        <f t="shared" si="4"/>
        <v>0</v>
      </c>
      <c r="Z46" s="22">
        <v>0</v>
      </c>
      <c r="AA46" s="8" t="s">
        <v>91</v>
      </c>
      <c r="AB46" s="9" t="s">
        <v>107</v>
      </c>
    </row>
    <row r="47" spans="1:28" ht="27.75" customHeight="1" x14ac:dyDescent="0.25">
      <c r="A47" s="26"/>
      <c r="B47" s="27"/>
      <c r="C47" s="27"/>
      <c r="D47" s="27"/>
      <c r="E47" s="33"/>
      <c r="F47" s="63"/>
      <c r="G47" s="27"/>
      <c r="H47" s="38"/>
      <c r="I47" s="27"/>
      <c r="J47" s="27"/>
      <c r="K47" s="28"/>
      <c r="L47" s="37" t="s">
        <v>19</v>
      </c>
      <c r="M47" s="24">
        <f>AVERAGE(M6:M46)</f>
        <v>0.55327148613077282</v>
      </c>
      <c r="N47" s="25"/>
      <c r="O47" s="80">
        <f>SUM(O6:O46)</f>
        <v>37505745434.209999</v>
      </c>
      <c r="P47" s="80">
        <f>SUM(P6:P46)</f>
        <v>268593079092.78998</v>
      </c>
      <c r="Q47" s="80">
        <f t="shared" ref="Q47" si="6">SUM(Q6:Q46)</f>
        <v>0</v>
      </c>
      <c r="R47" s="80">
        <f t="shared" ref="R47:X47" si="7">SUM(R6:R46)</f>
        <v>0</v>
      </c>
      <c r="S47" s="79">
        <f t="shared" si="7"/>
        <v>306098824526.99994</v>
      </c>
      <c r="T47" s="80">
        <f t="shared" si="7"/>
        <v>25301174950.82</v>
      </c>
      <c r="U47" s="80">
        <f t="shared" si="7"/>
        <v>72150490192.26001</v>
      </c>
      <c r="V47" s="80">
        <f t="shared" si="7"/>
        <v>0</v>
      </c>
      <c r="W47" s="80">
        <f t="shared" si="7"/>
        <v>0</v>
      </c>
      <c r="X47" s="87">
        <f t="shared" si="7"/>
        <v>97451665143.080002</v>
      </c>
      <c r="Y47" s="29">
        <f>IFERROR(X47/S47,"-")</f>
        <v>0.31836667551294084</v>
      </c>
      <c r="Z47" s="79">
        <f>SUM(Z6:Z46)</f>
        <v>1707230927</v>
      </c>
      <c r="AA47" s="30"/>
      <c r="AB47" s="31"/>
    </row>
    <row r="48" spans="1:28" s="13" customFormat="1" ht="15.6" thickBot="1" x14ac:dyDescent="0.3">
      <c r="A48" s="14"/>
      <c r="B48" s="15"/>
      <c r="C48" s="15"/>
      <c r="D48" s="15"/>
      <c r="E48" s="15"/>
      <c r="F48" s="64"/>
      <c r="G48" s="16"/>
      <c r="H48" s="16"/>
      <c r="I48" s="16"/>
      <c r="J48" s="16"/>
      <c r="K48" s="16"/>
      <c r="L48" s="17"/>
      <c r="M48" s="17"/>
      <c r="N48" s="16"/>
    </row>
    <row r="49" spans="1:24" s="13" customFormat="1" ht="15" customHeight="1" x14ac:dyDescent="0.25">
      <c r="A49" s="186" t="s">
        <v>147</v>
      </c>
      <c r="B49" s="187"/>
      <c r="C49" s="188"/>
      <c r="D49" s="84"/>
      <c r="E49" s="84"/>
      <c r="F49" s="84"/>
      <c r="G49" s="84"/>
      <c r="H49" s="16"/>
      <c r="I49" s="16"/>
      <c r="J49" s="16"/>
      <c r="K49" s="16"/>
      <c r="L49" s="17"/>
      <c r="M49" s="17"/>
      <c r="N49" s="16"/>
      <c r="S49" s="113"/>
    </row>
    <row r="50" spans="1:24" s="13" customFormat="1" ht="15" customHeight="1" x14ac:dyDescent="0.25">
      <c r="A50" s="189"/>
      <c r="B50" s="190"/>
      <c r="C50" s="191"/>
      <c r="D50" s="84"/>
      <c r="E50" s="84"/>
      <c r="F50" s="84"/>
      <c r="G50" s="84"/>
      <c r="H50" s="16"/>
      <c r="I50" s="16"/>
      <c r="J50" s="16"/>
      <c r="K50" s="16"/>
      <c r="L50" s="17"/>
      <c r="M50"/>
      <c r="N50"/>
      <c r="O50"/>
      <c r="P50"/>
      <c r="Q50"/>
      <c r="R50"/>
      <c r="S50"/>
      <c r="T50"/>
    </row>
    <row r="51" spans="1:24" s="13" customFormat="1" ht="41.25" customHeight="1" thickBot="1" x14ac:dyDescent="0.3">
      <c r="A51" s="192"/>
      <c r="B51" s="193"/>
      <c r="C51" s="194"/>
      <c r="D51" s="84"/>
      <c r="E51" s="84"/>
      <c r="F51" s="84"/>
      <c r="G51" s="84"/>
      <c r="H51"/>
      <c r="I51"/>
      <c r="J51" s="16"/>
      <c r="K51" s="16"/>
      <c r="L51" s="17"/>
      <c r="M51"/>
      <c r="N51"/>
      <c r="O51"/>
      <c r="P51"/>
      <c r="Q51"/>
      <c r="R51"/>
      <c r="S51"/>
      <c r="T51"/>
    </row>
    <row r="52" spans="1:24" s="13" customFormat="1" ht="33" customHeight="1" x14ac:dyDescent="0.25">
      <c r="A52" s="14"/>
      <c r="B52" s="15"/>
      <c r="C52" s="15"/>
      <c r="D52" s="15"/>
      <c r="F52" s="64"/>
      <c r="G52" s="16"/>
      <c r="H52" s="16"/>
      <c r="I52" s="16"/>
      <c r="J52" s="16"/>
      <c r="K52" s="16"/>
      <c r="L52" s="17"/>
      <c r="M52"/>
      <c r="N52"/>
      <c r="O52"/>
      <c r="P52"/>
      <c r="Q52"/>
      <c r="R52"/>
      <c r="S52"/>
      <c r="T52"/>
      <c r="X52" s="114"/>
    </row>
    <row r="53" spans="1:24" s="13" customFormat="1" x14ac:dyDescent="0.25">
      <c r="A53" s="14"/>
      <c r="B53" s="15"/>
      <c r="C53" s="15"/>
      <c r="D53" s="15"/>
      <c r="E53" s="15"/>
      <c r="F53" s="64"/>
      <c r="G53" s="16"/>
      <c r="H53" s="16"/>
      <c r="I53" s="16"/>
      <c r="J53" s="16"/>
      <c r="K53" s="16"/>
      <c r="L53" s="17"/>
      <c r="M53"/>
      <c r="N53"/>
      <c r="O53"/>
      <c r="P53"/>
      <c r="Q53"/>
      <c r="R53"/>
      <c r="S53"/>
      <c r="T53"/>
    </row>
    <row r="54" spans="1:24" s="13" customFormat="1" x14ac:dyDescent="0.25">
      <c r="A54" s="12"/>
      <c r="F54" s="64"/>
      <c r="M54"/>
      <c r="N54"/>
      <c r="O54"/>
      <c r="P54"/>
      <c r="Q54"/>
      <c r="R54"/>
      <c r="S54"/>
      <c r="T54"/>
    </row>
    <row r="55" spans="1:24" s="13" customFormat="1" x14ac:dyDescent="0.25">
      <c r="A55" s="12"/>
      <c r="F55" s="64"/>
      <c r="M55"/>
      <c r="N55"/>
      <c r="O55"/>
      <c r="P55"/>
      <c r="Q55"/>
      <c r="R55"/>
      <c r="S55"/>
      <c r="T55"/>
    </row>
    <row r="56" spans="1:24" s="13" customFormat="1" x14ac:dyDescent="0.25">
      <c r="A56" s="12"/>
      <c r="F56" s="64"/>
      <c r="M56"/>
      <c r="N56"/>
      <c r="O56"/>
      <c r="P56"/>
      <c r="Q56"/>
      <c r="R56"/>
      <c r="S56"/>
      <c r="T56"/>
    </row>
    <row r="57" spans="1:24" s="13" customFormat="1" x14ac:dyDescent="0.25">
      <c r="A57" s="14"/>
      <c r="B57" s="15"/>
      <c r="C57" s="15"/>
      <c r="D57" s="15"/>
      <c r="E57" s="15"/>
      <c r="F57" s="64"/>
      <c r="G57" s="16"/>
      <c r="H57" s="16"/>
      <c r="I57" s="16"/>
      <c r="J57" s="16"/>
      <c r="K57" s="16"/>
      <c r="L57" s="18"/>
      <c r="M57" s="18"/>
      <c r="N57" s="16"/>
    </row>
    <row r="58" spans="1:24" s="13" customFormat="1" x14ac:dyDescent="0.25">
      <c r="A58" s="12"/>
      <c r="F58" s="64"/>
    </row>
    <row r="59" spans="1:24" s="13" customFormat="1" x14ac:dyDescent="0.25">
      <c r="A59" s="12"/>
      <c r="F59" s="64"/>
    </row>
    <row r="60" spans="1:24" s="13" customFormat="1" x14ac:dyDescent="0.25">
      <c r="A60" s="12"/>
      <c r="F60" s="64"/>
    </row>
  </sheetData>
  <mergeCells count="155">
    <mergeCell ref="X13:X14"/>
    <mergeCell ref="K15:K16"/>
    <mergeCell ref="L15:L16"/>
    <mergeCell ref="M15:M16"/>
    <mergeCell ref="S15:S16"/>
    <mergeCell ref="X15:X16"/>
    <mergeCell ref="X17:X18"/>
    <mergeCell ref="Y22:Y24"/>
    <mergeCell ref="Z22:Z24"/>
    <mergeCell ref="I12:I13"/>
    <mergeCell ref="J12:J13"/>
    <mergeCell ref="F12:F13"/>
    <mergeCell ref="G12:G13"/>
    <mergeCell ref="H12:H13"/>
    <mergeCell ref="M36:M37"/>
    <mergeCell ref="K41:K42"/>
    <mergeCell ref="S41:S42"/>
    <mergeCell ref="S13:S14"/>
    <mergeCell ref="L25:L29"/>
    <mergeCell ref="K25:K29"/>
    <mergeCell ref="M41:M42"/>
    <mergeCell ref="S25:S29"/>
    <mergeCell ref="M25:M29"/>
    <mergeCell ref="AA4:AB4"/>
    <mergeCell ref="T4:X4"/>
    <mergeCell ref="Y4:Y5"/>
    <mergeCell ref="Z4:Z5"/>
    <mergeCell ref="Y17:Y18"/>
    <mergeCell ref="A4:E4"/>
    <mergeCell ref="N4:S4"/>
    <mergeCell ref="F1:Q3"/>
    <mergeCell ref="K4:M4"/>
    <mergeCell ref="F4:J4"/>
    <mergeCell ref="F8:F9"/>
    <mergeCell ref="G8:G9"/>
    <mergeCell ref="H8:H9"/>
    <mergeCell ref="Y1:Y3"/>
    <mergeCell ref="S7:S8"/>
    <mergeCell ref="X7:X8"/>
    <mergeCell ref="A13:A14"/>
    <mergeCell ref="B13:B14"/>
    <mergeCell ref="C13:C14"/>
    <mergeCell ref="D13:D14"/>
    <mergeCell ref="E13:E14"/>
    <mergeCell ref="K13:K14"/>
    <mergeCell ref="L13:L14"/>
    <mergeCell ref="M13:M14"/>
    <mergeCell ref="E36:E37"/>
    <mergeCell ref="K36:K37"/>
    <mergeCell ref="L36:L37"/>
    <mergeCell ref="A49:C51"/>
    <mergeCell ref="B41:B42"/>
    <mergeCell ref="A41:A42"/>
    <mergeCell ref="F30:F31"/>
    <mergeCell ref="G30:G31"/>
    <mergeCell ref="E41:E42"/>
    <mergeCell ref="D41:D42"/>
    <mergeCell ref="C41:C42"/>
    <mergeCell ref="A36:A37"/>
    <mergeCell ref="B36:B37"/>
    <mergeCell ref="C36:C37"/>
    <mergeCell ref="D36:D37"/>
    <mergeCell ref="H30:H31"/>
    <mergeCell ref="L41:L42"/>
    <mergeCell ref="A44:A45"/>
    <mergeCell ref="B44:B45"/>
    <mergeCell ref="C44:C45"/>
    <mergeCell ref="D44:D45"/>
    <mergeCell ref="E44:E45"/>
    <mergeCell ref="K44:K45"/>
    <mergeCell ref="L44:L45"/>
    <mergeCell ref="I7:I8"/>
    <mergeCell ref="J7:J8"/>
    <mergeCell ref="K7:K8"/>
    <mergeCell ref="L7:L8"/>
    <mergeCell ref="M7:M8"/>
    <mergeCell ref="A7:A8"/>
    <mergeCell ref="B7:B8"/>
    <mergeCell ref="C7:C8"/>
    <mergeCell ref="D7:D8"/>
    <mergeCell ref="E7:E8"/>
    <mergeCell ref="A15:A16"/>
    <mergeCell ref="B15:B16"/>
    <mergeCell ref="C15:C16"/>
    <mergeCell ref="D15:D16"/>
    <mergeCell ref="E15:E16"/>
    <mergeCell ref="K17:K18"/>
    <mergeCell ref="L17:L18"/>
    <mergeCell ref="M17:M18"/>
    <mergeCell ref="S17:S18"/>
    <mergeCell ref="A17:A18"/>
    <mergeCell ref="B17:B18"/>
    <mergeCell ref="C17:C18"/>
    <mergeCell ref="D17:D18"/>
    <mergeCell ref="E17:E18"/>
    <mergeCell ref="Y7:Y8"/>
    <mergeCell ref="Z7:Z8"/>
    <mergeCell ref="AA7:AA8"/>
    <mergeCell ref="AB7:AB8"/>
    <mergeCell ref="Y13:Y14"/>
    <mergeCell ref="Z13:Z14"/>
    <mergeCell ref="AA13:AA14"/>
    <mergeCell ref="AB13:AB14"/>
    <mergeCell ref="Z17:Z18"/>
    <mergeCell ref="AA17:AA18"/>
    <mergeCell ref="AB17:AB18"/>
    <mergeCell ref="Y15:Y16"/>
    <mergeCell ref="Z15:Z16"/>
    <mergeCell ref="AA15:AA16"/>
    <mergeCell ref="AB15:AB16"/>
    <mergeCell ref="AA22:AA24"/>
    <mergeCell ref="AB22:AB24"/>
    <mergeCell ref="K22:K24"/>
    <mergeCell ref="L22:L24"/>
    <mergeCell ref="M22:M24"/>
    <mergeCell ref="S22:S24"/>
    <mergeCell ref="X22:X24"/>
    <mergeCell ref="A22:A24"/>
    <mergeCell ref="B22:B24"/>
    <mergeCell ref="C22:C24"/>
    <mergeCell ref="D22:D24"/>
    <mergeCell ref="E22:E24"/>
    <mergeCell ref="X25:X29"/>
    <mergeCell ref="Y25:Y29"/>
    <mergeCell ref="Z25:Z29"/>
    <mergeCell ref="AA25:AA29"/>
    <mergeCell ref="AB25:AB29"/>
    <mergeCell ref="M44:M45"/>
    <mergeCell ref="S44:S45"/>
    <mergeCell ref="X44:X45"/>
    <mergeCell ref="Y44:Y45"/>
    <mergeCell ref="Z44:Z45"/>
    <mergeCell ref="AA44:AA45"/>
    <mergeCell ref="AB44:AB45"/>
    <mergeCell ref="S36:S37"/>
    <mergeCell ref="Y36:Y37"/>
    <mergeCell ref="Z36:Z37"/>
    <mergeCell ref="AA36:AA37"/>
    <mergeCell ref="AB36:AB37"/>
    <mergeCell ref="X36:X37"/>
    <mergeCell ref="X41:X42"/>
    <mergeCell ref="Y41:Y42"/>
    <mergeCell ref="Z41:Z42"/>
    <mergeCell ref="AA41:AA42"/>
    <mergeCell ref="AB41:AB42"/>
    <mergeCell ref="D25:D29"/>
    <mergeCell ref="C25:C29"/>
    <mergeCell ref="B25:B29"/>
    <mergeCell ref="A25:A29"/>
    <mergeCell ref="G24:G25"/>
    <mergeCell ref="F24:F25"/>
    <mergeCell ref="H24:H25"/>
    <mergeCell ref="I24:I25"/>
    <mergeCell ref="J24:J25"/>
    <mergeCell ref="E25:E29"/>
  </mergeCells>
  <conditionalFormatting sqref="M23">
    <cfRule type="cellIs" dxfId="5" priority="1" operator="between">
      <formula>0.67</formula>
      <formula>1</formula>
    </cfRule>
    <cfRule type="cellIs" dxfId="4" priority="2" operator="between">
      <formula>0.34</formula>
      <formula>0.66</formula>
    </cfRule>
    <cfRule type="cellIs" dxfId="3" priority="3" operator="between">
      <formula>0</formula>
      <formula>0.33</formula>
    </cfRule>
  </conditionalFormatting>
  <conditionalFormatting sqref="M6:M46">
    <cfRule type="cellIs" dxfId="2" priority="8" operator="between">
      <formula>0.67</formula>
      <formula>1</formula>
    </cfRule>
    <cfRule type="cellIs" dxfId="1" priority="9" operator="between">
      <formula>0.34</formula>
      <formula>0.66</formula>
    </cfRule>
    <cfRule type="cellIs" dxfId="0" priority="10" operator="between">
      <formula>0</formula>
      <formula>0.33</formula>
    </cfRule>
  </conditionalFormatting>
  <pageMargins left="0.25" right="0.25" top="0.75" bottom="0.75" header="0.3" footer="0.3"/>
  <pageSetup paperSize="14" scale="2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Cindy Sarmiento</cp:lastModifiedBy>
  <cp:lastPrinted>2021-02-19T21:13:58Z</cp:lastPrinted>
  <dcterms:created xsi:type="dcterms:W3CDTF">2008-07-08T21:30:46Z</dcterms:created>
  <dcterms:modified xsi:type="dcterms:W3CDTF">2021-04-28T19:09:46Z</dcterms:modified>
</cp:coreProperties>
</file>