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C:\Users\PC\Downloads\Abril\"/>
    </mc:Choice>
  </mc:AlternateContent>
  <xr:revisionPtr revIDLastSave="0" documentId="13_ncr:1_{8575BFF1-6167-453B-BB19-CB1B0C8E7DA1}" xr6:coauthVersionLast="47" xr6:coauthVersionMax="47" xr10:uidLastSave="{00000000-0000-0000-0000-000000000000}"/>
  <bookViews>
    <workbookView xWindow="3540" yWindow="3540" windowWidth="21600" windowHeight="11295" xr2:uid="{00000000-000D-0000-FFFF-FFFF00000000}"/>
  </bookViews>
  <sheets>
    <sheet name="2021"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7" i="12" l="1"/>
  <c r="Y7" i="12" s="1"/>
  <c r="X7" i="12"/>
  <c r="T14" i="12"/>
  <c r="U14" i="12"/>
  <c r="V14" i="12"/>
  <c r="W14" i="12"/>
  <c r="O14" i="12"/>
  <c r="P14" i="12"/>
  <c r="Q14" i="12"/>
  <c r="R14" i="12"/>
  <c r="Z14" i="12"/>
  <c r="X13" i="12"/>
  <c r="Y13" i="12" s="1"/>
  <c r="X12" i="12"/>
  <c r="Y12" i="12" s="1"/>
  <c r="X11" i="12"/>
  <c r="Y11" i="12" s="1"/>
  <c r="X10" i="12"/>
  <c r="X9" i="12"/>
  <c r="X14" i="12" s="1"/>
  <c r="Y14" i="12" s="1"/>
  <c r="X6" i="12"/>
  <c r="S13" i="12"/>
  <c r="S12" i="12"/>
  <c r="S11" i="12"/>
  <c r="S10" i="12"/>
  <c r="Y10" i="12"/>
  <c r="S9" i="12"/>
  <c r="S6" i="12"/>
  <c r="S14" i="12" s="1"/>
  <c r="M13" i="12"/>
  <c r="M12" i="12"/>
  <c r="M14" i="12" s="1"/>
  <c r="M11" i="12"/>
  <c r="M10" i="12"/>
  <c r="M9" i="12"/>
  <c r="M7" i="12"/>
  <c r="M6" i="12"/>
  <c r="Y9" i="12" l="1"/>
  <c r="Y6" i="12"/>
</calcChain>
</file>

<file path=xl/sharedStrings.xml><?xml version="1.0" encoding="utf-8"?>
<sst xmlns="http://schemas.openxmlformats.org/spreadsheetml/2006/main" count="102" uniqueCount="71">
  <si>
    <t>AVANCE</t>
  </si>
  <si>
    <t>Línea estratégica</t>
  </si>
  <si>
    <t xml:space="preserve">Programa </t>
  </si>
  <si>
    <t>Nombre del Proyecto</t>
  </si>
  <si>
    <t>Meta programada</t>
  </si>
  <si>
    <t>Meta ejecutada</t>
  </si>
  <si>
    <t>Componente</t>
  </si>
  <si>
    <t>Meta PDM</t>
  </si>
  <si>
    <t>SGP</t>
  </si>
  <si>
    <t>Rubro</t>
  </si>
  <si>
    <t>PDM 2020-2023</t>
  </si>
  <si>
    <t>PROYECTOS DE INVERSIÓN</t>
  </si>
  <si>
    <t>RECURSOS PROPIOS</t>
  </si>
  <si>
    <t>OTROS</t>
  </si>
  <si>
    <t>Dependencia</t>
  </si>
  <si>
    <t>Responsable</t>
  </si>
  <si>
    <t>Código BPIM</t>
  </si>
  <si>
    <t>Actividades</t>
  </si>
  <si>
    <t>FECHA DE CORTE</t>
  </si>
  <si>
    <t>TOTALES</t>
  </si>
  <si>
    <t>RECURSOS EJECUTADOS</t>
  </si>
  <si>
    <t>EJECUCIÓN PPTAL</t>
  </si>
  <si>
    <t>Indicador de producto</t>
  </si>
  <si>
    <t>TOTAL PROGRAMADO</t>
  </si>
  <si>
    <t>Fecha inicio</t>
  </si>
  <si>
    <t>Fecha de terminación</t>
  </si>
  <si>
    <t>RECURSOS PROGRAMADOS</t>
  </si>
  <si>
    <t>RESPONSABLES</t>
  </si>
  <si>
    <t>BUCARAMANGA TERRITORIO LIBRE DE CORRUPCIÓN: INSTITUCIONES SÓLIDAS Y CONFIABLES</t>
  </si>
  <si>
    <t>Administración Pública Moderna E Innovadora</t>
  </si>
  <si>
    <t>Servicio Al Ciudadano</t>
  </si>
  <si>
    <t>Gobierno Fortalecido Para Ser Y Hacer</t>
  </si>
  <si>
    <t>Formular e implementar el Plan Institucional de Capacitación, Bienestar e Incentivos.</t>
  </si>
  <si>
    <t>Número de Planes Institucionales de Capacitación, Bienestar e Incentivos formulados e implementados.</t>
  </si>
  <si>
    <t>Formular e implementar 1 Plan de Modernización de la entidad.</t>
  </si>
  <si>
    <t>Número de Planes de Modernización de la entidad formulados e implementados.</t>
  </si>
  <si>
    <t>Formular e implementar el Programa de Gestión Documental - PGD y el Plan Institucional de Archivos - PINAR.</t>
  </si>
  <si>
    <t>Número de Programas de Gestión Documental y Planes Institucionales de Archivos formulados e implementados.</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</si>
  <si>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</si>
  <si>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</si>
  <si>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</si>
  <si>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Formular e implementar 1 estrategia de energías renovables para la Administración Central Municipal.</t>
  </si>
  <si>
    <t>Número de estrategias de energías renovables formuladas e implementadas para la Administración Central Municipal.</t>
  </si>
  <si>
    <t>Repotenciar en un 10% los espacios de trabajo según necesidades de la administración central municipal  en las fases 1 y 2.</t>
  </si>
  <si>
    <t>Porcentaje de avance en la repotenciación de los espacios de trabajo según necesidades de la administración central municipal  en las fases 1 y 2.</t>
  </si>
  <si>
    <t>Administración En Todo Momento Y Lugar</t>
  </si>
  <si>
    <t>Formular e implementar 1 estrategia de mejora del servicio al ciudadano.</t>
  </si>
  <si>
    <t>Número de estrategias de mejora del servicio al ciudadano formuladas e implementadas.</t>
  </si>
  <si>
    <t>Sec. Administrativa</t>
  </si>
  <si>
    <t>PLAN DE ACCIÓN
SECRETARÍA ADMINISTRATIVA</t>
  </si>
  <si>
    <t>MODERNIZACION INSTITUCIONAL DE LA ALCALDÍA DE BUCARAMANGA</t>
  </si>
  <si>
    <t xml:space="preserve">CUMPLIMIENTO EN META </t>
  </si>
  <si>
    <t>Cesar Augusto Castellanos</t>
  </si>
  <si>
    <t>RECURSOS GESTIONADOS</t>
  </si>
  <si>
    <t>IMPLEMENTACIÓN DEL PLAN INSTITUCIONAL DE BIENESTAR SOCIAL Y CAPACITACIÓN PARA LOS SERVIDORES PÚBLICOS DE LA ALCALDIA DEL MUNICIPIO DE BUCARAMANGA</t>
  </si>
  <si>
    <t>IMPLEMENTACIÓN ESTRATEGIAS DE MEJORA DEL SERVICIO AL CIUDADANO EN EL MUNICIPIO DE BUCARAMANGA.</t>
  </si>
  <si>
    <t>IMPLEMENTACIÓN DE ESTRATEGIA DE ENERGÍAS RENOVABLES PARA EL MUNICIPIO DE BUCARAMANGA</t>
  </si>
  <si>
    <t>ADECUACIÓN DE ESPACIOS DE ESPARCIMIENTO Y ZONAS ALIMENTARIAS PARA EL BIENESTAR DE LOS SERVIDORES PUBLICOS DEL MUNICIPIO DE BUCARAMANGA.</t>
  </si>
  <si>
    <t>IMPLEMENTACIÓN DE ACCIONES EL CUMPLIMIENTO DEL PROGRAMA DE GESTION DOCUMENTAL Y EL PINAR</t>
  </si>
  <si>
    <t>N/A</t>
  </si>
  <si>
    <t>SGR</t>
  </si>
  <si>
    <t>TOTAL EJECUTADO</t>
  </si>
  <si>
    <t>2.3.2.02.02.009. 0505006.201</t>
  </si>
  <si>
    <t>2.3.2.02.02.008. 4599017.201</t>
  </si>
  <si>
    <t>2.3.2.02.02.005. 4599011.201</t>
  </si>
  <si>
    <t>2.3.2.02.01.001. 3201003.201</t>
  </si>
  <si>
    <t>2.3.2.02.02.008. 4599018.201</t>
  </si>
  <si>
    <t>2.3.2.02.02.008.0599071.201</t>
  </si>
  <si>
    <t>PENDIENTE POR ADICIONAR</t>
  </si>
  <si>
    <t>2.3.2.02.02.008.4501001.201</t>
  </si>
  <si>
    <t xml:space="preserve">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1-Fase previa: acuerdo inicial de diseño 
2-Fase de diagnóstico 
3-Fase de diseño 
4-Fase de implementación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</si>
</sst>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15" x14ac:knownFonts="1">
    <font>
      <sz val="11"/>
      <color theme="1"/>
      <name val="Arial"/>
      <family val="2"/>
    </font>
    <font>
      <sz val="12"/>
      <name val="Arial"/>
      <family val="2"/>
    </font>
    <font>
      <sz val="12"/>
      <color theme="1"/>
      <name val="Arial"/>
      <family val="2"/>
    </font>
    <font>
      <sz val="12"/>
      <color indexed="8"/>
      <name val="Arial"/>
      <family val="2"/>
    </font>
    <font>
      <u/>
      <sz val="11"/>
      <color theme="10"/>
      <name val="Arial"/>
      <family val="2"/>
    </font>
    <font>
      <u/>
      <sz val="11"/>
      <color theme="11"/>
      <name val="Arial"/>
      <family val="2"/>
    </font>
    <font>
      <sz val="11"/>
      <color theme="1"/>
      <name val="Arial"/>
      <family val="2"/>
    </font>
    <font>
      <b/>
      <sz val="12"/>
      <color theme="0"/>
      <name val="Arial"/>
      <family val="2"/>
    </font>
    <font>
      <b/>
      <sz val="12"/>
      <color theme="1"/>
      <name val="Arial"/>
      <family val="2"/>
    </font>
    <font>
      <b/>
      <sz val="14"/>
      <color theme="0"/>
      <name val="Arial"/>
      <family val="2"/>
    </font>
    <font>
      <sz val="14"/>
      <color theme="0"/>
      <name val="Arial"/>
      <family val="2"/>
    </font>
    <font>
      <b/>
      <i/>
      <sz val="12"/>
      <color theme="1"/>
      <name val="Arial"/>
      <family val="2"/>
    </font>
    <font>
      <sz val="12"/>
      <name val="Calibri"/>
      <family val="2"/>
      <scheme val="minor"/>
    </font>
    <font>
      <b/>
      <sz val="12"/>
      <name val="Arial"/>
      <family val="2"/>
    </font>
    <font>
      <b/>
      <sz val="11"/>
      <name val="Arial"/>
      <family val="2"/>
    </font>
  </fonts>
  <fills count="5">
    <fill>
      <patternFill patternType="none"/>
    </fill>
    <fill>
      <patternFill patternType="gray125"/>
    </fill>
    <fill>
      <patternFill patternType="solid">
        <fgColor rgb="FF00CC99"/>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10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cellStyleXfs>
  <cellXfs count="108">
    <xf numFmtId="0" fontId="0" fillId="0" borderId="0" xfId="0"/>
    <xf numFmtId="0" fontId="2" fillId="0" borderId="0" xfId="0" applyFont="1"/>
    <xf numFmtId="0" fontId="7"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2" fillId="0" borderId="2" xfId="0" applyFont="1" applyBorder="1" applyAlignment="1">
      <alignment horizontal="justify" vertical="center" wrapText="1"/>
    </xf>
    <xf numFmtId="164" fontId="2" fillId="0" borderId="2" xfId="0" applyNumberFormat="1" applyFont="1" applyBorder="1" applyAlignment="1">
      <alignment horizontal="justify" vertical="center" wrapText="1"/>
    </xf>
    <xf numFmtId="0" fontId="2" fillId="0" borderId="2" xfId="0" applyFont="1" applyFill="1" applyBorder="1" applyAlignment="1">
      <alignment horizontal="center" vertical="center"/>
    </xf>
    <xf numFmtId="165" fontId="1" fillId="0" borderId="2" xfId="108"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xf numFmtId="0" fontId="2" fillId="0" borderId="2" xfId="0" applyFont="1" applyBorder="1"/>
    <xf numFmtId="165" fontId="2" fillId="0" borderId="2" xfId="108" applyNumberFormat="1" applyFont="1" applyFill="1" applyBorder="1" applyAlignment="1">
      <alignment horizontal="center" vertical="center"/>
    </xf>
    <xf numFmtId="0" fontId="2" fillId="0" borderId="0" xfId="0" applyFont="1" applyAlignment="1">
      <alignment horizontal="justify"/>
    </xf>
    <xf numFmtId="0" fontId="2" fillId="0" borderId="0" xfId="0" applyFont="1" applyBorder="1" applyAlignment="1">
      <alignment horizontal="justify"/>
    </xf>
    <xf numFmtId="0" fontId="2" fillId="0" borderId="0" xfId="0" applyFont="1" applyBorder="1"/>
    <xf numFmtId="0" fontId="2" fillId="0" borderId="0" xfId="0" applyFont="1" applyBorder="1" applyAlignment="1">
      <alignment horizontal="justify" vertical="center" wrapText="1"/>
    </xf>
    <xf numFmtId="0" fontId="2" fillId="0" borderId="0" xfId="0" applyFont="1" applyBorder="1" applyAlignment="1">
      <alignment vertical="center" wrapText="1"/>
    </xf>
    <xf numFmtId="164" fontId="2" fillId="0" borderId="0" xfId="0" applyNumberFormat="1" applyFont="1" applyBorder="1" applyAlignment="1">
      <alignment vertical="center" wrapText="1"/>
    </xf>
    <xf numFmtId="0" fontId="7" fillId="2" borderId="2" xfId="0" applyFont="1" applyFill="1" applyBorder="1" applyAlignment="1">
      <alignment horizontal="center" vertical="center" wrapText="1"/>
    </xf>
    <xf numFmtId="16" fontId="2" fillId="0" borderId="0" xfId="0" applyNumberFormat="1" applyFont="1"/>
    <xf numFmtId="14" fontId="2" fillId="0" borderId="2" xfId="0" applyNumberFormat="1" applyFont="1" applyBorder="1" applyAlignment="1">
      <alignment horizontal="center"/>
    </xf>
    <xf numFmtId="0" fontId="2" fillId="0" borderId="2" xfId="0" applyFont="1" applyBorder="1" applyAlignment="1">
      <alignment horizontal="justify" vertical="center" wrapText="1"/>
    </xf>
    <xf numFmtId="5" fontId="1" fillId="0" borderId="2" xfId="108" applyNumberFormat="1" applyFont="1" applyFill="1" applyBorder="1" applyAlignment="1">
      <alignment horizontal="center" vertical="center" wrapText="1"/>
    </xf>
    <xf numFmtId="9" fontId="1" fillId="0" borderId="2" xfId="107" applyFont="1" applyFill="1" applyBorder="1" applyAlignment="1">
      <alignment horizontal="center" vertical="center" wrapText="1"/>
    </xf>
    <xf numFmtId="0" fontId="10" fillId="2" borderId="2" xfId="0" applyFont="1" applyFill="1" applyBorder="1" applyAlignment="1">
      <alignment vertical="center"/>
    </xf>
    <xf numFmtId="165" fontId="9" fillId="2" borderId="2" xfId="108" applyNumberFormat="1" applyFont="1" applyFill="1" applyBorder="1" applyAlignment="1">
      <alignment vertical="center"/>
    </xf>
    <xf numFmtId="0" fontId="2" fillId="2" borderId="4" xfId="0" applyFont="1" applyFill="1" applyBorder="1" applyAlignment="1">
      <alignment horizontal="justify"/>
    </xf>
    <xf numFmtId="0" fontId="2" fillId="2" borderId="5" xfId="0" applyFont="1" applyFill="1" applyBorder="1"/>
    <xf numFmtId="0" fontId="2" fillId="2" borderId="3" xfId="0" applyFont="1" applyFill="1" applyBorder="1"/>
    <xf numFmtId="9" fontId="9" fillId="2" borderId="4" xfId="107" applyFont="1" applyFill="1" applyBorder="1" applyAlignment="1">
      <alignment horizontal="center" vertical="center" wrapText="1"/>
    </xf>
    <xf numFmtId="0" fontId="10" fillId="2" borderId="4" xfId="0" applyFont="1" applyFill="1" applyBorder="1" applyAlignment="1">
      <alignment vertical="center"/>
    </xf>
    <xf numFmtId="0" fontId="10" fillId="2" borderId="3" xfId="0" applyFont="1" applyFill="1" applyBorder="1" applyAlignment="1">
      <alignment vertical="center"/>
    </xf>
    <xf numFmtId="0" fontId="1" fillId="0" borderId="2" xfId="0" applyFont="1" applyFill="1" applyBorder="1" applyAlignment="1">
      <alignment horizontal="justify" vertical="center" wrapText="1"/>
    </xf>
    <xf numFmtId="0" fontId="2" fillId="2" borderId="6" xfId="0" applyFont="1" applyFill="1" applyBorder="1"/>
    <xf numFmtId="0" fontId="7" fillId="2" borderId="1" xfId="0" applyFont="1" applyFill="1" applyBorder="1" applyAlignment="1">
      <alignment horizontal="center" vertical="center" wrapText="1"/>
    </xf>
    <xf numFmtId="0" fontId="2" fillId="0" borderId="0" xfId="0" applyFont="1" applyAlignment="1">
      <alignment vertical="center"/>
    </xf>
    <xf numFmtId="164" fontId="2" fillId="0" borderId="3" xfId="0" applyNumberFormat="1" applyFont="1" applyBorder="1" applyAlignment="1">
      <alignment horizontal="center" vertical="center" wrapText="1"/>
    </xf>
    <xf numFmtId="0" fontId="2" fillId="2" borderId="4" xfId="0" applyFont="1" applyFill="1" applyBorder="1"/>
    <xf numFmtId="0" fontId="2" fillId="0" borderId="2" xfId="0" applyFont="1" applyBorder="1" applyAlignment="1">
      <alignment horizontal="justify" vertical="center" wrapText="1"/>
    </xf>
    <xf numFmtId="3"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1" fontId="12" fillId="0" borderId="2" xfId="0" applyNumberFormat="1" applyFont="1" applyBorder="1" applyAlignment="1">
      <alignment horizontal="center" vertical="center"/>
    </xf>
    <xf numFmtId="0" fontId="8" fillId="0" borderId="0" xfId="0" applyFont="1" applyAlignment="1">
      <alignment horizontal="center" vertical="center"/>
    </xf>
    <xf numFmtId="1" fontId="12" fillId="0" borderId="2" xfId="0" applyNumberFormat="1" applyFont="1" applyBorder="1" applyAlignment="1">
      <alignment vertical="center"/>
    </xf>
    <xf numFmtId="0" fontId="8" fillId="0" borderId="0" xfId="0" applyFont="1" applyBorder="1" applyAlignment="1">
      <alignment horizontal="center" vertical="center"/>
    </xf>
    <xf numFmtId="0" fontId="11" fillId="0" borderId="0" xfId="0" applyFont="1" applyAlignment="1">
      <alignment horizontal="center" vertical="center"/>
    </xf>
    <xf numFmtId="0" fontId="7" fillId="2" borderId="2" xfId="0" applyFont="1" applyFill="1" applyBorder="1" applyAlignment="1">
      <alignment horizontal="center" vertical="center" wrapText="1"/>
    </xf>
    <xf numFmtId="0" fontId="11" fillId="0" borderId="0" xfId="0" applyFont="1" applyAlignment="1">
      <alignment horizontal="center" vertical="center"/>
    </xf>
    <xf numFmtId="0" fontId="7" fillId="2" borderId="2" xfId="0" applyFont="1" applyFill="1" applyBorder="1" applyAlignment="1">
      <alignment horizontal="center" vertical="center" wrapText="1"/>
    </xf>
    <xf numFmtId="0" fontId="11" fillId="0" borderId="0" xfId="0" applyFont="1" applyBorder="1" applyAlignment="1">
      <alignment horizontal="center" vertical="center"/>
    </xf>
    <xf numFmtId="0" fontId="2" fillId="3" borderId="2" xfId="0" applyFont="1" applyFill="1" applyBorder="1" applyAlignment="1">
      <alignment horizontal="justify" vertical="center" wrapText="1"/>
    </xf>
    <xf numFmtId="164" fontId="2" fillId="0" borderId="2" xfId="0" applyNumberFormat="1" applyFont="1" applyBorder="1" applyAlignment="1">
      <alignment vertical="center" wrapText="1"/>
    </xf>
    <xf numFmtId="0" fontId="13" fillId="4" borderId="4" xfId="0" applyFont="1" applyFill="1" applyBorder="1" applyAlignment="1">
      <alignment horizontal="justify" vertical="center" wrapText="1"/>
    </xf>
    <xf numFmtId="5" fontId="1" fillId="4" borderId="2" xfId="108" applyNumberFormat="1" applyFont="1" applyFill="1" applyBorder="1" applyAlignment="1">
      <alignment horizontal="center" vertical="center" wrapText="1"/>
    </xf>
    <xf numFmtId="165" fontId="7" fillId="2" borderId="2" xfId="108" applyNumberFormat="1" applyFont="1" applyFill="1" applyBorder="1" applyAlignment="1">
      <alignment vertical="center"/>
    </xf>
    <xf numFmtId="166" fontId="7" fillId="2" borderId="2" xfId="107" applyNumberFormat="1" applyFont="1" applyFill="1" applyBorder="1" applyAlignment="1">
      <alignment horizontal="center" vertical="center" wrapText="1"/>
    </xf>
    <xf numFmtId="166" fontId="2" fillId="4" borderId="2" xfId="107" applyNumberFormat="1" applyFont="1" applyFill="1" applyBorder="1" applyAlignment="1">
      <alignment horizontal="center" vertical="center"/>
    </xf>
    <xf numFmtId="166" fontId="9" fillId="2" borderId="3" xfId="107" applyNumberFormat="1" applyFont="1" applyFill="1" applyBorder="1" applyAlignment="1">
      <alignment vertical="center"/>
    </xf>
    <xf numFmtId="166" fontId="2" fillId="0" borderId="0" xfId="107" applyNumberFormat="1" applyFont="1" applyBorder="1" applyAlignment="1">
      <alignment vertical="center"/>
    </xf>
    <xf numFmtId="166" fontId="2" fillId="0" borderId="0" xfId="107" applyNumberFormat="1" applyFont="1" applyBorder="1"/>
    <xf numFmtId="166" fontId="3" fillId="0" borderId="0" xfId="107" applyNumberFormat="1" applyFont="1" applyFill="1" applyBorder="1" applyAlignment="1">
      <alignment vertical="center" wrapText="1"/>
    </xf>
    <xf numFmtId="166" fontId="2" fillId="0" borderId="0" xfId="107" applyNumberFormat="1" applyFont="1"/>
    <xf numFmtId="0" fontId="2" fillId="4" borderId="2" xfId="107" applyNumberFormat="1" applyFont="1" applyFill="1" applyBorder="1" applyAlignment="1">
      <alignment horizontal="center" vertical="center"/>
    </xf>
    <xf numFmtId="0" fontId="2" fillId="4" borderId="1" xfId="107" applyNumberFormat="1" applyFont="1" applyFill="1" applyBorder="1" applyAlignment="1">
      <alignment horizontal="center" vertical="center"/>
    </xf>
    <xf numFmtId="166" fontId="2" fillId="0" borderId="2" xfId="107" applyNumberFormat="1" applyFont="1" applyFill="1" applyBorder="1" applyAlignment="1">
      <alignment horizontal="center" vertical="center"/>
    </xf>
    <xf numFmtId="1" fontId="13" fillId="0" borderId="7" xfId="0" applyNumberFormat="1" applyFont="1" applyFill="1" applyBorder="1" applyAlignment="1">
      <alignment vertical="center"/>
    </xf>
    <xf numFmtId="164" fontId="2" fillId="0" borderId="7" xfId="0" applyNumberFormat="1" applyFont="1" applyBorder="1" applyAlignment="1">
      <alignment vertical="center" wrapText="1"/>
    </xf>
    <xf numFmtId="1" fontId="13" fillId="0" borderId="2" xfId="0" applyNumberFormat="1" applyFont="1" applyFill="1" applyBorder="1" applyAlignment="1">
      <alignment vertical="center"/>
    </xf>
    <xf numFmtId="164" fontId="14" fillId="0" borderId="2" xfId="0" applyNumberFormat="1" applyFont="1" applyBorder="1" applyAlignment="1">
      <alignment vertical="center" wrapText="1"/>
    </xf>
    <xf numFmtId="0" fontId="2" fillId="0" borderId="0" xfId="0" applyFont="1" applyAlignment="1">
      <alignment vertical="center" wrapText="1"/>
    </xf>
    <xf numFmtId="9" fontId="2" fillId="0" borderId="2" xfId="107" applyNumberFormat="1" applyFont="1" applyBorder="1" applyAlignment="1">
      <alignment horizontal="center" vertical="center"/>
    </xf>
    <xf numFmtId="9" fontId="9" fillId="2" borderId="2" xfId="107" applyNumberFormat="1"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7" fillId="2" borderId="3" xfId="0" applyFont="1" applyFill="1" applyBorder="1" applyAlignment="1">
      <alignment horizontal="center" vertical="center"/>
    </xf>
    <xf numFmtId="9" fontId="2" fillId="0" borderId="1" xfId="107" applyNumberFormat="1" applyFont="1" applyBorder="1" applyAlignment="1">
      <alignment horizontal="center" vertical="center"/>
    </xf>
    <xf numFmtId="9" fontId="2" fillId="0" borderId="7" xfId="107" applyNumberFormat="1" applyFont="1" applyBorder="1" applyAlignment="1">
      <alignment horizontal="center" vertical="center"/>
    </xf>
    <xf numFmtId="0" fontId="2" fillId="4" borderId="1" xfId="107" applyNumberFormat="1" applyFont="1" applyFill="1" applyBorder="1" applyAlignment="1">
      <alignment horizontal="center" vertical="center"/>
    </xf>
    <xf numFmtId="0" fontId="2" fillId="4" borderId="7" xfId="107" applyNumberFormat="1" applyFont="1" applyFill="1" applyBorder="1" applyAlignment="1">
      <alignment horizontal="center" vertical="center"/>
    </xf>
    <xf numFmtId="3" fontId="3" fillId="0" borderId="1"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7" xfId="0" applyFont="1" applyBorder="1" applyAlignment="1">
      <alignment horizontal="justify" vertical="center" wrapText="1"/>
    </xf>
    <xf numFmtId="0" fontId="13" fillId="4" borderId="1" xfId="0" applyFont="1" applyFill="1" applyBorder="1" applyAlignment="1">
      <alignment horizontal="justify" vertical="center" wrapText="1"/>
    </xf>
    <xf numFmtId="0" fontId="13" fillId="4" borderId="7"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7"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5" fontId="1" fillId="4" borderId="1" xfId="108" applyNumberFormat="1" applyFont="1" applyFill="1" applyBorder="1" applyAlignment="1">
      <alignment horizontal="center" vertical="center" wrapText="1"/>
    </xf>
    <xf numFmtId="5" fontId="1" fillId="4" borderId="7" xfId="108" applyNumberFormat="1" applyFont="1" applyFill="1" applyBorder="1" applyAlignment="1">
      <alignment horizontal="center" vertical="center" wrapText="1"/>
    </xf>
    <xf numFmtId="9" fontId="1" fillId="0" borderId="1" xfId="107" applyFont="1" applyFill="1" applyBorder="1" applyAlignment="1">
      <alignment horizontal="center" vertical="center" wrapText="1"/>
    </xf>
    <xf numFmtId="9" fontId="1" fillId="0" borderId="7" xfId="107"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5" fontId="1" fillId="0" borderId="7" xfId="108"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cellXfs>
  <cellStyles count="10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FF714F"/>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821531</xdr:colOff>
      <xdr:row>0</xdr:row>
      <xdr:rowOff>23811</xdr:rowOff>
    </xdr:from>
    <xdr:to>
      <xdr:col>6</xdr:col>
      <xdr:colOff>426042</xdr:colOff>
      <xdr:row>2</xdr:row>
      <xdr:rowOff>166687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23811"/>
          <a:ext cx="1809502" cy="5357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8"/>
  <sheetViews>
    <sheetView showGridLines="0" tabSelected="1" zoomScale="40" zoomScaleNormal="40" zoomScaleSheetLayoutView="30" zoomScalePageLayoutView="20" workbookViewId="0">
      <selection activeCell="A3" sqref="A3"/>
    </sheetView>
  </sheetViews>
  <sheetFormatPr baseColWidth="10" defaultColWidth="11" defaultRowHeight="15" x14ac:dyDescent="0.2"/>
  <cols>
    <col min="1" max="1" width="23" style="14" customWidth="1"/>
    <col min="2" max="3" width="23" style="1" customWidth="1"/>
    <col min="4" max="5" width="28.25" style="1" customWidth="1"/>
    <col min="6" max="6" width="29" style="1" customWidth="1"/>
    <col min="7" max="7" width="33.75" style="1" customWidth="1"/>
    <col min="8" max="8" width="49.5" style="1" customWidth="1"/>
    <col min="9" max="10" width="14.75" style="1" customWidth="1"/>
    <col min="11" max="11" width="15.75" style="1" customWidth="1"/>
    <col min="12" max="13" width="17.5" style="63" customWidth="1"/>
    <col min="14" max="14" width="29.875" style="1" customWidth="1"/>
    <col min="15" max="15" width="24.5" style="1" customWidth="1"/>
    <col min="16" max="18" width="19.5" style="1" customWidth="1"/>
    <col min="19" max="19" width="29.25" style="1" customWidth="1"/>
    <col min="20" max="20" width="23.5" style="1" customWidth="1"/>
    <col min="21" max="23" width="19.5" style="1" customWidth="1"/>
    <col min="24" max="24" width="24.75" style="1" customWidth="1"/>
    <col min="25" max="25" width="16.5" style="1" customWidth="1"/>
    <col min="26" max="26" width="19.5" style="1" customWidth="1"/>
    <col min="27" max="27" width="19.125" style="1" customWidth="1"/>
    <col min="28" max="28" width="18.25" style="1" customWidth="1"/>
    <col min="29" max="16384" width="11" style="1"/>
  </cols>
  <sheetData>
    <row r="1" spans="1:28" ht="15.75" x14ac:dyDescent="0.2">
      <c r="A1" s="2" t="s">
        <v>18</v>
      </c>
      <c r="F1" s="77" t="s">
        <v>49</v>
      </c>
      <c r="G1" s="78"/>
      <c r="H1" s="78"/>
      <c r="I1" s="78"/>
      <c r="J1" s="78"/>
      <c r="K1" s="78"/>
      <c r="L1" s="78"/>
      <c r="M1" s="78"/>
      <c r="N1" s="78"/>
      <c r="O1" s="78"/>
      <c r="P1" s="78"/>
      <c r="Q1" s="47"/>
      <c r="V1" s="49"/>
      <c r="Y1" s="83"/>
      <c r="Z1" s="44"/>
    </row>
    <row r="2" spans="1:28" ht="15" customHeight="1" x14ac:dyDescent="0.2">
      <c r="A2" s="22">
        <v>44316</v>
      </c>
      <c r="B2" s="21"/>
      <c r="F2" s="78"/>
      <c r="G2" s="78"/>
      <c r="H2" s="78"/>
      <c r="I2" s="78"/>
      <c r="J2" s="78"/>
      <c r="K2" s="78"/>
      <c r="L2" s="78"/>
      <c r="M2" s="78"/>
      <c r="N2" s="78"/>
      <c r="O2" s="78"/>
      <c r="P2" s="78"/>
      <c r="Q2" s="47"/>
      <c r="V2" s="49"/>
      <c r="Y2" s="83"/>
      <c r="Z2" s="44"/>
    </row>
    <row r="3" spans="1:28" ht="15.75" x14ac:dyDescent="0.2">
      <c r="F3" s="79"/>
      <c r="G3" s="79"/>
      <c r="H3" s="79"/>
      <c r="I3" s="79"/>
      <c r="J3" s="79"/>
      <c r="K3" s="79"/>
      <c r="L3" s="79"/>
      <c r="M3" s="79"/>
      <c r="N3" s="79"/>
      <c r="O3" s="79"/>
      <c r="P3" s="79"/>
      <c r="Q3" s="51"/>
      <c r="V3" s="51"/>
      <c r="Y3" s="84"/>
      <c r="Z3" s="46"/>
    </row>
    <row r="4" spans="1:28" s="37" customFormat="1" ht="23.25" customHeight="1" x14ac:dyDescent="0.2">
      <c r="A4" s="74" t="s">
        <v>10</v>
      </c>
      <c r="B4" s="75"/>
      <c r="C4" s="75"/>
      <c r="D4" s="75"/>
      <c r="E4" s="75"/>
      <c r="F4" s="74" t="s">
        <v>11</v>
      </c>
      <c r="G4" s="75"/>
      <c r="H4" s="75"/>
      <c r="I4" s="75"/>
      <c r="J4" s="75"/>
      <c r="K4" s="76" t="s">
        <v>51</v>
      </c>
      <c r="L4" s="76"/>
      <c r="M4" s="76"/>
      <c r="N4" s="76" t="s">
        <v>26</v>
      </c>
      <c r="O4" s="76"/>
      <c r="P4" s="76"/>
      <c r="Q4" s="76"/>
      <c r="R4" s="76"/>
      <c r="S4" s="76"/>
      <c r="T4" s="74" t="s">
        <v>20</v>
      </c>
      <c r="U4" s="75"/>
      <c r="V4" s="75"/>
      <c r="W4" s="75"/>
      <c r="X4" s="85"/>
      <c r="Y4" s="80" t="s">
        <v>21</v>
      </c>
      <c r="Z4" s="80" t="s">
        <v>53</v>
      </c>
      <c r="AA4" s="82" t="s">
        <v>27</v>
      </c>
      <c r="AB4" s="82"/>
    </row>
    <row r="5" spans="1:28" ht="42" customHeight="1" x14ac:dyDescent="0.2">
      <c r="A5" s="3" t="s">
        <v>1</v>
      </c>
      <c r="B5" s="3" t="s">
        <v>6</v>
      </c>
      <c r="C5" s="3" t="s">
        <v>2</v>
      </c>
      <c r="D5" s="3" t="s">
        <v>7</v>
      </c>
      <c r="E5" s="36" t="s">
        <v>22</v>
      </c>
      <c r="F5" s="4" t="s">
        <v>16</v>
      </c>
      <c r="G5" s="4" t="s">
        <v>3</v>
      </c>
      <c r="H5" s="4" t="s">
        <v>17</v>
      </c>
      <c r="I5" s="20" t="s">
        <v>24</v>
      </c>
      <c r="J5" s="20" t="s">
        <v>25</v>
      </c>
      <c r="K5" s="4" t="s">
        <v>4</v>
      </c>
      <c r="L5" s="57" t="s">
        <v>5</v>
      </c>
      <c r="M5" s="57" t="s">
        <v>0</v>
      </c>
      <c r="N5" s="3" t="s">
        <v>9</v>
      </c>
      <c r="O5" s="4" t="s">
        <v>12</v>
      </c>
      <c r="P5" s="4" t="s">
        <v>8</v>
      </c>
      <c r="Q5" s="48" t="s">
        <v>60</v>
      </c>
      <c r="R5" s="4" t="s">
        <v>13</v>
      </c>
      <c r="S5" s="4" t="s">
        <v>23</v>
      </c>
      <c r="T5" s="50" t="s">
        <v>12</v>
      </c>
      <c r="U5" s="50" t="s">
        <v>8</v>
      </c>
      <c r="V5" s="50" t="s">
        <v>60</v>
      </c>
      <c r="W5" s="50" t="s">
        <v>13</v>
      </c>
      <c r="X5" s="50" t="s">
        <v>61</v>
      </c>
      <c r="Y5" s="81"/>
      <c r="Z5" s="81"/>
      <c r="AA5" s="4" t="s">
        <v>14</v>
      </c>
      <c r="AB5" s="4" t="s">
        <v>15</v>
      </c>
    </row>
    <row r="6" spans="1:28" s="11" customFormat="1" ht="90" x14ac:dyDescent="0.2">
      <c r="A6" s="5" t="s">
        <v>28</v>
      </c>
      <c r="B6" s="23" t="s">
        <v>29</v>
      </c>
      <c r="C6" s="5" t="s">
        <v>31</v>
      </c>
      <c r="D6" s="54" t="s">
        <v>32</v>
      </c>
      <c r="E6" s="34" t="s">
        <v>33</v>
      </c>
      <c r="F6" s="43"/>
      <c r="G6" s="52" t="s">
        <v>54</v>
      </c>
      <c r="H6" s="6"/>
      <c r="I6" s="38"/>
      <c r="J6" s="38"/>
      <c r="K6" s="41">
        <v>2</v>
      </c>
      <c r="L6" s="64">
        <v>0.7</v>
      </c>
      <c r="M6" s="72">
        <f t="shared" ref="M6:M13" si="0">IFERROR(IF(L6/K6&gt;100%,100%,L6/K6),"-")</f>
        <v>0.35</v>
      </c>
      <c r="N6" s="71" t="s">
        <v>62</v>
      </c>
      <c r="O6" s="24">
        <v>400000000</v>
      </c>
      <c r="P6" s="9"/>
      <c r="Q6" s="9"/>
      <c r="R6" s="9"/>
      <c r="S6" s="55">
        <f t="shared" ref="S6:S13" si="1">SUM(O6:R6)</f>
        <v>400000000</v>
      </c>
      <c r="T6" s="24"/>
      <c r="U6" s="9"/>
      <c r="V6" s="9"/>
      <c r="W6" s="9"/>
      <c r="X6" s="55">
        <f t="shared" ref="X6:X13" si="2">SUM(T6:W6)</f>
        <v>0</v>
      </c>
      <c r="Y6" s="25">
        <f>IFERROR(X6/S6,"-")</f>
        <v>0</v>
      </c>
      <c r="Z6" s="24"/>
      <c r="AA6" s="7" t="s">
        <v>48</v>
      </c>
      <c r="AB6" s="10" t="s">
        <v>52</v>
      </c>
    </row>
    <row r="7" spans="1:28" s="11" customFormat="1" ht="229.15" customHeight="1" x14ac:dyDescent="0.2">
      <c r="A7" s="92" t="s">
        <v>28</v>
      </c>
      <c r="B7" s="92" t="s">
        <v>29</v>
      </c>
      <c r="C7" s="92" t="s">
        <v>31</v>
      </c>
      <c r="D7" s="94" t="s">
        <v>34</v>
      </c>
      <c r="E7" s="96" t="s">
        <v>35</v>
      </c>
      <c r="F7" s="69">
        <v>20200680010086</v>
      </c>
      <c r="G7" s="70" t="s">
        <v>50</v>
      </c>
      <c r="H7" s="6" t="s">
        <v>70</v>
      </c>
      <c r="I7" s="38">
        <v>44208</v>
      </c>
      <c r="J7" s="38">
        <v>44560</v>
      </c>
      <c r="K7" s="90">
        <v>1</v>
      </c>
      <c r="L7" s="88">
        <v>0.34</v>
      </c>
      <c r="M7" s="86">
        <f t="shared" si="0"/>
        <v>0.34</v>
      </c>
      <c r="N7" s="6" t="s">
        <v>67</v>
      </c>
      <c r="O7" s="24">
        <v>250000000</v>
      </c>
      <c r="P7" s="9"/>
      <c r="Q7" s="9"/>
      <c r="R7" s="9"/>
      <c r="S7" s="100">
        <f>SUM(O7:R8)</f>
        <v>450000000</v>
      </c>
      <c r="T7" s="24">
        <v>247000000</v>
      </c>
      <c r="U7" s="9"/>
      <c r="V7" s="9"/>
      <c r="W7" s="9"/>
      <c r="X7" s="100">
        <f>SUM(T7:W8)</f>
        <v>247000000</v>
      </c>
      <c r="Y7" s="102">
        <f>IFERROR(X7/S7,"-")</f>
        <v>0.54888888888888887</v>
      </c>
      <c r="Z7" s="104"/>
      <c r="AA7" s="106" t="s">
        <v>48</v>
      </c>
      <c r="AB7" s="98" t="s">
        <v>52</v>
      </c>
    </row>
    <row r="8" spans="1:28" s="11" customFormat="1" ht="36.6" customHeight="1" x14ac:dyDescent="0.2">
      <c r="A8" s="93"/>
      <c r="B8" s="93"/>
      <c r="C8" s="93"/>
      <c r="D8" s="95"/>
      <c r="E8" s="97"/>
      <c r="F8" s="67"/>
      <c r="G8" s="68" t="s">
        <v>68</v>
      </c>
      <c r="H8" s="68"/>
      <c r="I8" s="38"/>
      <c r="J8" s="38"/>
      <c r="K8" s="91"/>
      <c r="L8" s="89"/>
      <c r="M8" s="87"/>
      <c r="N8" s="6" t="s">
        <v>69</v>
      </c>
      <c r="O8" s="24">
        <v>200000000</v>
      </c>
      <c r="P8" s="9"/>
      <c r="Q8" s="9"/>
      <c r="R8" s="9"/>
      <c r="S8" s="101"/>
      <c r="T8" s="24"/>
      <c r="U8" s="9"/>
      <c r="V8" s="9"/>
      <c r="W8" s="9"/>
      <c r="X8" s="101"/>
      <c r="Y8" s="103"/>
      <c r="Z8" s="105"/>
      <c r="AA8" s="107"/>
      <c r="AB8" s="99"/>
    </row>
    <row r="9" spans="1:28" ht="160.5" customHeight="1" x14ac:dyDescent="0.2">
      <c r="A9" s="40" t="s">
        <v>28</v>
      </c>
      <c r="B9" s="40" t="s">
        <v>29</v>
      </c>
      <c r="C9" s="40" t="s">
        <v>31</v>
      </c>
      <c r="D9" s="54" t="s">
        <v>36</v>
      </c>
      <c r="E9" s="34" t="s">
        <v>37</v>
      </c>
      <c r="F9" s="43"/>
      <c r="G9" s="52" t="s">
        <v>58</v>
      </c>
      <c r="H9" s="6"/>
      <c r="I9" s="38"/>
      <c r="J9" s="38"/>
      <c r="K9" s="41">
        <v>2</v>
      </c>
      <c r="L9" s="65">
        <v>1.2</v>
      </c>
      <c r="M9" s="72">
        <f t="shared" si="0"/>
        <v>0.6</v>
      </c>
      <c r="N9" s="6" t="s">
        <v>63</v>
      </c>
      <c r="O9" s="24">
        <v>50000000</v>
      </c>
      <c r="P9" s="12"/>
      <c r="Q9" s="12"/>
      <c r="R9" s="12"/>
      <c r="S9" s="55">
        <f t="shared" si="1"/>
        <v>50000000</v>
      </c>
      <c r="T9" s="24"/>
      <c r="U9" s="12"/>
      <c r="V9" s="12"/>
      <c r="W9" s="12"/>
      <c r="X9" s="55">
        <f t="shared" si="2"/>
        <v>0</v>
      </c>
      <c r="Y9" s="25">
        <f t="shared" ref="Y9:Y13" si="3">IFERROR(X9/S9,"-")</f>
        <v>0</v>
      </c>
      <c r="Z9" s="24"/>
      <c r="AA9" s="7" t="s">
        <v>48</v>
      </c>
      <c r="AB9" s="10" t="s">
        <v>52</v>
      </c>
    </row>
    <row r="10" spans="1:28" ht="130.5" customHeight="1" x14ac:dyDescent="0.2">
      <c r="A10" s="40" t="s">
        <v>28</v>
      </c>
      <c r="B10" s="40" t="s">
        <v>30</v>
      </c>
      <c r="C10" s="40" t="s">
        <v>38</v>
      </c>
      <c r="D10" s="54" t="s">
        <v>39</v>
      </c>
      <c r="E10" s="34" t="s">
        <v>40</v>
      </c>
      <c r="F10" s="45"/>
      <c r="G10" s="52" t="s">
        <v>57</v>
      </c>
      <c r="H10" s="6"/>
      <c r="I10" s="38"/>
      <c r="J10" s="38"/>
      <c r="K10" s="41">
        <v>1</v>
      </c>
      <c r="L10" s="65">
        <v>0.05</v>
      </c>
      <c r="M10" s="72">
        <f t="shared" si="0"/>
        <v>0.05</v>
      </c>
      <c r="N10" s="6" t="s">
        <v>64</v>
      </c>
      <c r="O10" s="24">
        <v>200000000</v>
      </c>
      <c r="P10" s="12"/>
      <c r="Q10" s="12"/>
      <c r="R10" s="12"/>
      <c r="S10" s="55">
        <f t="shared" si="1"/>
        <v>200000000</v>
      </c>
      <c r="T10" s="24"/>
      <c r="U10" s="12"/>
      <c r="V10" s="12"/>
      <c r="W10" s="12"/>
      <c r="X10" s="55">
        <f t="shared" si="2"/>
        <v>0</v>
      </c>
      <c r="Y10" s="25">
        <f t="shared" si="3"/>
        <v>0</v>
      </c>
      <c r="Z10" s="24"/>
      <c r="AA10" s="7" t="s">
        <v>48</v>
      </c>
      <c r="AB10" s="10" t="s">
        <v>52</v>
      </c>
    </row>
    <row r="11" spans="1:28" ht="147" customHeight="1" x14ac:dyDescent="0.2">
      <c r="A11" s="40" t="s">
        <v>28</v>
      </c>
      <c r="B11" s="40" t="s">
        <v>30</v>
      </c>
      <c r="C11" s="40" t="s">
        <v>38</v>
      </c>
      <c r="D11" s="54" t="s">
        <v>41</v>
      </c>
      <c r="E11" s="34" t="s">
        <v>42</v>
      </c>
      <c r="F11" s="45"/>
      <c r="G11" s="52" t="s">
        <v>56</v>
      </c>
      <c r="H11" s="6"/>
      <c r="I11" s="38"/>
      <c r="J11" s="38"/>
      <c r="K11" s="41">
        <v>1</v>
      </c>
      <c r="L11" s="64">
        <v>0.2</v>
      </c>
      <c r="M11" s="72">
        <f t="shared" si="0"/>
        <v>0.2</v>
      </c>
      <c r="N11" s="6" t="s">
        <v>65</v>
      </c>
      <c r="O11" s="24">
        <v>100000000</v>
      </c>
      <c r="P11" s="8"/>
      <c r="Q11" s="12"/>
      <c r="R11" s="12"/>
      <c r="S11" s="55">
        <f t="shared" si="1"/>
        <v>100000000</v>
      </c>
      <c r="T11" s="24"/>
      <c r="U11" s="8"/>
      <c r="V11" s="12"/>
      <c r="W11" s="12"/>
      <c r="X11" s="55">
        <f t="shared" si="2"/>
        <v>0</v>
      </c>
      <c r="Y11" s="25">
        <f t="shared" si="3"/>
        <v>0</v>
      </c>
      <c r="Z11" s="24"/>
      <c r="AA11" s="7" t="s">
        <v>48</v>
      </c>
      <c r="AB11" s="10" t="s">
        <v>52</v>
      </c>
    </row>
    <row r="12" spans="1:28" ht="134.44999999999999" customHeight="1" x14ac:dyDescent="0.2">
      <c r="A12" s="40" t="s">
        <v>28</v>
      </c>
      <c r="B12" s="40" t="s">
        <v>30</v>
      </c>
      <c r="C12" s="40" t="s">
        <v>38</v>
      </c>
      <c r="D12" s="54" t="s">
        <v>43</v>
      </c>
      <c r="E12" s="34" t="s">
        <v>44</v>
      </c>
      <c r="F12" s="45"/>
      <c r="G12" s="53" t="s">
        <v>59</v>
      </c>
      <c r="H12" s="6"/>
      <c r="I12" s="38"/>
      <c r="J12" s="38"/>
      <c r="K12" s="42">
        <v>0</v>
      </c>
      <c r="L12" s="58"/>
      <c r="M12" s="72" t="str">
        <f t="shared" si="0"/>
        <v>-</v>
      </c>
      <c r="N12" s="6"/>
      <c r="O12" s="24"/>
      <c r="P12" s="12"/>
      <c r="Q12" s="12"/>
      <c r="R12" s="13"/>
      <c r="S12" s="55">
        <f t="shared" si="1"/>
        <v>0</v>
      </c>
      <c r="T12" s="24"/>
      <c r="U12" s="12"/>
      <c r="V12" s="12"/>
      <c r="W12" s="13"/>
      <c r="X12" s="55">
        <f t="shared" si="2"/>
        <v>0</v>
      </c>
      <c r="Y12" s="25" t="str">
        <f t="shared" si="3"/>
        <v>-</v>
      </c>
      <c r="Z12" s="24"/>
      <c r="AA12" s="7" t="s">
        <v>48</v>
      </c>
      <c r="AB12" s="10" t="s">
        <v>52</v>
      </c>
    </row>
    <row r="13" spans="1:28" ht="90" x14ac:dyDescent="0.2">
      <c r="A13" s="40" t="s">
        <v>28</v>
      </c>
      <c r="B13" s="40" t="s">
        <v>30</v>
      </c>
      <c r="C13" s="40" t="s">
        <v>45</v>
      </c>
      <c r="D13" s="54" t="s">
        <v>46</v>
      </c>
      <c r="E13" s="34" t="s">
        <v>47</v>
      </c>
      <c r="F13" s="45"/>
      <c r="G13" s="52" t="s">
        <v>55</v>
      </c>
      <c r="H13" s="6"/>
      <c r="I13" s="38"/>
      <c r="J13" s="38"/>
      <c r="K13" s="41">
        <v>1</v>
      </c>
      <c r="L13" s="66">
        <v>0.2</v>
      </c>
      <c r="M13" s="72">
        <f t="shared" si="0"/>
        <v>0.2</v>
      </c>
      <c r="N13" s="6" t="s">
        <v>66</v>
      </c>
      <c r="O13" s="24">
        <v>50000000</v>
      </c>
      <c r="P13" s="12"/>
      <c r="Q13" s="12"/>
      <c r="R13" s="12"/>
      <c r="S13" s="55">
        <f t="shared" si="1"/>
        <v>50000000</v>
      </c>
      <c r="T13" s="24"/>
      <c r="U13" s="12"/>
      <c r="V13" s="12"/>
      <c r="W13" s="12"/>
      <c r="X13" s="55">
        <f t="shared" si="2"/>
        <v>0</v>
      </c>
      <c r="Y13" s="25">
        <f t="shared" si="3"/>
        <v>0</v>
      </c>
      <c r="Z13" s="24"/>
      <c r="AA13" s="7" t="s">
        <v>48</v>
      </c>
      <c r="AB13" s="10" t="s">
        <v>52</v>
      </c>
    </row>
    <row r="14" spans="1:28" ht="27.75" customHeight="1" x14ac:dyDescent="0.2">
      <c r="A14" s="28"/>
      <c r="B14" s="29"/>
      <c r="C14" s="29"/>
      <c r="D14" s="29"/>
      <c r="E14" s="35"/>
      <c r="F14" s="29"/>
      <c r="G14" s="29"/>
      <c r="H14" s="39"/>
      <c r="I14" s="29"/>
      <c r="J14" s="29"/>
      <c r="K14" s="30"/>
      <c r="L14" s="59" t="s">
        <v>19</v>
      </c>
      <c r="M14" s="73">
        <f>AVERAGE(M6:M13)</f>
        <v>0.28999999999999998</v>
      </c>
      <c r="N14" s="26"/>
      <c r="O14" s="56">
        <f t="shared" ref="O14:R14" si="4">SUM(O6:O13)</f>
        <v>1250000000</v>
      </c>
      <c r="P14" s="56">
        <f t="shared" si="4"/>
        <v>0</v>
      </c>
      <c r="Q14" s="56">
        <f t="shared" si="4"/>
        <v>0</v>
      </c>
      <c r="R14" s="56">
        <f t="shared" si="4"/>
        <v>0</v>
      </c>
      <c r="S14" s="27">
        <f>SUM(S6:S13)</f>
        <v>1250000000</v>
      </c>
      <c r="T14" s="56">
        <f t="shared" ref="T14:W14" si="5">SUM(T6:T13)</f>
        <v>247000000</v>
      </c>
      <c r="U14" s="56">
        <f t="shared" si="5"/>
        <v>0</v>
      </c>
      <c r="V14" s="56">
        <f t="shared" si="5"/>
        <v>0</v>
      </c>
      <c r="W14" s="56">
        <f t="shared" si="5"/>
        <v>0</v>
      </c>
      <c r="X14" s="27">
        <f>SUM(X6:X13)</f>
        <v>247000000</v>
      </c>
      <c r="Y14" s="31">
        <f>IFERROR(X14/S14,"-")</f>
        <v>0.1976</v>
      </c>
      <c r="Z14" s="27">
        <f>SUM(Z6:Z13)</f>
        <v>0</v>
      </c>
      <c r="AA14" s="32"/>
      <c r="AB14" s="33"/>
    </row>
    <row r="15" spans="1:28" s="16" customFormat="1" x14ac:dyDescent="0.2">
      <c r="A15" s="17"/>
      <c r="B15" s="18"/>
      <c r="C15" s="18"/>
      <c r="D15" s="18"/>
      <c r="E15" s="18"/>
      <c r="G15" s="19"/>
      <c r="H15" s="19"/>
      <c r="I15" s="19"/>
      <c r="J15" s="19"/>
      <c r="K15" s="19"/>
      <c r="L15" s="60"/>
      <c r="M15" s="60"/>
      <c r="N15" s="19"/>
    </row>
    <row r="16" spans="1:28" s="16" customFormat="1" x14ac:dyDescent="0.2">
      <c r="A16" s="17"/>
      <c r="B16" s="18"/>
      <c r="C16" s="18"/>
      <c r="D16" s="18"/>
      <c r="E16" s="18"/>
      <c r="G16" s="19"/>
      <c r="H16" s="19"/>
      <c r="I16" s="19"/>
      <c r="J16" s="19"/>
      <c r="K16" s="19"/>
      <c r="L16" s="60"/>
      <c r="M16" s="60"/>
      <c r="N16" s="19"/>
    </row>
    <row r="17" spans="1:14" s="16" customFormat="1" x14ac:dyDescent="0.2">
      <c r="A17" s="17"/>
      <c r="B17" s="18"/>
      <c r="C17" s="18"/>
      <c r="D17" s="18"/>
      <c r="G17" s="19"/>
      <c r="H17" s="19"/>
      <c r="I17" s="19"/>
      <c r="J17" s="19"/>
      <c r="K17" s="19"/>
      <c r="L17" s="60"/>
      <c r="M17" s="60"/>
      <c r="N17" s="19"/>
    </row>
    <row r="18" spans="1:14" s="16" customFormat="1" x14ac:dyDescent="0.2">
      <c r="A18" s="17"/>
      <c r="B18" s="18"/>
      <c r="C18" s="18"/>
      <c r="D18" s="18"/>
      <c r="G18" s="19"/>
      <c r="H18" s="19"/>
      <c r="I18" s="19"/>
      <c r="J18" s="19"/>
      <c r="K18" s="19"/>
      <c r="L18" s="60"/>
      <c r="M18" s="60"/>
      <c r="N18" s="19"/>
    </row>
    <row r="19" spans="1:14" s="16" customFormat="1" x14ac:dyDescent="0.2">
      <c r="A19" s="17"/>
      <c r="B19" s="18"/>
      <c r="C19" s="18"/>
      <c r="D19" s="18"/>
      <c r="G19" s="19"/>
      <c r="H19" s="19"/>
      <c r="I19" s="19"/>
      <c r="J19" s="19"/>
      <c r="K19" s="19"/>
      <c r="L19" s="60"/>
      <c r="M19" s="60"/>
      <c r="N19" s="19"/>
    </row>
    <row r="20" spans="1:14" s="16" customFormat="1" x14ac:dyDescent="0.2">
      <c r="A20" s="17"/>
      <c r="B20" s="18"/>
      <c r="C20" s="18"/>
      <c r="D20" s="18"/>
      <c r="G20" s="19"/>
      <c r="H20" s="19"/>
      <c r="I20" s="19"/>
      <c r="J20" s="19"/>
      <c r="K20" s="19"/>
      <c r="L20" s="60"/>
      <c r="M20" s="60"/>
      <c r="N20" s="19"/>
    </row>
    <row r="21" spans="1:14" s="16" customFormat="1" x14ac:dyDescent="0.2">
      <c r="A21" s="17"/>
      <c r="B21" s="18"/>
      <c r="C21" s="18"/>
      <c r="D21" s="18"/>
      <c r="E21" s="18"/>
      <c r="G21" s="19"/>
      <c r="H21" s="19"/>
      <c r="I21" s="19"/>
      <c r="J21" s="19"/>
      <c r="K21" s="19"/>
      <c r="L21" s="60"/>
      <c r="M21" s="60"/>
      <c r="N21" s="19"/>
    </row>
    <row r="22" spans="1:14" s="16" customFormat="1" x14ac:dyDescent="0.2">
      <c r="A22" s="15"/>
      <c r="L22" s="61"/>
      <c r="M22" s="61"/>
    </row>
    <row r="23" spans="1:14" s="16" customFormat="1" x14ac:dyDescent="0.2">
      <c r="A23" s="15"/>
      <c r="L23" s="61"/>
      <c r="M23" s="61"/>
    </row>
    <row r="24" spans="1:14" s="16" customFormat="1" x14ac:dyDescent="0.2">
      <c r="A24" s="15"/>
      <c r="L24" s="61"/>
      <c r="M24" s="61"/>
    </row>
    <row r="25" spans="1:14" s="16" customFormat="1" x14ac:dyDescent="0.2">
      <c r="A25" s="17"/>
      <c r="B25" s="18"/>
      <c r="C25" s="18"/>
      <c r="D25" s="18"/>
      <c r="E25" s="18"/>
      <c r="G25" s="19"/>
      <c r="H25" s="19"/>
      <c r="I25" s="19"/>
      <c r="J25" s="19"/>
      <c r="K25" s="19"/>
      <c r="L25" s="62"/>
      <c r="M25" s="62"/>
      <c r="N25" s="19"/>
    </row>
    <row r="26" spans="1:14" s="16" customFormat="1" x14ac:dyDescent="0.2">
      <c r="A26" s="15"/>
      <c r="L26" s="61"/>
      <c r="M26" s="61"/>
    </row>
    <row r="27" spans="1:14" s="16" customFormat="1" x14ac:dyDescent="0.2">
      <c r="A27" s="15"/>
      <c r="L27" s="61"/>
      <c r="M27" s="61"/>
    </row>
    <row r="28" spans="1:14" s="16" customFormat="1" x14ac:dyDescent="0.2">
      <c r="A28" s="15"/>
      <c r="L28" s="61"/>
      <c r="M28" s="61"/>
    </row>
  </sheetData>
  <mergeCells count="24">
    <mergeCell ref="AB7:AB8"/>
    <mergeCell ref="S7:S8"/>
    <mergeCell ref="X7:X8"/>
    <mergeCell ref="Y7:Y8"/>
    <mergeCell ref="Z7:Z8"/>
    <mergeCell ref="AA7:AA8"/>
    <mergeCell ref="M7:M8"/>
    <mergeCell ref="L7:L8"/>
    <mergeCell ref="K7:K8"/>
    <mergeCell ref="A7:A8"/>
    <mergeCell ref="B7:B8"/>
    <mergeCell ref="C7:C8"/>
    <mergeCell ref="D7:D8"/>
    <mergeCell ref="E7:E8"/>
    <mergeCell ref="A4:E4"/>
    <mergeCell ref="N4:S4"/>
    <mergeCell ref="F1:P3"/>
    <mergeCell ref="Z4:Z5"/>
    <mergeCell ref="AA4:AB4"/>
    <mergeCell ref="F4:J4"/>
    <mergeCell ref="K4:M4"/>
    <mergeCell ref="Y1:Y3"/>
    <mergeCell ref="Y4:Y5"/>
    <mergeCell ref="T4:X4"/>
  </mergeCells>
  <conditionalFormatting sqref="M6:M7 M9:M13">
    <cfRule type="cellIs" dxfId="2" priority="2" operator="between">
      <formula>0.67</formula>
      <formula>1</formula>
    </cfRule>
    <cfRule type="cellIs" dxfId="1" priority="3" operator="between">
      <formula>0.34</formula>
      <formula>0.66</formula>
    </cfRule>
    <cfRule type="cellIs" dxfId="0" priority="4" operator="between">
      <formula>0</formula>
      <formula>0.33</formula>
    </cfRule>
  </conditionalFormatting>
  <pageMargins left="0.25" right="0.25" top="0.75" bottom="0.75" header="0.3" footer="0.3"/>
  <pageSetup paperSize="14"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2021-02-09T14:28:18Z</cp:lastPrinted>
  <dcterms:created xsi:type="dcterms:W3CDTF">2008-07-08T21:30:46Z</dcterms:created>
  <dcterms:modified xsi:type="dcterms:W3CDTF">2022-10-04T00:47:14Z</dcterms:modified>
</cp:coreProperties>
</file>