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3 - Marzo\"/>
    </mc:Choice>
  </mc:AlternateContent>
  <xr:revisionPtr revIDLastSave="0" documentId="13_ncr:1_{E288FEF9-B0CA-4D3A-8C54-07A5C9E94A3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021" sheetId="12" r:id="rId1"/>
  </sheets>
  <definedNames>
    <definedName name="Tabla">'2021'!$A$4:$AB$11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11" i="12" l="1"/>
  <c r="Y9" i="12"/>
  <c r="Y8" i="12"/>
  <c r="Y7" i="12"/>
  <c r="X9" i="12"/>
  <c r="O11" i="12"/>
  <c r="P11" i="12"/>
  <c r="Q11" i="12"/>
  <c r="R11" i="12"/>
  <c r="S11" i="12"/>
  <c r="S9" i="12"/>
  <c r="M11" i="12"/>
  <c r="X8" i="12"/>
  <c r="X7" i="12"/>
  <c r="T11" i="12"/>
  <c r="M9" i="12"/>
  <c r="M8" i="12"/>
  <c r="M7" i="12"/>
  <c r="M6" i="12"/>
  <c r="Z11" i="12" l="1"/>
  <c r="U11" i="12" l="1"/>
  <c r="V11" i="12"/>
  <c r="W11" i="12"/>
  <c r="X6" i="12" l="1"/>
  <c r="X11" i="12" s="1"/>
  <c r="S8" i="12" l="1"/>
  <c r="S7" i="12"/>
  <c r="S6" i="12"/>
  <c r="Y6" i="12" l="1"/>
</calcChain>
</file>

<file path=xl/sharedStrings.xml><?xml version="1.0" encoding="utf-8"?>
<sst xmlns="http://schemas.openxmlformats.org/spreadsheetml/2006/main" count="75" uniqueCount="53">
  <si>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</si>
  <si>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</si>
  <si>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</si>
  <si>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</si>
  <si>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</si>
  <si>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</si>
  <si>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</si>
  <si>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</si>
  <si>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</si>
  <si>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</si>
  <si>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</si>
  <si>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</si>
  <si>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RECURSOS PROPIOS</t>
  </si>
  <si>
    <t>OTROS</t>
  </si>
  <si>
    <t>Dependencia</t>
  </si>
  <si>
    <t>Responsable</t>
  </si>
  <si>
    <t>Código BPIM</t>
  </si>
  <si>
    <t>Actividades</t>
  </si>
  <si>
    <t>FECHA DE CORTE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</si>
  <si>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</si>
  <si>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</si>
  <si>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</si>
  <si>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</si>
  <si>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</si>
  <si>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</si>
  <si>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</si>
  <si>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</si>
  <si>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</si>
  <si>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</si>
  <si>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BUCARAMANGA PRODUCTIVA Y COMPETITIVA: EMPRESAS INNOVADORAS, RESPONSABLES Y CONSCIENTES</t>
  </si>
  <si>
    <t>BUCARAMANGA TERRITORIO LIBRE DE CORRUPCIÓN: INSTITUCIONES SÓLIDAS Y CONFIABLES</t>
  </si>
  <si>
    <t>Bga Nodo De Activación Turística</t>
  </si>
  <si>
    <t>Productividad Y Competitividad De Las Empresas Generadoras De Marca Ciudad</t>
  </si>
  <si>
    <t>Realizar 2 campañas de comunicación para la difusión que permitan el posicionamiento de la Marca Ciudad en el territorio local, regional y nacional que motiven la inversión de diferentes sectores económicos para fortalecer el desarrollo, competitividad y turismo.</t>
  </si>
  <si>
    <t>Número de campañas de comunicación realizadas para la difusión realizadas que permitan el posicionamiento de la Marca Ciudad en el territorio local, regional y nacional que motiven la inversión de diferentes sectores económicos para fortalecer el desarrollo, competitividad y turismo.</t>
  </si>
  <si>
    <t>Acceso A La Información Y Participación</t>
  </si>
  <si>
    <t>Fortalecimiento De Las Instituciones Democráticas Y Ciudadanía Participativa</t>
  </si>
  <si>
    <t>Realizar 4 campañas pedagógicas enfocadas en la protección de la vida, preservación de recursos naturales, la primera infancia y la educación, como base fundamental para la transformación cultural y social de las dinámicas de ciudad.</t>
  </si>
  <si>
    <t>Número de campañas pedagógicas realizadas enfocadas en la protección de la vida, preservación de recursos naturales, la primera infancia y la educación, como base fundamental para la transformación cultural y social de las dinámicas de ciudad.</t>
  </si>
  <si>
    <t xml:space="preserve">Mantener la difusión del 100% de los espacios de participación ciudadana, según requerimiento, que fortalezcan las veedurías y el debate público sobre temas de gobierno y de impacto para la planeación de ciudad. </t>
  </si>
  <si>
    <t xml:space="preserve">Porcentaje de difusión de los espacios de participación ciudadana, según requerimiento, que fortalezcan las veedurías y el debate público sobre temas de gobierno y de impacto para la planeación de ciudad. </t>
  </si>
  <si>
    <t>Actualizar e implementar 1 Plan de Medios para informar a la ciudadanía sobre las políticas, iniciativas y proyectos estratégicos del gobierno.</t>
  </si>
  <si>
    <t>Número de Planes de Medios formulados e implementados para informar a la ciudadanía sobre las políticas, iniciativas y proyectos estratégicos del gobierno.</t>
  </si>
  <si>
    <t>Ofc. Prensa y Comunicaciones</t>
  </si>
  <si>
    <t>IMPLEMENTACIÓN DE ESTRATEGIAS DE COMUNICACIONES Y DIFUSIÓN DE LA OFERTA INSTITUCIONAL PARA EL MUNICIPIO BUCARAMANGA</t>
  </si>
  <si>
    <t>PLAN DE ACCIÓN
OFICINA DE PRENSA Y COMUNICACIONES</t>
  </si>
  <si>
    <t>Fortalecer 1 estrategia de comunicaciones y de difusión de la oferta institucional eficaces para clientes internos y externos del Municipio de Bucaramanga</t>
  </si>
  <si>
    <t>RECURSOS GESTIONADOS</t>
  </si>
  <si>
    <t>Claudia Ramírez</t>
  </si>
  <si>
    <t>SGR</t>
  </si>
  <si>
    <t>N/A</t>
  </si>
  <si>
    <t>2.3.2.02.02.008.4599025.201</t>
  </si>
  <si>
    <t>POR DEFINIR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</si>
</sst>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7" formatCode="_-* #,##0_-;\-* #,##0_-;_-* &quot;-&quot;??_-;_-@_-"/>
  </numFmts>
  <fonts count="18" x14ac:knownFonts="1"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i/>
      <sz val="12"/>
      <color theme="1"/>
      <name val="Arial"/>
      <family val="2"/>
    </font>
    <font>
      <sz val="12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theme="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1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9" fontId="2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2" xfId="0" applyFont="1" applyBorder="1"/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5" fontId="1" fillId="0" borderId="2" xfId="108" applyNumberFormat="1" applyFont="1" applyFill="1" applyBorder="1" applyAlignment="1">
      <alignment horizontal="center" vertical="center" wrapText="1"/>
    </xf>
    <xf numFmtId="9" fontId="1" fillId="0" borderId="2" xfId="107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165" fontId="9" fillId="2" borderId="2" xfId="108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justify"/>
    </xf>
    <xf numFmtId="0" fontId="2" fillId="2" borderId="5" xfId="0" applyFont="1" applyFill="1" applyBorder="1"/>
    <xf numFmtId="0" fontId="2" fillId="2" borderId="3" xfId="0" applyFont="1" applyFill="1" applyBorder="1"/>
    <xf numFmtId="9" fontId="9" fillId="2" borderId="4" xfId="107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justify" vertical="center" wrapText="1"/>
    </xf>
    <xf numFmtId="0" fontId="2" fillId="2" borderId="6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3" xfId="0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/>
    </xf>
    <xf numFmtId="0" fontId="2" fillId="2" borderId="4" xfId="0" applyFont="1" applyFill="1" applyBorder="1"/>
    <xf numFmtId="0" fontId="2" fillId="0" borderId="2" xfId="0" applyFont="1" applyBorder="1" applyAlignment="1">
      <alignment horizontal="justify" vertical="center" wrapText="1"/>
    </xf>
    <xf numFmtId="1" fontId="12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justify" vertical="center" wrapText="1"/>
    </xf>
    <xf numFmtId="9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5" fontId="1" fillId="3" borderId="2" xfId="108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justify" vertical="center" wrapText="1"/>
    </xf>
    <xf numFmtId="164" fontId="8" fillId="3" borderId="4" xfId="0" applyNumberFormat="1" applyFont="1" applyFill="1" applyBorder="1" applyAlignment="1">
      <alignment horizontal="justify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65" fontId="16" fillId="2" borderId="2" xfId="108" applyNumberFormat="1" applyFont="1" applyFill="1" applyBorder="1" applyAlignment="1">
      <alignment vertical="center"/>
    </xf>
    <xf numFmtId="9" fontId="2" fillId="3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5" fontId="2" fillId="0" borderId="2" xfId="108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justify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5" fillId="3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164" fontId="14" fillId="0" borderId="2" xfId="0" applyNumberFormat="1" applyFont="1" applyBorder="1" applyAlignment="1">
      <alignment horizontal="justify" vertical="center" wrapText="1"/>
    </xf>
    <xf numFmtId="9" fontId="2" fillId="0" borderId="1" xfId="0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/>
    </xf>
    <xf numFmtId="9" fontId="2" fillId="3" borderId="7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justify" vertical="center" wrapText="1"/>
    </xf>
    <xf numFmtId="164" fontId="2" fillId="0" borderId="13" xfId="0" applyNumberFormat="1" applyFont="1" applyBorder="1" applyAlignment="1">
      <alignment horizontal="justify" vertical="center" wrapText="1"/>
    </xf>
    <xf numFmtId="164" fontId="2" fillId="0" borderId="9" xfId="0" applyNumberFormat="1" applyFont="1" applyBorder="1" applyAlignment="1">
      <alignment horizontal="justify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0" xfId="109" applyNumberFormat="1" applyFont="1" applyBorder="1"/>
    <xf numFmtId="167" fontId="2" fillId="0" borderId="0" xfId="0" applyNumberFormat="1" applyFont="1" applyBorder="1"/>
    <xf numFmtId="165" fontId="1" fillId="0" borderId="2" xfId="108" applyNumberFormat="1" applyFont="1" applyFill="1" applyBorder="1" applyAlignment="1">
      <alignment horizontal="center" vertical="center" wrapText="1"/>
    </xf>
    <xf numFmtId="165" fontId="7" fillId="0" borderId="2" xfId="108" applyNumberFormat="1" applyFont="1" applyFill="1" applyBorder="1" applyAlignment="1">
      <alignment horizontal="center" vertical="center" wrapText="1"/>
    </xf>
    <xf numFmtId="165" fontId="1" fillId="3" borderId="2" xfId="108" applyNumberFormat="1" applyFont="1" applyFill="1" applyBorder="1" applyAlignment="1">
      <alignment horizontal="center" vertical="center" wrapText="1"/>
    </xf>
    <xf numFmtId="165" fontId="2" fillId="0" borderId="2" xfId="108" applyNumberFormat="1" applyFont="1" applyBorder="1"/>
    <xf numFmtId="165" fontId="1" fillId="3" borderId="1" xfId="108" applyNumberFormat="1" applyFont="1" applyFill="1" applyBorder="1" applyAlignment="1">
      <alignment horizontal="center" vertical="center" wrapText="1"/>
    </xf>
    <xf numFmtId="165" fontId="1" fillId="3" borderId="7" xfId="108" applyNumberFormat="1" applyFont="1" applyFill="1" applyBorder="1" applyAlignment="1">
      <alignment horizontal="center" vertical="center" wrapText="1"/>
    </xf>
    <xf numFmtId="5" fontId="1" fillId="3" borderId="1" xfId="108" applyNumberFormat="1" applyFont="1" applyFill="1" applyBorder="1" applyAlignment="1">
      <alignment horizontal="center" vertical="center" wrapText="1"/>
    </xf>
    <xf numFmtId="5" fontId="1" fillId="3" borderId="7" xfId="108" applyNumberFormat="1" applyFont="1" applyFill="1" applyBorder="1" applyAlignment="1">
      <alignment horizontal="center" vertical="center" wrapText="1"/>
    </xf>
    <xf numFmtId="9" fontId="1" fillId="0" borderId="1" xfId="107" applyFont="1" applyFill="1" applyBorder="1" applyAlignment="1">
      <alignment horizontal="center" vertical="center" wrapText="1"/>
    </xf>
    <xf numFmtId="9" fontId="1" fillId="0" borderId="7" xfId="107" applyFont="1" applyFill="1" applyBorder="1" applyAlignment="1">
      <alignment horizontal="center" vertical="center" wrapText="1"/>
    </xf>
    <xf numFmtId="5" fontId="1" fillId="0" borderId="1" xfId="108" applyNumberFormat="1" applyFont="1" applyFill="1" applyBorder="1" applyAlignment="1">
      <alignment horizontal="center" vertical="center" wrapText="1"/>
    </xf>
    <xf numFmtId="5" fontId="1" fillId="0" borderId="7" xfId="108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Border="1" applyAlignment="1">
      <alignment horizontal="justify" vertical="center" wrapText="1"/>
    </xf>
    <xf numFmtId="1" fontId="13" fillId="0" borderId="8" xfId="0" applyNumberFormat="1" applyFont="1" applyFill="1" applyBorder="1" applyAlignment="1">
      <alignment horizontal="center" vertical="center"/>
    </xf>
    <xf numFmtId="164" fontId="17" fillId="0" borderId="8" xfId="0" applyNumberFormat="1" applyFont="1" applyBorder="1" applyAlignment="1">
      <alignment horizontal="justify" vertical="center" wrapText="1"/>
    </xf>
    <xf numFmtId="1" fontId="13" fillId="0" borderId="11" xfId="0" applyNumberFormat="1" applyFont="1" applyFill="1" applyBorder="1" applyAlignment="1">
      <alignment horizontal="center" vertical="center"/>
    </xf>
    <xf numFmtId="164" fontId="17" fillId="0" borderId="7" xfId="0" applyNumberFormat="1" applyFont="1" applyBorder="1" applyAlignment="1">
      <alignment horizontal="justify" vertical="center" wrapText="1"/>
    </xf>
  </cellXfs>
  <cellStyles count="1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09" builtinId="3"/>
    <cellStyle name="Moneda" xfId="108" builtinId="4"/>
    <cellStyle name="Normal" xfId="0" builtinId="0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5"/>
      <color rgb="FFFF714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981667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25" y="23811"/>
          <a:ext cx="1809502" cy="535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5"/>
  <sheetViews>
    <sheetView showGridLines="0" tabSelected="1" topLeftCell="I1" zoomScale="50" zoomScaleNormal="50" zoomScaleSheetLayoutView="51" workbookViewId="0">
      <pane ySplit="5" topLeftCell="A6" activePane="bottomLeft" state="frozen"/>
      <selection activeCell="R1" sqref="R1"/>
      <selection pane="bottomLeft" activeCell="Y12" sqref="Y12"/>
    </sheetView>
  </sheetViews>
  <sheetFormatPr baseColWidth="10" defaultColWidth="11" defaultRowHeight="15" x14ac:dyDescent="0.25"/>
  <cols>
    <col min="1" max="1" width="26.3984375" style="11" customWidth="1"/>
    <col min="2" max="3" width="18.796875" style="1" customWidth="1"/>
    <col min="4" max="4" width="50" style="1" customWidth="1"/>
    <col min="5" max="5" width="48" style="1" customWidth="1"/>
    <col min="6" max="6" width="21.59765625" style="1" bestFit="1" customWidth="1"/>
    <col min="7" max="8" width="26.69921875" style="1" customWidth="1"/>
    <col min="9" max="11" width="15.8984375" style="1" customWidth="1"/>
    <col min="12" max="13" width="17.5" style="1" customWidth="1"/>
    <col min="14" max="14" width="32.5" style="1" customWidth="1"/>
    <col min="15" max="15" width="22.796875" style="1" customWidth="1"/>
    <col min="16" max="18" width="12.796875" style="1" customWidth="1"/>
    <col min="19" max="19" width="22.796875" style="1" customWidth="1"/>
    <col min="20" max="20" width="24.5" style="1" customWidth="1"/>
    <col min="21" max="23" width="12.796875" style="1" customWidth="1"/>
    <col min="24" max="24" width="22.796875" style="1" customWidth="1"/>
    <col min="25" max="25" width="16.5" style="1" customWidth="1"/>
    <col min="26" max="26" width="19.5" style="1" customWidth="1"/>
    <col min="27" max="27" width="19.09765625" style="1" customWidth="1"/>
    <col min="28" max="28" width="18.19921875" style="1" customWidth="1"/>
    <col min="29" max="16384" width="11" style="1"/>
  </cols>
  <sheetData>
    <row r="1" spans="1:28" ht="15.6" x14ac:dyDescent="0.25">
      <c r="A1" s="3" t="s">
        <v>18</v>
      </c>
      <c r="F1" s="60" t="s">
        <v>45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Y1" s="64"/>
      <c r="Z1" s="42"/>
    </row>
    <row r="2" spans="1:28" ht="15.6" x14ac:dyDescent="0.25">
      <c r="A2" s="21">
        <v>44286</v>
      </c>
      <c r="B2" s="20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Y2" s="64"/>
      <c r="Z2" s="42"/>
    </row>
    <row r="3" spans="1:28" ht="15.6" x14ac:dyDescent="0.25"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Y3" s="65"/>
      <c r="Z3" s="43"/>
    </row>
    <row r="4" spans="1:28" s="36" customFormat="1" ht="19.2" customHeight="1" x14ac:dyDescent="0.25">
      <c r="A4" s="57" t="s">
        <v>10</v>
      </c>
      <c r="B4" s="58"/>
      <c r="C4" s="58"/>
      <c r="D4" s="58"/>
      <c r="E4" s="58"/>
      <c r="F4" s="57" t="s">
        <v>11</v>
      </c>
      <c r="G4" s="58"/>
      <c r="H4" s="58"/>
      <c r="I4" s="58"/>
      <c r="J4" s="58"/>
      <c r="K4" s="59" t="s">
        <v>28</v>
      </c>
      <c r="L4" s="59"/>
      <c r="M4" s="59"/>
      <c r="N4" s="59" t="s">
        <v>26</v>
      </c>
      <c r="O4" s="59"/>
      <c r="P4" s="59"/>
      <c r="Q4" s="59"/>
      <c r="R4" s="59"/>
      <c r="S4" s="59"/>
      <c r="T4" s="57" t="s">
        <v>20</v>
      </c>
      <c r="U4" s="58"/>
      <c r="V4" s="58"/>
      <c r="W4" s="58"/>
      <c r="X4" s="58"/>
      <c r="Y4" s="45"/>
      <c r="Z4" s="66" t="s">
        <v>47</v>
      </c>
      <c r="AA4" s="63" t="s">
        <v>27</v>
      </c>
      <c r="AB4" s="63"/>
    </row>
    <row r="5" spans="1:28" ht="37.200000000000003" customHeight="1" x14ac:dyDescent="0.25">
      <c r="A5" s="4" t="s">
        <v>1</v>
      </c>
      <c r="B5" s="4" t="s">
        <v>6</v>
      </c>
      <c r="C5" s="4" t="s">
        <v>2</v>
      </c>
      <c r="D5" s="4" t="s">
        <v>7</v>
      </c>
      <c r="E5" s="35" t="s">
        <v>22</v>
      </c>
      <c r="F5" s="5" t="s">
        <v>16</v>
      </c>
      <c r="G5" s="5" t="s">
        <v>3</v>
      </c>
      <c r="H5" s="5" t="s">
        <v>17</v>
      </c>
      <c r="I5" s="19" t="s">
        <v>24</v>
      </c>
      <c r="J5" s="19" t="s">
        <v>25</v>
      </c>
      <c r="K5" s="5" t="s">
        <v>4</v>
      </c>
      <c r="L5" s="5" t="s">
        <v>5</v>
      </c>
      <c r="M5" s="19" t="s">
        <v>0</v>
      </c>
      <c r="N5" s="4" t="s">
        <v>9</v>
      </c>
      <c r="O5" s="5" t="s">
        <v>12</v>
      </c>
      <c r="P5" s="5" t="s">
        <v>8</v>
      </c>
      <c r="Q5" s="44" t="s">
        <v>49</v>
      </c>
      <c r="R5" s="5" t="s">
        <v>13</v>
      </c>
      <c r="S5" s="5" t="s">
        <v>23</v>
      </c>
      <c r="T5" s="44" t="s">
        <v>12</v>
      </c>
      <c r="U5" s="44" t="s">
        <v>8</v>
      </c>
      <c r="V5" s="44" t="s">
        <v>49</v>
      </c>
      <c r="W5" s="44" t="s">
        <v>13</v>
      </c>
      <c r="X5" s="5" t="s">
        <v>20</v>
      </c>
      <c r="Y5" s="19" t="s">
        <v>21</v>
      </c>
      <c r="Z5" s="67"/>
      <c r="AA5" s="5" t="s">
        <v>14</v>
      </c>
      <c r="AB5" s="5" t="s">
        <v>15</v>
      </c>
    </row>
    <row r="6" spans="1:28" s="9" customFormat="1" ht="120.6" customHeight="1" x14ac:dyDescent="0.25">
      <c r="A6" s="40" t="s">
        <v>29</v>
      </c>
      <c r="B6" s="40" t="s">
        <v>31</v>
      </c>
      <c r="C6" s="40" t="s">
        <v>32</v>
      </c>
      <c r="D6" s="50" t="s">
        <v>33</v>
      </c>
      <c r="E6" s="33" t="s">
        <v>34</v>
      </c>
      <c r="F6" s="41" t="s">
        <v>50</v>
      </c>
      <c r="G6" s="46" t="s">
        <v>50</v>
      </c>
      <c r="H6" s="6" t="s">
        <v>50</v>
      </c>
      <c r="I6" s="37"/>
      <c r="J6" s="37"/>
      <c r="K6" s="52">
        <v>0</v>
      </c>
      <c r="L6" s="47"/>
      <c r="M6" s="2" t="str">
        <f>IFERROR(IF(L6/K6&gt;100%,100%,L6/K6),"-")</f>
        <v>-</v>
      </c>
      <c r="N6" s="6"/>
      <c r="O6" s="88"/>
      <c r="P6" s="89"/>
      <c r="Q6" s="89"/>
      <c r="R6" s="89"/>
      <c r="S6" s="90">
        <f>SUM(O6:R6)</f>
        <v>0</v>
      </c>
      <c r="T6" s="22"/>
      <c r="U6" s="7"/>
      <c r="V6" s="7"/>
      <c r="W6" s="7"/>
      <c r="X6" s="49">
        <f>SUM(T6:W6)</f>
        <v>0</v>
      </c>
      <c r="Y6" s="23" t="str">
        <f>IFERROR(X6/S6,"-")</f>
        <v>-</v>
      </c>
      <c r="Z6" s="22"/>
      <c r="AA6" s="8" t="s">
        <v>43</v>
      </c>
      <c r="AB6" s="8" t="s">
        <v>48</v>
      </c>
    </row>
    <row r="7" spans="1:28" s="9" customFormat="1" ht="102" customHeight="1" x14ac:dyDescent="0.25">
      <c r="A7" s="40" t="s">
        <v>30</v>
      </c>
      <c r="B7" s="40" t="s">
        <v>35</v>
      </c>
      <c r="C7" s="40" t="s">
        <v>36</v>
      </c>
      <c r="D7" s="50" t="s">
        <v>37</v>
      </c>
      <c r="E7" s="33" t="s">
        <v>38</v>
      </c>
      <c r="F7" s="101">
        <v>2020680010018</v>
      </c>
      <c r="G7" s="102" t="s">
        <v>44</v>
      </c>
      <c r="H7" s="81" t="s">
        <v>46</v>
      </c>
      <c r="I7" s="85">
        <v>44207</v>
      </c>
      <c r="J7" s="85">
        <v>44547</v>
      </c>
      <c r="K7" s="69">
        <v>1</v>
      </c>
      <c r="L7" s="48">
        <v>0.5</v>
      </c>
      <c r="M7" s="2">
        <f>IFERROR(IF(L7/K7&gt;100%,100%,L7/K7),"-")</f>
        <v>0.5</v>
      </c>
      <c r="N7" s="55" t="s">
        <v>51</v>
      </c>
      <c r="O7" s="88">
        <v>172566666.66666001</v>
      </c>
      <c r="P7" s="89"/>
      <c r="Q7" s="89"/>
      <c r="R7" s="89"/>
      <c r="S7" s="90">
        <f>SUM(O7:R7)</f>
        <v>172566666.66666001</v>
      </c>
      <c r="T7" s="56">
        <v>141833333.33333001</v>
      </c>
      <c r="U7" s="7"/>
      <c r="V7" s="7"/>
      <c r="W7" s="7"/>
      <c r="X7" s="49">
        <f>SUM(T7:W7)</f>
        <v>141833333.33333001</v>
      </c>
      <c r="Y7" s="23">
        <f>IFERROR(X7/S7,"-")</f>
        <v>0.82190457794090488</v>
      </c>
      <c r="Z7" s="22"/>
      <c r="AA7" s="8" t="s">
        <v>43</v>
      </c>
      <c r="AB7" s="8" t="s">
        <v>48</v>
      </c>
    </row>
    <row r="8" spans="1:28" ht="106.8" customHeight="1" x14ac:dyDescent="0.25">
      <c r="A8" s="40" t="s">
        <v>30</v>
      </c>
      <c r="B8" s="40" t="s">
        <v>35</v>
      </c>
      <c r="C8" s="40" t="s">
        <v>36</v>
      </c>
      <c r="D8" s="51" t="s">
        <v>39</v>
      </c>
      <c r="E8" s="33" t="s">
        <v>40</v>
      </c>
      <c r="F8" s="103"/>
      <c r="G8" s="104"/>
      <c r="H8" s="82"/>
      <c r="I8" s="85"/>
      <c r="J8" s="85"/>
      <c r="K8" s="84">
        <v>1</v>
      </c>
      <c r="L8" s="54">
        <v>0.249</v>
      </c>
      <c r="M8" s="2">
        <f>IFERROR(IF(L8/K8&gt;100%,100%,L8/K8),"-")</f>
        <v>0.249</v>
      </c>
      <c r="N8" s="55" t="s">
        <v>51</v>
      </c>
      <c r="O8" s="88">
        <v>338768434.66666001</v>
      </c>
      <c r="P8" s="91"/>
      <c r="Q8" s="91"/>
      <c r="R8" s="91"/>
      <c r="S8" s="90">
        <f>SUM(O8:R8)</f>
        <v>338768434.66666001</v>
      </c>
      <c r="T8" s="22">
        <v>141833333.33333001</v>
      </c>
      <c r="U8" s="10"/>
      <c r="V8" s="10"/>
      <c r="W8" s="10"/>
      <c r="X8" s="49">
        <f>SUM(T8:W8)</f>
        <v>141833333.33333001</v>
      </c>
      <c r="Y8" s="23">
        <f>IFERROR(X8/S8,"-")</f>
        <v>0.41867340288917587</v>
      </c>
      <c r="Z8" s="22"/>
      <c r="AA8" s="8" t="s">
        <v>43</v>
      </c>
      <c r="AB8" s="8" t="s">
        <v>48</v>
      </c>
    </row>
    <row r="9" spans="1:28" ht="75" customHeight="1" x14ac:dyDescent="0.25">
      <c r="A9" s="70" t="s">
        <v>30</v>
      </c>
      <c r="B9" s="70" t="s">
        <v>35</v>
      </c>
      <c r="C9" s="70" t="s">
        <v>36</v>
      </c>
      <c r="D9" s="71" t="s">
        <v>41</v>
      </c>
      <c r="E9" s="72" t="s">
        <v>42</v>
      </c>
      <c r="F9" s="105"/>
      <c r="G9" s="106"/>
      <c r="H9" s="83"/>
      <c r="I9" s="85"/>
      <c r="J9" s="85"/>
      <c r="K9" s="79">
        <v>1</v>
      </c>
      <c r="L9" s="77">
        <v>0.05</v>
      </c>
      <c r="M9" s="75">
        <f>IFERROR(IF(L9/K9&gt;100%,100%,L9/K9),"-")</f>
        <v>0.05</v>
      </c>
      <c r="N9" s="55" t="s">
        <v>51</v>
      </c>
      <c r="O9" s="88">
        <v>888211747.66665995</v>
      </c>
      <c r="P9" s="91"/>
      <c r="Q9" s="91"/>
      <c r="R9" s="91"/>
      <c r="S9" s="92">
        <f>SUM(O9:R10)</f>
        <v>888664898.66665995</v>
      </c>
      <c r="T9" s="22">
        <v>141833333.33333001</v>
      </c>
      <c r="U9" s="10"/>
      <c r="V9" s="10"/>
      <c r="W9" s="10"/>
      <c r="X9" s="94">
        <f>SUM(T9:W10)</f>
        <v>141833333.33333001</v>
      </c>
      <c r="Y9" s="96">
        <f>IFERROR(X9/S9,"-")</f>
        <v>0.15960271812933616</v>
      </c>
      <c r="Z9" s="98"/>
      <c r="AA9" s="100" t="s">
        <v>43</v>
      </c>
      <c r="AB9" s="100" t="s">
        <v>48</v>
      </c>
    </row>
    <row r="10" spans="1:28" ht="21.6" customHeight="1" x14ac:dyDescent="0.25">
      <c r="A10" s="70"/>
      <c r="B10" s="70"/>
      <c r="C10" s="70"/>
      <c r="D10" s="71"/>
      <c r="E10" s="72"/>
      <c r="F10" s="73"/>
      <c r="G10" s="74" t="s">
        <v>52</v>
      </c>
      <c r="H10" s="68"/>
      <c r="I10" s="55"/>
      <c r="J10" s="55"/>
      <c r="K10" s="80"/>
      <c r="L10" s="78"/>
      <c r="M10" s="76"/>
      <c r="N10" s="55" t="s">
        <v>51</v>
      </c>
      <c r="O10" s="88">
        <v>453151</v>
      </c>
      <c r="P10" s="91"/>
      <c r="Q10" s="91"/>
      <c r="R10" s="91"/>
      <c r="S10" s="93"/>
      <c r="T10" s="22"/>
      <c r="U10" s="10"/>
      <c r="V10" s="10"/>
      <c r="W10" s="10"/>
      <c r="X10" s="95"/>
      <c r="Y10" s="97"/>
      <c r="Z10" s="99"/>
      <c r="AA10" s="100"/>
      <c r="AB10" s="100"/>
    </row>
    <row r="11" spans="1:28" ht="17.399999999999999" x14ac:dyDescent="0.25">
      <c r="A11" s="27"/>
      <c r="B11" s="28"/>
      <c r="C11" s="28"/>
      <c r="D11" s="28"/>
      <c r="E11" s="34"/>
      <c r="F11" s="28"/>
      <c r="G11" s="28"/>
      <c r="H11" s="39"/>
      <c r="I11" s="28"/>
      <c r="J11" s="28"/>
      <c r="K11" s="29"/>
      <c r="L11" s="38" t="s">
        <v>19</v>
      </c>
      <c r="M11" s="24">
        <f>AVERAGE(M6:M10)</f>
        <v>0.26633333333333337</v>
      </c>
      <c r="N11" s="25"/>
      <c r="O11" s="53">
        <f t="shared" ref="O11:Q11" si="0">SUM(O6:O10)</f>
        <v>1399999999.99998</v>
      </c>
      <c r="P11" s="53">
        <f t="shared" si="0"/>
        <v>0</v>
      </c>
      <c r="Q11" s="53">
        <f t="shared" si="0"/>
        <v>0</v>
      </c>
      <c r="R11" s="53">
        <f>SUM(R6:R10)</f>
        <v>0</v>
      </c>
      <c r="S11" s="26">
        <f>SUM(S6:S10)</f>
        <v>1399999999.99998</v>
      </c>
      <c r="T11" s="53">
        <f>SUM(T6:T9)</f>
        <v>425499999.99998999</v>
      </c>
      <c r="U11" s="53">
        <f>SUM(U6:U9)</f>
        <v>0</v>
      </c>
      <c r="V11" s="53">
        <f>SUM(V6:V9)</f>
        <v>0</v>
      </c>
      <c r="W11" s="53">
        <f>SUM(W6:W9)</f>
        <v>0</v>
      </c>
      <c r="X11" s="26">
        <f>SUM(X6:X9)</f>
        <v>425499999.99998999</v>
      </c>
      <c r="Y11" s="30">
        <f>IFERROR(X11/S11,"-")</f>
        <v>0.30392857142856861</v>
      </c>
      <c r="Z11" s="26">
        <f>SUM(Z6:Z9)</f>
        <v>0</v>
      </c>
      <c r="AA11" s="31"/>
      <c r="AB11" s="32"/>
    </row>
    <row r="12" spans="1:28" s="13" customFormat="1" x14ac:dyDescent="0.25">
      <c r="A12" s="14"/>
      <c r="B12" s="15"/>
      <c r="C12" s="15"/>
      <c r="D12" s="15"/>
      <c r="E12" s="15"/>
      <c r="G12" s="16"/>
      <c r="H12" s="16"/>
      <c r="I12" s="16"/>
      <c r="J12" s="16"/>
      <c r="K12" s="16"/>
      <c r="L12" s="17"/>
      <c r="M12" s="17"/>
      <c r="N12" s="16"/>
    </row>
    <row r="13" spans="1:28" s="13" customFormat="1" x14ac:dyDescent="0.25">
      <c r="A13" s="14"/>
      <c r="B13" s="15"/>
      <c r="C13" s="15"/>
      <c r="D13" s="15"/>
      <c r="E13" s="15"/>
      <c r="G13" s="16"/>
      <c r="H13" s="16"/>
      <c r="I13" s="16"/>
      <c r="J13" s="16"/>
      <c r="K13" s="16"/>
      <c r="L13" s="17"/>
      <c r="M13" s="17"/>
      <c r="N13" s="16"/>
      <c r="O13" s="86"/>
    </row>
    <row r="14" spans="1:28" s="13" customFormat="1" x14ac:dyDescent="0.25">
      <c r="A14" s="14"/>
      <c r="B14" s="15"/>
      <c r="C14" s="15"/>
      <c r="D14" s="15"/>
      <c r="G14" s="16"/>
      <c r="H14" s="16"/>
      <c r="I14" s="16"/>
      <c r="J14" s="16"/>
      <c r="K14" s="16"/>
      <c r="L14" s="17"/>
      <c r="M14" s="17"/>
      <c r="N14" s="16"/>
      <c r="O14" s="87"/>
    </row>
    <row r="15" spans="1:28" s="13" customFormat="1" x14ac:dyDescent="0.25">
      <c r="A15" s="14"/>
      <c r="B15" s="15"/>
      <c r="C15" s="15"/>
      <c r="D15" s="15"/>
      <c r="G15" s="16"/>
      <c r="H15" s="16"/>
      <c r="I15" s="16"/>
      <c r="J15" s="16"/>
      <c r="K15" s="16"/>
      <c r="L15" s="17"/>
      <c r="M15" s="17"/>
      <c r="N15" s="16"/>
    </row>
    <row r="16" spans="1:28" s="13" customFormat="1" x14ac:dyDescent="0.25">
      <c r="A16" s="14"/>
      <c r="B16" s="15"/>
      <c r="C16" s="15"/>
      <c r="D16" s="15"/>
      <c r="G16" s="16"/>
      <c r="H16" s="16"/>
      <c r="I16" s="16"/>
      <c r="J16" s="16"/>
      <c r="K16" s="16"/>
      <c r="L16" s="17"/>
      <c r="M16" s="17"/>
      <c r="N16" s="16"/>
    </row>
    <row r="17" spans="1:14" s="13" customFormat="1" x14ac:dyDescent="0.25">
      <c r="A17" s="14"/>
      <c r="B17" s="15"/>
      <c r="C17" s="15"/>
      <c r="D17" s="15"/>
      <c r="G17" s="16"/>
      <c r="H17" s="16"/>
      <c r="I17" s="16"/>
      <c r="J17" s="16"/>
      <c r="K17" s="16"/>
      <c r="L17" s="17"/>
      <c r="M17" s="17"/>
      <c r="N17" s="16"/>
    </row>
    <row r="18" spans="1:14" s="13" customFormat="1" x14ac:dyDescent="0.25">
      <c r="A18" s="14"/>
      <c r="B18" s="15"/>
      <c r="C18" s="15"/>
      <c r="D18" s="15"/>
      <c r="E18" s="15"/>
      <c r="G18" s="16"/>
      <c r="H18" s="16"/>
      <c r="I18" s="16"/>
      <c r="J18" s="16"/>
      <c r="K18" s="16"/>
      <c r="L18" s="17"/>
      <c r="M18" s="17"/>
      <c r="N18" s="16"/>
    </row>
    <row r="19" spans="1:14" s="13" customFormat="1" x14ac:dyDescent="0.25">
      <c r="A19" s="12"/>
    </row>
    <row r="20" spans="1:14" s="13" customFormat="1" x14ac:dyDescent="0.25">
      <c r="A20" s="12"/>
    </row>
    <row r="21" spans="1:14" s="13" customFormat="1" x14ac:dyDescent="0.25">
      <c r="A21" s="12"/>
    </row>
    <row r="22" spans="1:14" s="13" customFormat="1" x14ac:dyDescent="0.25">
      <c r="A22" s="14"/>
      <c r="B22" s="15"/>
      <c r="C22" s="15"/>
      <c r="D22" s="15"/>
      <c r="E22" s="15"/>
      <c r="G22" s="16"/>
      <c r="H22" s="16"/>
      <c r="I22" s="16"/>
      <c r="J22" s="16"/>
      <c r="K22" s="16"/>
      <c r="L22" s="18"/>
      <c r="M22" s="18"/>
      <c r="N22" s="16"/>
    </row>
    <row r="23" spans="1:14" s="13" customFormat="1" x14ac:dyDescent="0.25">
      <c r="A23" s="12"/>
    </row>
    <row r="24" spans="1:14" s="13" customFormat="1" x14ac:dyDescent="0.25">
      <c r="A24" s="12"/>
    </row>
    <row r="25" spans="1:14" s="13" customFormat="1" x14ac:dyDescent="0.25">
      <c r="A25" s="12"/>
    </row>
  </sheetData>
  <mergeCells count="28">
    <mergeCell ref="AB9:AB10"/>
    <mergeCell ref="S9:S10"/>
    <mergeCell ref="X9:X10"/>
    <mergeCell ref="Y9:Y10"/>
    <mergeCell ref="Z9:Z10"/>
    <mergeCell ref="AA9:AA10"/>
    <mergeCell ref="AA4:AB4"/>
    <mergeCell ref="F4:J4"/>
    <mergeCell ref="K4:M4"/>
    <mergeCell ref="Y1:Y3"/>
    <mergeCell ref="Z4:Z5"/>
    <mergeCell ref="T4:X4"/>
    <mergeCell ref="F7:F9"/>
    <mergeCell ref="G7:G9"/>
    <mergeCell ref="A4:E4"/>
    <mergeCell ref="N4:S4"/>
    <mergeCell ref="F1:Q3"/>
    <mergeCell ref="H7:H9"/>
    <mergeCell ref="I7:I9"/>
    <mergeCell ref="J7:J9"/>
    <mergeCell ref="A9:A10"/>
    <mergeCell ref="B9:B10"/>
    <mergeCell ref="C9:C10"/>
    <mergeCell ref="D9:D10"/>
    <mergeCell ref="E9:E10"/>
    <mergeCell ref="M9:M10"/>
    <mergeCell ref="L9:L10"/>
    <mergeCell ref="K9:K10"/>
  </mergeCells>
  <conditionalFormatting sqref="M6:M9">
    <cfRule type="cellIs" dxfId="2" priority="2" operator="between">
      <formula>0.67</formula>
      <formula>1</formula>
    </cfRule>
    <cfRule type="cellIs" dxfId="1" priority="3" operator="between">
      <formula>0.34</formula>
      <formula>0.66</formula>
    </cfRule>
    <cfRule type="cellIs" dxfId="0" priority="4" operator="between">
      <formula>0</formula>
      <formula>0.33</formula>
    </cfRule>
  </conditionalFormatting>
  <pageMargins left="0.25" right="0.25" top="0.75" bottom="0.75" header="0.3" footer="0.3"/>
  <pageSetup paperSize="14"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Tabla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Cindy Sarmiento</cp:lastModifiedBy>
  <cp:lastPrinted>2021-02-09T14:28:18Z</cp:lastPrinted>
  <dcterms:created xsi:type="dcterms:W3CDTF">2008-07-08T21:30:46Z</dcterms:created>
  <dcterms:modified xsi:type="dcterms:W3CDTF">2021-04-10T15:01:53Z</dcterms:modified>
</cp:coreProperties>
</file>