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5 - Mayo\Publicados\"/>
    </mc:Choice>
  </mc:AlternateContent>
  <xr:revisionPtr revIDLastSave="0" documentId="13_ncr:1_{196A66BD-9F92-4053-A32F-9878A5D391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VSIBU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M13" i="1"/>
  <c r="M11" i="1"/>
  <c r="M10" i="1"/>
  <c r="M7" i="1"/>
  <c r="X6" i="1"/>
  <c r="X7" i="1"/>
  <c r="X14" i="1"/>
  <c r="Y14" i="1"/>
  <c r="S14" i="1"/>
  <c r="X11" i="1"/>
  <c r="S11" i="1"/>
  <c r="X8" i="1"/>
  <c r="X10" i="1"/>
  <c r="X13" i="1"/>
  <c r="S6" i="1"/>
  <c r="S7" i="1"/>
  <c r="S10" i="1"/>
  <c r="S13" i="1"/>
  <c r="M6" i="1"/>
  <c r="Z14" i="1"/>
  <c r="W14" i="1"/>
  <c r="V14" i="1"/>
  <c r="U14" i="1"/>
  <c r="R14" i="1"/>
  <c r="Q14" i="1"/>
  <c r="P14" i="1"/>
  <c r="Y13" i="1"/>
  <c r="Y10" i="1"/>
  <c r="Y7" i="1"/>
  <c r="T14" i="1"/>
  <c r="Y11" i="1"/>
  <c r="O14" i="1"/>
  <c r="Y6" i="1"/>
</calcChain>
</file>

<file path=xl/sharedStrings.xml><?xml version="1.0" encoding="utf-8"?>
<sst xmlns="http://schemas.openxmlformats.org/spreadsheetml/2006/main" count="93" uniqueCount="64">
  <si>
    <t>FECHA DE CORTE</t>
  </si>
  <si>
    <t>PLAN DE ACCIÓN
INSTITUTO DE VIVIENDA Y REFORMA URBANA DE BUCARAMANGA</t>
  </si>
  <si>
    <t>VIGENCIA 2021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</si>
  <si>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</si>
  <si>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</si>
  <si>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</si>
  <si>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</si>
  <si>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</si>
  <si>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</si>
  <si>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</si>
  <si>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</si>
  <si>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</si>
  <si>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</si>
  <si>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</si>
  <si>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</si>
  <si>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</si>
  <si>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</si>
  <si>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</si>
  <si>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</si>
  <si>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</si>
  <si>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</si>
  <si>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</si>
  <si>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</si>
  <si>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</si>
  <si>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</si>
  <si>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</t>
  </si>
  <si>
    <t>SGP</t>
  </si>
  <si>
    <t>SGR</t>
  </si>
  <si>
    <t>OTROS</t>
  </si>
  <si>
    <t>TOTAL PROGRAMADO</t>
  </si>
  <si>
    <t>Dependencia</t>
  </si>
  <si>
    <t>Responsable</t>
  </si>
  <si>
    <t>BUCARAMANGA EQUITATIVA E INCLUYENTE: UNA CIUDAD DE BIENESTAR</t>
  </si>
  <si>
    <t>Habitabilidad</t>
  </si>
  <si>
    <t>Proyección Habitacional Y Vivienda</t>
  </si>
  <si>
    <t>Asignar 521 subsidios complementarios a hogares en condición de vulnerabilidad con enfoque diferencial.</t>
  </si>
  <si>
    <t>Número de subsidios complementarios asignados a hogares en condición de vulnerabilidad con enfoque diferencial.</t>
  </si>
  <si>
    <t>APOYO TÉCNICO EN EL DISEÑO Y FORMULACIÓN DE PROYECTOS DE VIVIENDA Y ASIGNACIÓN DE SUBSIDIOS COMPLEMENTARIOS PARA LA POBLACIÓN VULNERABLE DEL MUNICIPIO DE BUCARAMANGA</t>
  </si>
  <si>
    <t>Asignar 521 subsidios complementarios a hogares vulnerables.</t>
  </si>
  <si>
    <t>2.3.2.02.02.005</t>
  </si>
  <si>
    <t>INVISBU</t>
  </si>
  <si>
    <t>Juan Manuel Gómez</t>
  </si>
  <si>
    <t>Entregar 500 soluciones de vivienda con obras complementarias.</t>
  </si>
  <si>
    <t>Número de soluciones de vivienda entregadas con obras complementarias.</t>
  </si>
  <si>
    <t>CONTROL Y SEGUIMIENTO A LA CONSTRUCCIÓN DE LA URBANIZACIÓN NORTE CLUB TIBURONES II EN EL MUNICIPIO BUCARAMANGA</t>
  </si>
  <si>
    <t>CONSTRUCCIÓN DEL PARQUE DE BOLSILLO NORTE CLUB TIBURONES II.</t>
  </si>
  <si>
    <t xml:space="preserve">Mejoramientos De Vivienda Y Entorno Barrial   </t>
  </si>
  <si>
    <t>Realizar 560 mejoramientos de vivienda en la zona urbana y rural.</t>
  </si>
  <si>
    <t>Número de mejoramientos de vivienda realizados en zona urbana y rural.</t>
  </si>
  <si>
    <t>OBRAS DE MEJORAMIENTOS DE VIVIENDA EN EL MUNICIPIO DE BUCARAMANGA.</t>
  </si>
  <si>
    <t xml:space="preserve">Realizar 120 mejoramientos urbanos </t>
  </si>
  <si>
    <t xml:space="preserve">Acompañamiento Social Habitacional </t>
  </si>
  <si>
    <t>Atender y acompañar a 13.500 familias en temas relacionas con vivienda de interés social.</t>
  </si>
  <si>
    <t>Número de familias atendidas y acompañadas en temas relacionados con vivienda de interés social.</t>
  </si>
  <si>
    <t>FORMACIÓN EN TEMAS RELACIONADOS CON VIVIENDA DE INTERÉS SOCIAL Y ACOMPAÑAMIENTO COMUNITARIO EN LOS PROYECTOS DESARROLLADOS POR EL INVISBU EN EL MUNICIPIO DE   BUCARAMANGA</t>
  </si>
  <si>
    <t>Atender y acompañar a 13.500 familias en temas relacionados con vivienda de interés social</t>
  </si>
  <si>
    <t>BUCARAMANGA CIUDAD VITAL: LA VIDA ES SAGRADA</t>
  </si>
  <si>
    <t>Bucaramanga, Territorio Ordenado</t>
  </si>
  <si>
    <t>1. Planeando Construimos Ciudad Y Territorio</t>
  </si>
  <si>
    <t>Formular 1 Operación Urbana Estratégica - OUE.</t>
  </si>
  <si>
    <t>Porcentaje de avance en la formulación de la Operación Urbana Estratégica - OUE.</t>
  </si>
  <si>
    <t>TOTALES</t>
  </si>
  <si>
    <t>PENDIENTE POR DEFINIR</t>
  </si>
  <si>
    <t>Diagnósticos OUE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</si>
</sst>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2" applyFont="1"/>
    <xf numFmtId="16" fontId="4" fillId="0" borderId="0" xfId="2" applyNumberFormat="1" applyFont="1"/>
    <xf numFmtId="0" fontId="4" fillId="0" borderId="0" xfId="2" applyFont="1" applyAlignment="1">
      <alignment horizontal="justify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vertical="center" wrapText="1"/>
    </xf>
    <xf numFmtId="0" fontId="7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justify" vertical="center" wrapText="1"/>
    </xf>
    <xf numFmtId="0" fontId="4" fillId="3" borderId="1" xfId="2" applyFont="1" applyFill="1" applyBorder="1" applyAlignment="1">
      <alignment horizontal="justify" vertical="center" wrapText="1"/>
    </xf>
    <xf numFmtId="164" fontId="4" fillId="0" borderId="5" xfId="2" applyNumberFormat="1" applyFont="1" applyBorder="1" applyAlignment="1">
      <alignment horizontal="center" vertical="center" wrapText="1"/>
    </xf>
    <xf numFmtId="3" fontId="8" fillId="0" borderId="1" xfId="2" applyNumberFormat="1" applyFont="1" applyFill="1" applyBorder="1" applyAlignment="1">
      <alignment horizontal="center" vertical="center" wrapText="1"/>
    </xf>
    <xf numFmtId="3" fontId="8" fillId="4" borderId="1" xfId="2" applyNumberFormat="1" applyFont="1" applyFill="1" applyBorder="1" applyAlignment="1">
      <alignment horizontal="center" vertical="center" wrapText="1"/>
    </xf>
    <xf numFmtId="9" fontId="4" fillId="0" borderId="1" xfId="2" applyNumberFormat="1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justify" vertical="center" wrapText="1"/>
    </xf>
    <xf numFmtId="5" fontId="7" fillId="0" borderId="1" xfId="3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5" fontId="7" fillId="4" borderId="1" xfId="3" applyNumberFormat="1" applyFont="1" applyFill="1" applyBorder="1" applyAlignment="1">
      <alignment horizontal="center" vertical="center" wrapText="1"/>
    </xf>
    <xf numFmtId="9" fontId="7" fillId="0" borderId="1" xfId="4" applyFont="1" applyFill="1" applyBorder="1" applyAlignment="1">
      <alignment horizontal="center" vertical="center" wrapText="1"/>
    </xf>
    <xf numFmtId="165" fontId="7" fillId="0" borderId="1" xfId="4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0" xfId="2" applyFont="1" applyFill="1"/>
    <xf numFmtId="1" fontId="4" fillId="0" borderId="6" xfId="2" applyNumberFormat="1" applyFont="1" applyBorder="1" applyAlignment="1">
      <alignment horizontal="justify" vertical="center"/>
    </xf>
    <xf numFmtId="0" fontId="6" fillId="0" borderId="6" xfId="2" applyFont="1" applyBorder="1" applyAlignment="1">
      <alignment horizontal="justify" vertical="center" wrapText="1"/>
    </xf>
    <xf numFmtId="0" fontId="7" fillId="0" borderId="6" xfId="2" applyFont="1" applyBorder="1" applyAlignment="1">
      <alignment horizontal="justify" vertical="center" wrapText="1"/>
    </xf>
    <xf numFmtId="9" fontId="8" fillId="0" borderId="1" xfId="2" applyNumberFormat="1" applyFont="1" applyFill="1" applyBorder="1" applyAlignment="1">
      <alignment horizontal="center" vertical="center" wrapText="1"/>
    </xf>
    <xf numFmtId="9" fontId="8" fillId="4" borderId="1" xfId="2" applyNumberFormat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justify"/>
    </xf>
    <xf numFmtId="0" fontId="4" fillId="2" borderId="4" xfId="2" applyFont="1" applyFill="1" applyBorder="1"/>
    <xf numFmtId="0" fontId="4" fillId="2" borderId="2" xfId="2" applyFont="1" applyFill="1" applyBorder="1"/>
    <xf numFmtId="0" fontId="4" fillId="2" borderId="3" xfId="2" applyFont="1" applyFill="1" applyBorder="1"/>
    <xf numFmtId="0" fontId="4" fillId="2" borderId="5" xfId="2" applyFont="1" applyFill="1" applyBorder="1"/>
    <xf numFmtId="0" fontId="9" fillId="2" borderId="5" xfId="2" applyFont="1" applyFill="1" applyBorder="1" applyAlignment="1">
      <alignment vertical="center"/>
    </xf>
    <xf numFmtId="9" fontId="9" fillId="2" borderId="1" xfId="2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vertical="center"/>
    </xf>
    <xf numFmtId="166" fontId="9" fillId="2" borderId="1" xfId="3" applyNumberFormat="1" applyFont="1" applyFill="1" applyBorder="1" applyAlignment="1">
      <alignment vertical="center"/>
    </xf>
    <xf numFmtId="0" fontId="10" fillId="2" borderId="3" xfId="2" applyFont="1" applyFill="1" applyBorder="1" applyAlignment="1">
      <alignment vertical="center"/>
    </xf>
    <xf numFmtId="0" fontId="10" fillId="2" borderId="5" xfId="2" applyFont="1" applyFill="1" applyBorder="1" applyAlignment="1">
      <alignment vertical="center"/>
    </xf>
    <xf numFmtId="0" fontId="4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4" fillId="0" borderId="0" xfId="2" applyFont="1" applyBorder="1"/>
    <xf numFmtId="164" fontId="4" fillId="0" borderId="0" xfId="2" applyNumberFormat="1" applyFont="1" applyBorder="1" applyAlignment="1">
      <alignment vertical="center" wrapText="1"/>
    </xf>
    <xf numFmtId="164" fontId="4" fillId="0" borderId="0" xfId="2" applyNumberFormat="1" applyFont="1" applyBorder="1" applyAlignment="1">
      <alignment vertical="center"/>
    </xf>
    <xf numFmtId="0" fontId="4" fillId="0" borderId="0" xfId="2" applyFont="1" applyBorder="1" applyAlignment="1">
      <alignment horizontal="justify"/>
    </xf>
    <xf numFmtId="0" fontId="8" fillId="0" borderId="0" xfId="2" applyFont="1" applyFill="1" applyBorder="1" applyAlignment="1">
      <alignment vertical="center" wrapText="1"/>
    </xf>
    <xf numFmtId="9" fontId="9" fillId="2" borderId="3" xfId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justify" vertical="center" wrapText="1"/>
    </xf>
    <xf numFmtId="1" fontId="4" fillId="0" borderId="1" xfId="2" applyNumberFormat="1" applyFont="1" applyBorder="1" applyAlignment="1">
      <alignment horizontal="justify" vertical="center" wrapText="1"/>
    </xf>
    <xf numFmtId="166" fontId="11" fillId="2" borderId="1" xfId="3" applyNumberFormat="1" applyFont="1" applyFill="1" applyBorder="1" applyAlignment="1">
      <alignment vertical="center"/>
    </xf>
    <xf numFmtId="1" fontId="6" fillId="0" borderId="6" xfId="2" applyNumberFormat="1" applyFont="1" applyBorder="1" applyAlignment="1">
      <alignment horizontal="justify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4" fillId="0" borderId="6" xfId="2" applyFont="1" applyBorder="1" applyAlignment="1">
      <alignment horizontal="justify" vertical="center" wrapText="1"/>
    </xf>
    <xf numFmtId="0" fontId="3" fillId="2" borderId="6" xfId="2" applyFont="1" applyFill="1" applyBorder="1" applyAlignment="1" applyProtection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justify" vertical="center" wrapText="1"/>
    </xf>
    <xf numFmtId="0" fontId="8" fillId="0" borderId="8" xfId="2" applyFont="1" applyFill="1" applyBorder="1" applyAlignment="1">
      <alignment horizontal="justify" vertical="center" wrapText="1"/>
    </xf>
    <xf numFmtId="0" fontId="8" fillId="0" borderId="7" xfId="2" applyFont="1" applyFill="1" applyBorder="1" applyAlignment="1">
      <alignment horizontal="justify" vertical="center" wrapText="1"/>
    </xf>
    <xf numFmtId="165" fontId="7" fillId="0" borderId="6" xfId="4" applyNumberFormat="1" applyFont="1" applyFill="1" applyBorder="1" applyAlignment="1">
      <alignment horizontal="center" vertical="center" wrapText="1"/>
    </xf>
    <xf numFmtId="165" fontId="7" fillId="0" borderId="8" xfId="4" applyNumberFormat="1" applyFont="1" applyFill="1" applyBorder="1" applyAlignment="1">
      <alignment horizontal="center" vertical="center" wrapText="1"/>
    </xf>
    <xf numFmtId="165" fontId="7" fillId="0" borderId="7" xfId="4" applyNumberFormat="1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1" fontId="6" fillId="0" borderId="6" xfId="2" applyNumberFormat="1" applyFont="1" applyBorder="1" applyAlignment="1">
      <alignment horizontal="center" vertical="center"/>
    </xf>
    <xf numFmtId="1" fontId="6" fillId="0" borderId="7" xfId="2" applyNumberFormat="1" applyFont="1" applyBorder="1" applyAlignment="1">
      <alignment horizontal="center" vertical="center"/>
    </xf>
    <xf numFmtId="0" fontId="6" fillId="0" borderId="6" xfId="2" applyFont="1" applyBorder="1" applyAlignment="1">
      <alignment horizontal="justify" vertical="center" wrapText="1"/>
    </xf>
    <xf numFmtId="0" fontId="6" fillId="0" borderId="7" xfId="2" applyFont="1" applyBorder="1" applyAlignment="1">
      <alignment horizontal="justify" vertical="center" wrapText="1"/>
    </xf>
    <xf numFmtId="3" fontId="8" fillId="0" borderId="6" xfId="2" applyNumberFormat="1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 wrapText="1"/>
    </xf>
    <xf numFmtId="3" fontId="8" fillId="0" borderId="7" xfId="2" applyNumberFormat="1" applyFont="1" applyFill="1" applyBorder="1" applyAlignment="1">
      <alignment horizontal="center" vertical="center" wrapText="1"/>
    </xf>
    <xf numFmtId="3" fontId="8" fillId="4" borderId="6" xfId="2" applyNumberFormat="1" applyFont="1" applyFill="1" applyBorder="1" applyAlignment="1">
      <alignment horizontal="center" vertical="center" wrapText="1"/>
    </xf>
    <xf numFmtId="3" fontId="8" fillId="4" borderId="8" xfId="2" applyNumberFormat="1" applyFont="1" applyFill="1" applyBorder="1" applyAlignment="1">
      <alignment horizontal="center" vertical="center" wrapText="1"/>
    </xf>
    <xf numFmtId="3" fontId="8" fillId="4" borderId="7" xfId="2" applyNumberFormat="1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9" fontId="4" fillId="0" borderId="6" xfId="2" applyNumberFormat="1" applyFont="1" applyBorder="1" applyAlignment="1">
      <alignment horizontal="center" vertical="center"/>
    </xf>
    <xf numFmtId="9" fontId="4" fillId="0" borderId="8" xfId="2" applyNumberFormat="1" applyFont="1" applyBorder="1" applyAlignment="1">
      <alignment horizontal="center" vertical="center"/>
    </xf>
    <xf numFmtId="9" fontId="4" fillId="0" borderId="7" xfId="2" applyNumberFormat="1" applyFont="1" applyBorder="1" applyAlignment="1">
      <alignment horizontal="center" vertical="center"/>
    </xf>
    <xf numFmtId="5" fontId="7" fillId="4" borderId="6" xfId="3" applyNumberFormat="1" applyFont="1" applyFill="1" applyBorder="1" applyAlignment="1">
      <alignment horizontal="center" vertical="center" wrapText="1"/>
    </xf>
    <xf numFmtId="5" fontId="7" fillId="4" borderId="8" xfId="3" applyNumberFormat="1" applyFont="1" applyFill="1" applyBorder="1" applyAlignment="1">
      <alignment horizontal="center" vertical="center" wrapText="1"/>
    </xf>
    <xf numFmtId="5" fontId="7" fillId="4" borderId="7" xfId="3" applyNumberFormat="1" applyFont="1" applyFill="1" applyBorder="1" applyAlignment="1">
      <alignment horizontal="center" vertical="center" wrapText="1"/>
    </xf>
    <xf numFmtId="9" fontId="7" fillId="0" borderId="6" xfId="4" applyFont="1" applyFill="1" applyBorder="1" applyAlignment="1">
      <alignment horizontal="center" vertical="center" wrapText="1"/>
    </xf>
    <xf numFmtId="9" fontId="7" fillId="0" borderId="8" xfId="4" applyFont="1" applyFill="1" applyBorder="1" applyAlignment="1">
      <alignment horizontal="center" vertical="center" wrapText="1"/>
    </xf>
    <xf numFmtId="9" fontId="7" fillId="0" borderId="7" xfId="4" applyFont="1" applyFill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</cellXfs>
  <cellStyles count="5">
    <cellStyle name="Moneda 3" xfId="3" xr:uid="{00000000-0005-0000-0000-000000000000}"/>
    <cellStyle name="Normal" xfId="0" builtinId="0"/>
    <cellStyle name="Normal 2" xfId="2" xr:uid="{00000000-0005-0000-0000-000002000000}"/>
    <cellStyle name="Porcentaje" xfId="1" builtinId="5"/>
    <cellStyle name="Porcentaje 2" xfId="4" xr:uid="{00000000-0005-0000-0000-000004000000}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804614</xdr:colOff>
      <xdr:row>2</xdr:row>
      <xdr:rowOff>185737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1231" y="23811"/>
          <a:ext cx="1853793" cy="53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8"/>
  <sheetViews>
    <sheetView showGridLines="0" tabSelected="1" zoomScale="60" zoomScaleNormal="60" zoomScaleSheetLayoutView="51" workbookViewId="0">
      <pane ySplit="5" topLeftCell="A9" activePane="bottomLeft" state="frozen"/>
      <selection pane="bottomLeft" activeCell="H14" sqref="H14"/>
    </sheetView>
  </sheetViews>
  <sheetFormatPr baseColWidth="10" defaultColWidth="11.44140625" defaultRowHeight="15" x14ac:dyDescent="0.25"/>
  <cols>
    <col min="1" max="1" width="26.33203125" style="3" customWidth="1"/>
    <col min="2" max="5" width="26.33203125" style="1" customWidth="1"/>
    <col min="6" max="6" width="27.33203125" style="1" customWidth="1"/>
    <col min="7" max="7" width="38.6640625" style="1" customWidth="1"/>
    <col min="8" max="8" width="25.33203125" style="1" customWidth="1"/>
    <col min="9" max="9" width="17" style="1" customWidth="1"/>
    <col min="10" max="10" width="17.6640625" style="1" customWidth="1"/>
    <col min="11" max="11" width="18.109375" style="1" customWidth="1"/>
    <col min="12" max="13" width="20" style="1" customWidth="1"/>
    <col min="14" max="14" width="25.109375" style="1" customWidth="1"/>
    <col min="15" max="24" width="29.109375" style="1" customWidth="1"/>
    <col min="25" max="25" width="18.88671875" style="1" customWidth="1"/>
    <col min="26" max="26" width="22.33203125" style="1" customWidth="1"/>
    <col min="27" max="27" width="21.88671875" style="1" customWidth="1"/>
    <col min="28" max="28" width="20.88671875" style="1" customWidth="1"/>
    <col min="29" max="16384" width="11.44140625" style="1"/>
  </cols>
  <sheetData>
    <row r="1" spans="1:28" ht="15.6" x14ac:dyDescent="0.25">
      <c r="A1" s="53" t="s">
        <v>0</v>
      </c>
      <c r="F1" s="55" t="s">
        <v>1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Y1" s="58" t="s">
        <v>2</v>
      </c>
      <c r="Z1" s="58"/>
    </row>
    <row r="2" spans="1:28" ht="15" customHeight="1" x14ac:dyDescent="0.25">
      <c r="A2" s="54">
        <v>44347</v>
      </c>
      <c r="B2" s="2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Y2" s="58"/>
      <c r="Z2" s="58"/>
    </row>
    <row r="3" spans="1:28" ht="15" customHeight="1" x14ac:dyDescent="0.25"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Y3" s="59"/>
      <c r="Z3" s="59"/>
    </row>
    <row r="4" spans="1:28" s="4" customFormat="1" ht="23.25" customHeight="1" x14ac:dyDescent="0.3">
      <c r="A4" s="60" t="s">
        <v>3</v>
      </c>
      <c r="B4" s="60"/>
      <c r="C4" s="60"/>
      <c r="D4" s="60"/>
      <c r="E4" s="60"/>
      <c r="F4" s="60" t="s">
        <v>4</v>
      </c>
      <c r="G4" s="60"/>
      <c r="H4" s="60"/>
      <c r="I4" s="60"/>
      <c r="J4" s="60"/>
      <c r="K4" s="60" t="s">
        <v>5</v>
      </c>
      <c r="L4" s="60"/>
      <c r="M4" s="60"/>
      <c r="N4" s="60" t="s">
        <v>6</v>
      </c>
      <c r="O4" s="60"/>
      <c r="P4" s="60"/>
      <c r="Q4" s="60"/>
      <c r="R4" s="60"/>
      <c r="S4" s="60"/>
      <c r="T4" s="60" t="s">
        <v>7</v>
      </c>
      <c r="U4" s="60"/>
      <c r="V4" s="60"/>
      <c r="W4" s="60"/>
      <c r="X4" s="60"/>
      <c r="Y4" s="61" t="s">
        <v>8</v>
      </c>
      <c r="Z4" s="61" t="s">
        <v>9</v>
      </c>
      <c r="AA4" s="61" t="s">
        <v>10</v>
      </c>
      <c r="AB4" s="61"/>
    </row>
    <row r="5" spans="1:28" ht="42" customHeight="1" x14ac:dyDescent="0.25">
      <c r="A5" s="50" t="s">
        <v>11</v>
      </c>
      <c r="B5" s="50" t="s">
        <v>12</v>
      </c>
      <c r="C5" s="50" t="s">
        <v>13</v>
      </c>
      <c r="D5" s="50" t="s">
        <v>14</v>
      </c>
      <c r="E5" s="51" t="s">
        <v>15</v>
      </c>
      <c r="F5" s="51" t="s">
        <v>16</v>
      </c>
      <c r="G5" s="51" t="s">
        <v>17</v>
      </c>
      <c r="H5" s="51" t="s">
        <v>18</v>
      </c>
      <c r="I5" s="51" t="s">
        <v>19</v>
      </c>
      <c r="J5" s="51" t="s">
        <v>20</v>
      </c>
      <c r="K5" s="51" t="s">
        <v>21</v>
      </c>
      <c r="L5" s="51" t="s">
        <v>22</v>
      </c>
      <c r="M5" s="51" t="s">
        <v>23</v>
      </c>
      <c r="N5" s="50" t="s">
        <v>24</v>
      </c>
      <c r="O5" s="51" t="s">
        <v>25</v>
      </c>
      <c r="P5" s="51" t="s">
        <v>26</v>
      </c>
      <c r="Q5" s="51" t="s">
        <v>27</v>
      </c>
      <c r="R5" s="51" t="s">
        <v>28</v>
      </c>
      <c r="S5" s="51" t="s">
        <v>29</v>
      </c>
      <c r="T5" s="51" t="s">
        <v>25</v>
      </c>
      <c r="U5" s="51" t="s">
        <v>26</v>
      </c>
      <c r="V5" s="51" t="s">
        <v>27</v>
      </c>
      <c r="W5" s="51" t="s">
        <v>28</v>
      </c>
      <c r="X5" s="51" t="s">
        <v>29</v>
      </c>
      <c r="Y5" s="61"/>
      <c r="Z5" s="61"/>
      <c r="AA5" s="51" t="s">
        <v>30</v>
      </c>
      <c r="AB5" s="51" t="s">
        <v>31</v>
      </c>
    </row>
    <row r="6" spans="1:28" s="21" customFormat="1" ht="96" customHeight="1" x14ac:dyDescent="0.25">
      <c r="A6" s="5" t="s">
        <v>32</v>
      </c>
      <c r="B6" s="5" t="s">
        <v>33</v>
      </c>
      <c r="C6" s="6" t="s">
        <v>34</v>
      </c>
      <c r="D6" s="7" t="s">
        <v>35</v>
      </c>
      <c r="E6" s="7" t="s">
        <v>36</v>
      </c>
      <c r="F6" s="71">
        <v>20200680010042</v>
      </c>
      <c r="G6" s="73" t="s">
        <v>37</v>
      </c>
      <c r="H6" s="8" t="s">
        <v>38</v>
      </c>
      <c r="I6" s="9">
        <v>44211</v>
      </c>
      <c r="J6" s="9">
        <v>44561</v>
      </c>
      <c r="K6" s="10">
        <v>165</v>
      </c>
      <c r="L6" s="11">
        <v>23</v>
      </c>
      <c r="M6" s="12">
        <f>IF(L6/K6&gt;100%,100%,L6/K6)</f>
        <v>0.1393939393939394</v>
      </c>
      <c r="N6" s="13" t="s">
        <v>39</v>
      </c>
      <c r="O6" s="14">
        <v>862258096.79999995</v>
      </c>
      <c r="P6" s="15">
        <v>0</v>
      </c>
      <c r="Q6" s="15">
        <v>0</v>
      </c>
      <c r="R6" s="15"/>
      <c r="S6" s="16">
        <f t="shared" ref="S6:S13" si="0">SUM(O6:R6)</f>
        <v>862258096.79999995</v>
      </c>
      <c r="T6" s="14">
        <v>243522252</v>
      </c>
      <c r="U6" s="15">
        <v>0</v>
      </c>
      <c r="V6" s="15"/>
      <c r="W6" s="15"/>
      <c r="X6" s="16">
        <f>SUM(T6:W6)</f>
        <v>243522252</v>
      </c>
      <c r="Y6" s="17">
        <f>IFERROR(X6/S6,"-")</f>
        <v>0.28242385070520803</v>
      </c>
      <c r="Z6" s="18"/>
      <c r="AA6" s="19" t="s">
        <v>40</v>
      </c>
      <c r="AB6" s="20" t="s">
        <v>41</v>
      </c>
    </row>
    <row r="7" spans="1:28" s="21" customFormat="1" ht="67.8" customHeight="1" x14ac:dyDescent="0.25">
      <c r="A7" s="62" t="s">
        <v>32</v>
      </c>
      <c r="B7" s="62" t="s">
        <v>33</v>
      </c>
      <c r="C7" s="62" t="s">
        <v>34</v>
      </c>
      <c r="D7" s="62" t="s">
        <v>42</v>
      </c>
      <c r="E7" s="62" t="s">
        <v>43</v>
      </c>
      <c r="F7" s="72"/>
      <c r="G7" s="74"/>
      <c r="H7" s="8" t="s">
        <v>42</v>
      </c>
      <c r="I7" s="9">
        <v>44211</v>
      </c>
      <c r="J7" s="9">
        <v>44561</v>
      </c>
      <c r="K7" s="75">
        <v>200</v>
      </c>
      <c r="L7" s="78">
        <v>40</v>
      </c>
      <c r="M7" s="86">
        <f>IF(L7/K7&gt;100%,100%,L7/K7)</f>
        <v>0.2</v>
      </c>
      <c r="N7" s="13" t="s">
        <v>39</v>
      </c>
      <c r="O7" s="14">
        <v>631600000</v>
      </c>
      <c r="P7" s="15"/>
      <c r="Q7" s="15"/>
      <c r="R7" s="15"/>
      <c r="S7" s="89">
        <f>SUM(O7:R9)</f>
        <v>1251600000</v>
      </c>
      <c r="T7" s="14">
        <v>136250778</v>
      </c>
      <c r="U7" s="15"/>
      <c r="V7" s="15"/>
      <c r="W7" s="15"/>
      <c r="X7" s="89">
        <f>SUM(T7:W9)</f>
        <v>136250778</v>
      </c>
      <c r="Y7" s="92">
        <f>IFERROR(X7/S7,"-")</f>
        <v>0.10886127996164909</v>
      </c>
      <c r="Z7" s="65"/>
      <c r="AA7" s="68" t="s">
        <v>40</v>
      </c>
      <c r="AB7" s="81" t="s">
        <v>41</v>
      </c>
    </row>
    <row r="8" spans="1:28" s="21" customFormat="1" ht="105.75" customHeight="1" x14ac:dyDescent="0.25">
      <c r="A8" s="63"/>
      <c r="B8" s="63"/>
      <c r="C8" s="63"/>
      <c r="D8" s="63"/>
      <c r="E8" s="63"/>
      <c r="F8" s="49">
        <v>20200680010006</v>
      </c>
      <c r="G8" s="23" t="s">
        <v>44</v>
      </c>
      <c r="H8" s="84" t="s">
        <v>42</v>
      </c>
      <c r="I8" s="9">
        <v>44225</v>
      </c>
      <c r="J8" s="9">
        <v>44316</v>
      </c>
      <c r="K8" s="76"/>
      <c r="L8" s="79"/>
      <c r="M8" s="87"/>
      <c r="N8" s="13" t="s">
        <v>39</v>
      </c>
      <c r="O8" s="14">
        <v>0</v>
      </c>
      <c r="P8" s="15"/>
      <c r="Q8" s="15"/>
      <c r="R8" s="15"/>
      <c r="S8" s="90"/>
      <c r="T8" s="14">
        <v>0</v>
      </c>
      <c r="U8" s="15"/>
      <c r="V8" s="15"/>
      <c r="W8" s="15"/>
      <c r="X8" s="90">
        <f t="shared" ref="X8" si="1">SUM(T8:W8)</f>
        <v>0</v>
      </c>
      <c r="Y8" s="93"/>
      <c r="Z8" s="66"/>
      <c r="AA8" s="69"/>
      <c r="AB8" s="82"/>
    </row>
    <row r="9" spans="1:28" s="21" customFormat="1" ht="60.6" customHeight="1" x14ac:dyDescent="0.25">
      <c r="A9" s="64"/>
      <c r="B9" s="64"/>
      <c r="C9" s="64"/>
      <c r="D9" s="64"/>
      <c r="E9" s="64"/>
      <c r="F9" s="22"/>
      <c r="G9" s="24" t="s">
        <v>45</v>
      </c>
      <c r="H9" s="85"/>
      <c r="I9" s="9"/>
      <c r="J9" s="9"/>
      <c r="K9" s="77"/>
      <c r="L9" s="80"/>
      <c r="M9" s="88"/>
      <c r="N9" s="13" t="s">
        <v>39</v>
      </c>
      <c r="O9" s="14">
        <v>620000000</v>
      </c>
      <c r="P9" s="15"/>
      <c r="Q9" s="15"/>
      <c r="R9" s="15"/>
      <c r="S9" s="91"/>
      <c r="T9" s="14">
        <v>0</v>
      </c>
      <c r="U9" s="15"/>
      <c r="V9" s="15"/>
      <c r="W9" s="15"/>
      <c r="X9" s="91"/>
      <c r="Y9" s="94"/>
      <c r="Z9" s="67"/>
      <c r="AA9" s="70"/>
      <c r="AB9" s="83"/>
    </row>
    <row r="10" spans="1:28" s="21" customFormat="1" ht="85.8" customHeight="1" x14ac:dyDescent="0.25">
      <c r="A10" s="5" t="s">
        <v>32</v>
      </c>
      <c r="B10" s="5" t="s">
        <v>33</v>
      </c>
      <c r="C10" s="6" t="s">
        <v>46</v>
      </c>
      <c r="D10" s="7" t="s">
        <v>47</v>
      </c>
      <c r="E10" s="7" t="s">
        <v>48</v>
      </c>
      <c r="F10" s="22"/>
      <c r="G10" s="24" t="s">
        <v>49</v>
      </c>
      <c r="H10" s="13" t="s">
        <v>50</v>
      </c>
      <c r="I10" s="9"/>
      <c r="J10" s="9"/>
      <c r="K10" s="10">
        <v>120</v>
      </c>
      <c r="L10" s="11">
        <v>0</v>
      </c>
      <c r="M10" s="12">
        <f>IF(L10/K10&gt;100%,100%,L10/K10)</f>
        <v>0</v>
      </c>
      <c r="N10" s="13" t="s">
        <v>39</v>
      </c>
      <c r="O10" s="14">
        <v>2720713903.1999998</v>
      </c>
      <c r="P10" s="15"/>
      <c r="Q10" s="15"/>
      <c r="R10" s="15"/>
      <c r="S10" s="16">
        <f t="shared" si="0"/>
        <v>2720713903.1999998</v>
      </c>
      <c r="T10" s="14">
        <v>0</v>
      </c>
      <c r="U10" s="15"/>
      <c r="V10" s="15"/>
      <c r="W10" s="15"/>
      <c r="X10" s="16">
        <f>SUM(T10:W10)</f>
        <v>0</v>
      </c>
      <c r="Y10" s="17">
        <f>IFERROR(X10/S10,"-")</f>
        <v>0</v>
      </c>
      <c r="Z10" s="18"/>
      <c r="AA10" s="19" t="s">
        <v>40</v>
      </c>
      <c r="AB10" s="20" t="s">
        <v>41</v>
      </c>
    </row>
    <row r="11" spans="1:28" s="21" customFormat="1" ht="164.25" customHeight="1" x14ac:dyDescent="0.25">
      <c r="A11" s="95" t="s">
        <v>32</v>
      </c>
      <c r="B11" s="95" t="s">
        <v>33</v>
      </c>
      <c r="C11" s="97" t="s">
        <v>51</v>
      </c>
      <c r="D11" s="99" t="s">
        <v>52</v>
      </c>
      <c r="E11" s="99" t="s">
        <v>53</v>
      </c>
      <c r="F11" s="49">
        <v>20200680010046</v>
      </c>
      <c r="G11" s="23" t="s">
        <v>54</v>
      </c>
      <c r="H11" s="8" t="s">
        <v>55</v>
      </c>
      <c r="I11" s="9">
        <v>44211</v>
      </c>
      <c r="J11" s="9">
        <v>44227</v>
      </c>
      <c r="K11" s="75">
        <v>3500</v>
      </c>
      <c r="L11" s="78">
        <v>3307</v>
      </c>
      <c r="M11" s="86">
        <f>IF(L11/K11&gt;100%,100%,L11/K11)</f>
        <v>0.94485714285714284</v>
      </c>
      <c r="N11" s="13" t="s">
        <v>39</v>
      </c>
      <c r="O11" s="14">
        <v>165408000</v>
      </c>
      <c r="P11" s="15"/>
      <c r="Q11" s="15"/>
      <c r="R11" s="15"/>
      <c r="S11" s="89">
        <f>SUM(O11:R12)</f>
        <v>165428000</v>
      </c>
      <c r="T11" s="14">
        <v>40800000</v>
      </c>
      <c r="U11" s="15"/>
      <c r="V11" s="15"/>
      <c r="W11" s="15"/>
      <c r="X11" s="89">
        <f>SUM(T11:W12)</f>
        <v>40800000</v>
      </c>
      <c r="Y11" s="92">
        <f>IFERROR(X11/S11,"-")</f>
        <v>0.24663297627971081</v>
      </c>
      <c r="Z11" s="65"/>
      <c r="AA11" s="68" t="s">
        <v>40</v>
      </c>
      <c r="AB11" s="81" t="s">
        <v>41</v>
      </c>
    </row>
    <row r="12" spans="1:28" s="21" customFormat="1" ht="31.8" customHeight="1" x14ac:dyDescent="0.25">
      <c r="A12" s="96"/>
      <c r="B12" s="96"/>
      <c r="C12" s="98"/>
      <c r="D12" s="100"/>
      <c r="E12" s="100"/>
      <c r="F12" s="49"/>
      <c r="G12" s="52" t="s">
        <v>62</v>
      </c>
      <c r="H12" s="8"/>
      <c r="I12" s="9"/>
      <c r="J12" s="9"/>
      <c r="K12" s="77"/>
      <c r="L12" s="80"/>
      <c r="M12" s="88"/>
      <c r="N12" s="13"/>
      <c r="O12" s="14">
        <v>20000</v>
      </c>
      <c r="P12" s="15"/>
      <c r="Q12" s="15"/>
      <c r="R12" s="15"/>
      <c r="S12" s="91"/>
      <c r="T12" s="14"/>
      <c r="U12" s="15"/>
      <c r="V12" s="15"/>
      <c r="W12" s="15"/>
      <c r="X12" s="91"/>
      <c r="Y12" s="94"/>
      <c r="Z12" s="67"/>
      <c r="AA12" s="70"/>
      <c r="AB12" s="83"/>
    </row>
    <row r="13" spans="1:28" s="21" customFormat="1" ht="84.75" customHeight="1" x14ac:dyDescent="0.25">
      <c r="A13" s="5" t="s">
        <v>56</v>
      </c>
      <c r="B13" s="5" t="s">
        <v>57</v>
      </c>
      <c r="C13" s="6" t="s">
        <v>58</v>
      </c>
      <c r="D13" s="7" t="s">
        <v>59</v>
      </c>
      <c r="E13" s="7" t="s">
        <v>60</v>
      </c>
      <c r="F13" s="22"/>
      <c r="G13" s="47" t="s">
        <v>62</v>
      </c>
      <c r="H13" s="8" t="s">
        <v>63</v>
      </c>
      <c r="I13" s="9"/>
      <c r="J13" s="9"/>
      <c r="K13" s="25">
        <v>0.15</v>
      </c>
      <c r="L13" s="26">
        <v>0</v>
      </c>
      <c r="M13" s="12">
        <f>IF(L13/K13&gt;100%,100%,L13/K13)</f>
        <v>0</v>
      </c>
      <c r="N13" s="46" t="s">
        <v>39</v>
      </c>
      <c r="O13" s="14"/>
      <c r="P13" s="15"/>
      <c r="Q13" s="15"/>
      <c r="R13" s="15"/>
      <c r="S13" s="16">
        <f t="shared" si="0"/>
        <v>0</v>
      </c>
      <c r="T13" s="14"/>
      <c r="U13" s="15"/>
      <c r="V13" s="15"/>
      <c r="W13" s="15"/>
      <c r="X13" s="16">
        <f>SUM(T13:W13)</f>
        <v>0</v>
      </c>
      <c r="Y13" s="17" t="str">
        <f>IFERROR(X13/S13,"-")</f>
        <v>-</v>
      </c>
      <c r="Z13" s="18"/>
      <c r="AA13" s="19" t="s">
        <v>40</v>
      </c>
      <c r="AB13" s="20" t="s">
        <v>41</v>
      </c>
    </row>
    <row r="14" spans="1:28" ht="27.75" customHeight="1" x14ac:dyDescent="0.25">
      <c r="A14" s="27"/>
      <c r="B14" s="28"/>
      <c r="C14" s="28"/>
      <c r="D14" s="28"/>
      <c r="E14" s="29"/>
      <c r="F14" s="28"/>
      <c r="G14" s="28"/>
      <c r="H14" s="30"/>
      <c r="I14" s="28"/>
      <c r="J14" s="28"/>
      <c r="K14" s="31"/>
      <c r="L14" s="32" t="s">
        <v>61</v>
      </c>
      <c r="M14" s="33">
        <f>AVERAGE(M6:M13)</f>
        <v>0.25685021645021644</v>
      </c>
      <c r="N14" s="34"/>
      <c r="O14" s="48">
        <f t="shared" ref="O14:W14" si="2">SUM(O6:O13)</f>
        <v>5000000000</v>
      </c>
      <c r="P14" s="48">
        <f t="shared" si="2"/>
        <v>0</v>
      </c>
      <c r="Q14" s="48">
        <f t="shared" si="2"/>
        <v>0</v>
      </c>
      <c r="R14" s="48">
        <f t="shared" si="2"/>
        <v>0</v>
      </c>
      <c r="S14" s="35">
        <f>SUM(S6:S13)</f>
        <v>5000000000</v>
      </c>
      <c r="T14" s="48">
        <f t="shared" si="2"/>
        <v>420573030</v>
      </c>
      <c r="U14" s="48">
        <f t="shared" si="2"/>
        <v>0</v>
      </c>
      <c r="V14" s="48">
        <f t="shared" si="2"/>
        <v>0</v>
      </c>
      <c r="W14" s="48">
        <f t="shared" si="2"/>
        <v>0</v>
      </c>
      <c r="X14" s="35">
        <f>SUM(X6:X13)</f>
        <v>420573030</v>
      </c>
      <c r="Y14" s="45">
        <f>IFERROR(X14/S14,"-")</f>
        <v>8.4114605999999995E-2</v>
      </c>
      <c r="Z14" s="35">
        <f>SUM(Z6:Z13)</f>
        <v>0</v>
      </c>
      <c r="AA14" s="36"/>
      <c r="AB14" s="37"/>
    </row>
    <row r="15" spans="1:28" s="40" customFormat="1" x14ac:dyDescent="0.25">
      <c r="A15" s="38"/>
      <c r="B15" s="39"/>
      <c r="C15" s="39"/>
      <c r="D15" s="39"/>
      <c r="E15" s="39"/>
      <c r="G15" s="41"/>
      <c r="H15" s="41"/>
      <c r="I15" s="41"/>
      <c r="J15" s="41"/>
      <c r="K15" s="41"/>
      <c r="L15" s="42"/>
      <c r="M15" s="42"/>
      <c r="N15" s="41"/>
    </row>
    <row r="16" spans="1:28" s="40" customFormat="1" x14ac:dyDescent="0.25">
      <c r="A16" s="38"/>
      <c r="B16" s="39"/>
      <c r="C16" s="39"/>
      <c r="D16" s="39"/>
      <c r="E16" s="39"/>
      <c r="G16" s="41"/>
      <c r="H16" s="41"/>
      <c r="I16" s="41"/>
      <c r="J16" s="41"/>
      <c r="K16" s="41"/>
      <c r="L16" s="42"/>
      <c r="M16" s="42"/>
      <c r="N16" s="41"/>
    </row>
    <row r="17" spans="1:14" s="40" customFormat="1" x14ac:dyDescent="0.25">
      <c r="A17" s="38"/>
      <c r="B17" s="39"/>
      <c r="C17" s="39"/>
      <c r="D17" s="39"/>
      <c r="G17" s="41"/>
      <c r="H17" s="41"/>
      <c r="I17" s="41"/>
      <c r="J17" s="41"/>
      <c r="K17" s="41"/>
      <c r="L17" s="42"/>
      <c r="M17" s="42"/>
      <c r="N17" s="41"/>
    </row>
    <row r="18" spans="1:14" s="40" customFormat="1" x14ac:dyDescent="0.25">
      <c r="A18" s="38"/>
      <c r="B18" s="39"/>
      <c r="C18" s="39"/>
      <c r="D18" s="39"/>
      <c r="G18" s="41"/>
      <c r="H18" s="41"/>
      <c r="I18" s="41"/>
      <c r="J18" s="41"/>
      <c r="K18" s="41"/>
      <c r="L18" s="42"/>
      <c r="M18" s="42"/>
      <c r="N18" s="41"/>
    </row>
    <row r="19" spans="1:14" s="40" customFormat="1" x14ac:dyDescent="0.25">
      <c r="A19" s="38"/>
      <c r="B19" s="39"/>
      <c r="C19" s="39"/>
      <c r="D19" s="39"/>
      <c r="G19" s="41"/>
      <c r="H19" s="41"/>
      <c r="I19" s="41"/>
      <c r="J19" s="41"/>
      <c r="K19" s="41"/>
      <c r="L19" s="42"/>
      <c r="M19" s="42"/>
      <c r="N19" s="41"/>
    </row>
    <row r="20" spans="1:14" s="40" customFormat="1" x14ac:dyDescent="0.25">
      <c r="A20" s="38"/>
      <c r="B20" s="39"/>
      <c r="C20" s="39"/>
      <c r="D20" s="39"/>
      <c r="G20" s="41"/>
      <c r="H20" s="41"/>
      <c r="I20" s="41"/>
      <c r="J20" s="41"/>
      <c r="K20" s="41"/>
      <c r="L20" s="42"/>
      <c r="M20" s="42"/>
      <c r="N20" s="41"/>
    </row>
    <row r="21" spans="1:14" s="40" customFormat="1" x14ac:dyDescent="0.25">
      <c r="A21" s="38"/>
      <c r="B21" s="39"/>
      <c r="C21" s="39"/>
      <c r="D21" s="39"/>
      <c r="E21" s="39"/>
      <c r="G21" s="41"/>
      <c r="H21" s="41"/>
      <c r="I21" s="41"/>
      <c r="J21" s="41"/>
      <c r="K21" s="41"/>
      <c r="L21" s="42"/>
      <c r="M21" s="42"/>
      <c r="N21" s="41"/>
    </row>
    <row r="22" spans="1:14" s="40" customFormat="1" x14ac:dyDescent="0.25">
      <c r="A22" s="43"/>
    </row>
    <row r="23" spans="1:14" s="40" customFormat="1" x14ac:dyDescent="0.25">
      <c r="A23" s="43"/>
    </row>
    <row r="24" spans="1:14" s="40" customFormat="1" x14ac:dyDescent="0.25">
      <c r="A24" s="43"/>
    </row>
    <row r="25" spans="1:14" s="40" customFormat="1" x14ac:dyDescent="0.25">
      <c r="A25" s="38"/>
      <c r="B25" s="39"/>
      <c r="C25" s="39"/>
      <c r="D25" s="39"/>
      <c r="E25" s="39"/>
      <c r="G25" s="41"/>
      <c r="H25" s="41"/>
      <c r="I25" s="41"/>
      <c r="J25" s="41"/>
      <c r="K25" s="41"/>
      <c r="L25" s="44"/>
      <c r="M25" s="44"/>
      <c r="N25" s="41"/>
    </row>
    <row r="26" spans="1:14" s="40" customFormat="1" x14ac:dyDescent="0.25">
      <c r="A26" s="43"/>
    </row>
    <row r="27" spans="1:14" s="40" customFormat="1" x14ac:dyDescent="0.25">
      <c r="A27" s="43"/>
    </row>
    <row r="28" spans="1:14" s="40" customFormat="1" x14ac:dyDescent="0.25">
      <c r="A28" s="43"/>
    </row>
  </sheetData>
  <mergeCells count="41">
    <mergeCell ref="Y11:Y12"/>
    <mergeCell ref="AA11:AA12"/>
    <mergeCell ref="AB11:AB12"/>
    <mergeCell ref="Z11:Z12"/>
    <mergeCell ref="M11:M12"/>
    <mergeCell ref="L11:L12"/>
    <mergeCell ref="K11:K12"/>
    <mergeCell ref="S11:S12"/>
    <mergeCell ref="X11:X12"/>
    <mergeCell ref="A11:A12"/>
    <mergeCell ref="B11:B12"/>
    <mergeCell ref="C11:C12"/>
    <mergeCell ref="E11:E12"/>
    <mergeCell ref="D11:D12"/>
    <mergeCell ref="Z7:Z9"/>
    <mergeCell ref="AA7:AA9"/>
    <mergeCell ref="AA4:AB4"/>
    <mergeCell ref="F6:F7"/>
    <mergeCell ref="G6:G7"/>
    <mergeCell ref="K7:K9"/>
    <mergeCell ref="L7:L9"/>
    <mergeCell ref="AB7:AB9"/>
    <mergeCell ref="H8:H9"/>
    <mergeCell ref="M7:M9"/>
    <mergeCell ref="S7:S9"/>
    <mergeCell ref="X7:X9"/>
    <mergeCell ref="Y7:Y9"/>
    <mergeCell ref="A7:A9"/>
    <mergeCell ref="B7:B9"/>
    <mergeCell ref="C7:C9"/>
    <mergeCell ref="D7:D9"/>
    <mergeCell ref="E7:E9"/>
    <mergeCell ref="F1:Q3"/>
    <mergeCell ref="Y1:Z3"/>
    <mergeCell ref="A4:E4"/>
    <mergeCell ref="F4:J4"/>
    <mergeCell ref="K4:M4"/>
    <mergeCell ref="N4:S4"/>
    <mergeCell ref="T4:X4"/>
    <mergeCell ref="Y4:Y5"/>
    <mergeCell ref="Z4:Z5"/>
  </mergeCells>
  <conditionalFormatting sqref="M6:M7 M10:M11 M13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INVSIBU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Administrativa</dc:creator>
  <cp:lastModifiedBy>A</cp:lastModifiedBy>
  <dcterms:created xsi:type="dcterms:W3CDTF">2021-05-06T20:19:39Z</dcterms:created>
  <dcterms:modified xsi:type="dcterms:W3CDTF">2021-07-16T14:14:24Z</dcterms:modified>
</cp:coreProperties>
</file>