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3 - Marzo\"/>
    </mc:Choice>
  </mc:AlternateContent>
  <xr:revisionPtr revIDLastSave="0" documentId="13_ncr:1_{706EB32A-35F7-49E2-84DF-F0CD7862FF8D}" xr6:coauthVersionLast="46" xr6:coauthVersionMax="46" xr10:uidLastSave="{00000000-0000-0000-0000-000000000000}"/>
  <bookViews>
    <workbookView xWindow="-108" yWindow="-108" windowWidth="23256" windowHeight="12576" xr2:uid="{00000000-000D-0000-FFFF-FFFF00000000}"/>
  </bookViews>
  <sheets>
    <sheet name="2021" sheetId="12" r:id="rId1"/>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Y20" i="12" l="1"/>
  <c r="S20" i="12"/>
  <c r="X20" i="12"/>
  <c r="X17" i="12"/>
  <c r="S17" i="12"/>
  <c r="X9" i="12"/>
  <c r="S9" i="12"/>
  <c r="Y9" i="12"/>
  <c r="X7" i="12"/>
  <c r="S7" i="12"/>
  <c r="Y7" i="12"/>
  <c r="P20" i="12"/>
  <c r="R20" i="12"/>
  <c r="T20" i="12"/>
  <c r="U20" i="12"/>
  <c r="V20" i="12"/>
  <c r="W20" i="12"/>
  <c r="O20" i="12"/>
  <c r="S19" i="12"/>
  <c r="S16" i="12"/>
  <c r="X16" i="12"/>
  <c r="Y16" i="12"/>
  <c r="S15" i="12"/>
  <c r="S14" i="12"/>
  <c r="S13" i="12"/>
  <c r="S12" i="12"/>
  <c r="S11" i="12"/>
  <c r="S6" i="12"/>
  <c r="Z20" i="12"/>
  <c r="X19" i="12"/>
  <c r="X15" i="12"/>
  <c r="X14" i="12"/>
  <c r="X13" i="12"/>
  <c r="X12" i="12"/>
  <c r="X11" i="12"/>
  <c r="X6" i="12"/>
  <c r="Y14" i="12"/>
  <c r="Y15" i="12"/>
  <c r="Y6" i="12"/>
  <c r="Y13" i="12"/>
  <c r="Y19" i="12"/>
  <c r="Y17" i="12"/>
  <c r="Y12" i="12"/>
  <c r="Y11" i="12"/>
  <c r="M7" i="12"/>
  <c r="M9" i="12"/>
  <c r="M11" i="12"/>
  <c r="M12" i="12"/>
  <c r="M13" i="12"/>
  <c r="M14" i="12"/>
  <c r="M15" i="12"/>
  <c r="M16" i="12"/>
  <c r="M17" i="12"/>
  <c r="M19" i="12"/>
  <c r="M6" i="12"/>
  <c r="M20" i="12"/>
</calcChain>
</file>

<file path=xl/sharedStrings.xml><?xml version="1.0" encoding="utf-8"?>
<sst xmlns="http://schemas.openxmlformats.org/spreadsheetml/2006/main" count="147" uniqueCount="91">
  <si>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</si>
  <si>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</si>
  <si>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</si>
  <si>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</si>
  <si>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</si>
  <si>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</si>
  <si>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</si>
  <si>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</si>
  <si>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</si>
  <si>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</si>
  <si>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</si>
  <si>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</si>
  <si>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</si>
  <si>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</si>
  <si>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</si>
  <si>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</si>
  <si>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</si>
  <si>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</si>
  <si>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</si>
  <si>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</si>
  <si>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</si>
  <si>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</si>
  <si>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</si>
  <si>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</si>
  <si>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</si>
  <si>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</si>
  <si>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</si>
  <si>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</si>
  <si>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VIGENCIA 2021</t>
  </si>
  <si>
    <t>CUMPLIMIENTO DE META</t>
  </si>
  <si>
    <t>Mantener 3 programas de educación en seguridad vial y movilidad sostenible en el municipio.</t>
  </si>
  <si>
    <t>Número de programas de educación en seguridad vial y movilidad sostenible mantenidos.</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</si>
  <si>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</si>
  <si>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</si>
  <si>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</si>
  <si>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</si>
  <si>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Realizar 45.000 revisiones técnico mecánica y de emisiones contaminantes.</t>
  </si>
  <si>
    <t>Número de revisiones técnico mecánica y de emisiones contaminantes realizadas.</t>
  </si>
  <si>
    <t>Mantener las 174 intersecciones semaforizadas en el municipio.</t>
  </si>
  <si>
    <t>Número de intersecciones semaforizadas mantenidas en el municipio.</t>
  </si>
  <si>
    <t>Diseñar el Sistema Inteligente de Gestión de Tráfico - SIGT.</t>
  </si>
  <si>
    <t>Porcentaje de avance en el diseño del Sistema Inteligente de Gestión de Tráfico - SIGT.</t>
  </si>
  <si>
    <t>Mantener el 100% de la señalización vial horizontal, vertical y elevada del inventario.</t>
  </si>
  <si>
    <t>Porcentaje de señalización vial horizontal, vertical y elevada del inventario mantenida.</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</si>
  <si>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</si>
  <si>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</si>
  <si>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</si>
  <si>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</si>
  <si>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</si>
  <si>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</si>
  <si>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Fortalecer y mantener 1 estrategia de fortalecimiento institucional de la Dirección de Tránsito de Bucaramanga.</t>
  </si>
  <si>
    <t>Número de estrategias de fortalecimiento institucional de la Dirección de Tránsito de Bucaramanga formuladas e implementadas.</t>
  </si>
  <si>
    <t>FORTALECIMIENTO DE LA GESTIÓN OPERATIVA PARA LA EFICIENTE PRESTACIÓN DE SERVICIOS DEL CENTRO DE DIAGNÓSTICO AUTOMOTOR DE LA DIRECCIÓN DE TRÁNSITO DE BUCARAMANGA</t>
  </si>
  <si>
    <t>FORMULACIÓN Y EJECUCIÓN DEL PLAN INTEGRAL DE SEÑALIZACIÓN VIAL DEL MUNICIPIO DE BUCARAMANGA</t>
  </si>
  <si>
    <t>IMPLEMENTACIÓN Y PROMOCIÓN DE PROGRAMAS DE EDUCACIÓN EN SEGURIDAD VIAL, MOVILIDAD SOSTENIBLE Y USO DE LA BICICLETA EN EL MUNICIPIO DE BUCARAMANGA</t>
  </si>
  <si>
    <t>MANTENIMIENTO DEL SISTEMA DE SEMAFORIZACIÓN DEL MUNICIPIO DE BUCARAMANGA</t>
  </si>
  <si>
    <t>Dir. Tránsito</t>
  </si>
  <si>
    <t>PLAN DE ACCIÓN
DIRECCIÓN DE TRÁNSITO DE BUCARAMANGA</t>
  </si>
  <si>
    <t>RECURSOS GESTIONADOS</t>
  </si>
  <si>
    <t>Andrea Mendez</t>
  </si>
  <si>
    <t>BUCARAMANGA CIUDAD VITAL: LA VIDA ES SAGRADA</t>
  </si>
  <si>
    <t>BUCARAMANGA TERRITORIO LIBRE DE CORRUPCIÓN: INSTITUCIONES SÓLIDAS Y CONFIABLES</t>
  </si>
  <si>
    <t>Bucaramanga Segura</t>
  </si>
  <si>
    <t>Administración Pública Moderna E Innovadora</t>
  </si>
  <si>
    <t>Educación En Seguridad Vial Y Movilidad Sostenible</t>
  </si>
  <si>
    <t>Fortalecimiento Institucional Para El Control Del Tránsito Y La Seguridad Vial</t>
  </si>
  <si>
    <t>Modernización Del Sistema De Semaforización Y Señalización Vial</t>
  </si>
  <si>
    <t>Gobierno Fortalecido Para Ser Y Hacer</t>
  </si>
  <si>
    <t>FORTALECIMIENTO DE LA ESTRATEGIA DE CONTROL DEL TRÁNSITO VEHICULAR, PEATONAL Y DE LA SEGURIDAD VIAL EN EL MUNICIPIO DE BUCARAMANGA</t>
  </si>
  <si>
    <t>SGR</t>
  </si>
  <si>
    <t>TOTAL EJECUTADO</t>
  </si>
  <si>
    <t>2.3.2.02.02.008.01.4
2.3.2.02.02.008.08</t>
  </si>
  <si>
    <t>2.3.2.02.02.008.01.3
2.3.2.02.02.008.07</t>
  </si>
  <si>
    <t>2.3.2.01.01.003.05.03.1
2.3.2.01.01.003.05.03.2
2.3.2.01.01.003.07.01.4
2.3.2.01.01.003.07.07.01.1
2.3.2.02.01.002.1.01
2.3.2.02.01.002.1.02
2.3.2.02.01.002.1.03
2.3.2.02.01.003.1
2.3.2.02.01.003.2
2.3.2.02.02.008.01.2
2.3.2.02.02.008.02.2
2.3.2.02.02.008.06</t>
  </si>
  <si>
    <t>2.3.2.02.02.008.01.1
2.3.2.01.01.003.01.02.01.1
2.3.2.01.01.003.01.02.01.2
2.3.2.01.01.003.01.02.01.4
2.3.2.02.02.008.04
2.3.2.01.01.005.02.03.01.01.3
2.3.2.02.02.008.05</t>
  </si>
  <si>
    <t>2.3.2.02.02.008.01.6
2.3.2.02.01.002.4
2.3.2.02.02.008.02.3</t>
  </si>
  <si>
    <t>2.3.2.01.01.001.03.15
2.3.2.01.01.005.02.03.01</t>
  </si>
  <si>
    <t>2.3.2.02.02.008.01.5
2.1.2.01.01.003.04.02.1
2.1.2.01.01.003.05.02.1
2.3.2.02.01.002.3
2.3.2.02.02.008.02.1</t>
  </si>
  <si>
    <t>NA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</si>
  <si>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</si>
  <si>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</si>
  <si>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Se realizó mantenimiento a las 174 Interseccionees del Sistema de Semaforización del Municipio de Bucaramanga conforme al cronograma de mantenimiento de Planeamiento Vial</t>
  </si>
  <si>
    <t>Para el cumplimiento de esta meta se han realizado mesas de trabajo interinstitucional para conseguir recursos para la formulación y ejeución del proyecto para el cumplimiento de esta meta.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</si>
  <si>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</si>
  <si>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En el primer bimestre se realizó el proceso precontractual para la adquisición de las señales verticales requeridas para el cumplimiento de esta meta.</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</si>
  <si>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</si>
  <si>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</si>
  <si>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IMPLEMENTACIÓN DE LA ESTRATEGIA DE FORTALECIMIENTO INSTITUCIONAL DE LOS SISTEMAS DE INFORMACIÓN LA DIRECCIÓN DE TRÁNSITO DE BUCARAMANGA (En Formulación)</t>
  </si>
  <si>
    <t>De los 1.500 m2 de señalización hotizontla nueva, se ejecutó el 58% (391 m2)</t>
  </si>
  <si>
    <t xml:space="preserve">Conforme a las 11.000 revisiones técnicomecánicas y de emisiones contaminantes programadas para la vigencia 2021, se logró un avance del 11% meidante alianzas estratégica con Entidades públicas y privadas. </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</si>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</sst>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164" formatCode="_(&quot;$&quot;\ * #,##0_);_(&quot;$&quot;\ * \(#,##0\);_(&quot;$&quot;\ * &quot;-&quot;_);_(@_)"/>
    <numFmt numFmtId="165" formatCode="dd/mm/yyyy;@"/>
    <numFmt numFmtId="166" formatCode="_-&quot;$&quot;\ * #,##0_-;\-&quot;$&quot;\ * #,##0_-;_-&quot;$&quot;\ * &quot;-&quot;??_-;_-@_-"/>
    <numFmt numFmtId="167" formatCode="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sz val="11"/>
      <name val="Arial"/>
      <family val="2"/>
    </font>
    <font>
      <b/>
      <sz val="14"/>
      <color theme="0"/>
      <name val="Arial"/>
      <family val="2"/>
    </font>
    <font>
      <b/>
      <i/>
      <sz val="12"/>
      <color theme="1"/>
      <name val="Arial"/>
      <family val="2"/>
    </font>
    <font>
      <b/>
      <sz val="12"/>
      <name val="Arial"/>
      <family val="2"/>
    </font>
    <font>
      <b/>
      <sz val="12"/>
      <color indexed="8"/>
      <name val="Arial"/>
      <family val="2"/>
    </font>
    <font>
      <b/>
      <sz val="11"/>
      <color rgb="FF000000"/>
      <name val="Calibri"/>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12">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165" fontId="9" fillId="0" borderId="2" xfId="0" applyNumberFormat="1" applyFont="1" applyBorder="1" applyAlignment="1">
      <alignment horizontal="justify" vertical="center" wrapText="1"/>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165"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10" fillId="2" borderId="2" xfId="0" applyNumberFormat="1" applyFont="1" applyFill="1" applyBorder="1" applyAlignment="1">
      <alignment horizontal="center" vertical="center"/>
    </xf>
    <xf numFmtId="166" fontId="10" fillId="2" borderId="2" xfId="108" applyNumberFormat="1" applyFont="1" applyFill="1" applyBorder="1" applyAlignment="1">
      <alignment vertical="center"/>
    </xf>
    <xf numFmtId="9" fontId="10" fillId="2" borderId="4" xfId="107" applyFont="1" applyFill="1" applyBorder="1" applyAlignment="1">
      <alignment horizontal="center" vertical="center" wrapText="1"/>
    </xf>
    <xf numFmtId="0" fontId="2" fillId="0" borderId="0" xfId="0" applyFont="1" applyAlignment="1">
      <alignment vertical="center"/>
    </xf>
    <xf numFmtId="165" fontId="2" fillId="0" borderId="3"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165" fontId="0" fillId="0" borderId="2" xfId="0" applyNumberFormat="1" applyFont="1" applyBorder="1" applyAlignment="1">
      <alignment horizontal="justify"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xf>
    <xf numFmtId="0" fontId="2" fillId="3"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 fillId="0"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2" fillId="0" borderId="2" xfId="0" applyFont="1" applyBorder="1" applyAlignment="1">
      <alignment horizontal="justify" vertical="center" wrapText="1"/>
    </xf>
    <xf numFmtId="0" fontId="13" fillId="4" borderId="2" xfId="0" applyFont="1" applyFill="1" applyBorder="1" applyAlignment="1">
      <alignment horizontal="justify" vertical="center" wrapText="1"/>
    </xf>
    <xf numFmtId="3" fontId="3" fillId="4"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5" fontId="1" fillId="4" borderId="2" xfId="108" applyNumberFormat="1" applyFont="1" applyFill="1" applyBorder="1" applyAlignment="1">
      <alignment horizontal="center" vertical="center" wrapText="1"/>
    </xf>
    <xf numFmtId="166" fontId="7" fillId="2" borderId="2" xfId="108" applyNumberFormat="1" applyFont="1" applyFill="1" applyBorder="1" applyAlignment="1">
      <alignment vertical="center"/>
    </xf>
    <xf numFmtId="0" fontId="10" fillId="2" borderId="3" xfId="0" applyFont="1" applyFill="1" applyBorder="1" applyAlignment="1">
      <alignment horizontal="center" vertical="center"/>
    </xf>
    <xf numFmtId="166" fontId="2" fillId="0" borderId="0" xfId="0" applyNumberFormat="1" applyFont="1" applyBorder="1"/>
    <xf numFmtId="42" fontId="14" fillId="0" borderId="2" xfId="109" applyNumberFormat="1" applyFont="1" applyFill="1" applyBorder="1" applyAlignment="1">
      <alignment vertical="center"/>
    </xf>
    <xf numFmtId="5" fontId="2" fillId="0" borderId="0" xfId="0" applyNumberFormat="1" applyFont="1" applyBorder="1"/>
    <xf numFmtId="9" fontId="2" fillId="0" borderId="0" xfId="107" applyFont="1" applyBorder="1"/>
    <xf numFmtId="0" fontId="8" fillId="2" borderId="4" xfId="0" applyFont="1" applyFill="1" applyBorder="1" applyAlignment="1">
      <alignment horizontal="justify"/>
    </xf>
    <xf numFmtId="0" fontId="8" fillId="2" borderId="5" xfId="0" applyFont="1" applyFill="1" applyBorder="1"/>
    <xf numFmtId="0" fontId="8" fillId="2" borderId="6" xfId="0" applyFont="1" applyFill="1" applyBorder="1"/>
    <xf numFmtId="0" fontId="8" fillId="2" borderId="4" xfId="0" applyFont="1" applyFill="1" applyBorder="1"/>
    <xf numFmtId="0" fontId="8" fillId="2" borderId="3" xfId="0" applyFont="1" applyFill="1" applyBorder="1"/>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8" fillId="0" borderId="0" xfId="0" applyFont="1"/>
    <xf numFmtId="1" fontId="2" fillId="0" borderId="8" xfId="0" applyNumberFormat="1" applyFont="1" applyBorder="1" applyAlignment="1">
      <alignment horizontal="center" vertical="center"/>
    </xf>
    <xf numFmtId="0" fontId="2" fillId="0" borderId="8" xfId="0" applyFont="1" applyBorder="1" applyAlignment="1">
      <alignment horizontal="justify" vertical="center" wrapText="1"/>
    </xf>
    <xf numFmtId="1" fontId="8" fillId="0" borderId="2" xfId="0" applyNumberFormat="1" applyFont="1" applyBorder="1" applyAlignment="1">
      <alignment horizontal="center" vertical="center"/>
    </xf>
    <xf numFmtId="0" fontId="1" fillId="0" borderId="8" xfId="0" applyFont="1" applyBorder="1" applyAlignment="1">
      <alignment horizontal="justify" vertical="center" wrapText="1"/>
    </xf>
    <xf numFmtId="0" fontId="7"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9" fontId="1" fillId="0" borderId="1" xfId="107" applyFont="1" applyFill="1" applyBorder="1" applyAlignment="1">
      <alignment horizontal="center" vertical="center" wrapText="1"/>
    </xf>
    <xf numFmtId="9" fontId="1" fillId="0" borderId="8" xfId="107"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5" fontId="1" fillId="0" borderId="1" xfId="108" applyNumberFormat="1"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5" fontId="1" fillId="4" borderId="8" xfId="108"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8"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167" fontId="1" fillId="0" borderId="1" xfId="107" applyNumberFormat="1" applyFont="1" applyFill="1" applyBorder="1" applyAlignment="1">
      <alignment horizontal="center" vertical="center" wrapText="1"/>
    </xf>
    <xf numFmtId="167" fontId="1" fillId="0" borderId="8" xfId="107"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1" fontId="8" fillId="0" borderId="1" xfId="0" applyNumberFormat="1" applyFont="1" applyBorder="1" applyAlignment="1">
      <alignment horizontal="center" vertical="center"/>
    </xf>
    <xf numFmtId="1" fontId="8" fillId="0" borderId="7" xfId="0" applyNumberFormat="1" applyFont="1" applyBorder="1" applyAlignment="1">
      <alignment horizontal="center" vertical="center"/>
    </xf>
    <xf numFmtId="1" fontId="8" fillId="0" borderId="8" xfId="0" applyNumberFormat="1" applyFont="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09"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674728</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4"/>
  <sheetViews>
    <sheetView showGridLines="0" tabSelected="1" zoomScale="60" zoomScaleNormal="60" zoomScaleSheetLayoutView="51" workbookViewId="0">
      <pane ySplit="5" topLeftCell="A6" activePane="bottomLeft" state="frozen"/>
      <selection pane="bottomLeft" activeCell="G9" sqref="G9"/>
    </sheetView>
  </sheetViews>
  <sheetFormatPr baseColWidth="10" defaultColWidth="11" defaultRowHeight="15" x14ac:dyDescent="0.25"/>
  <cols>
    <col min="1" max="1" width="23" style="12" customWidth="1"/>
    <col min="2" max="3" width="23" style="1" customWidth="1"/>
    <col min="4" max="5" width="31.69921875" style="1" customWidth="1"/>
    <col min="6" max="6" width="25.796875" style="1" customWidth="1"/>
    <col min="7" max="7" width="35.69921875" style="1" customWidth="1"/>
    <col min="8" max="8" width="40.69921875" style="1" customWidth="1"/>
    <col min="9" max="9" width="14.8984375" style="1" customWidth="1"/>
    <col min="10" max="10" width="15.5" style="1" customWidth="1"/>
    <col min="11" max="12" width="17" style="1" customWidth="1"/>
    <col min="13" max="13" width="17.5" style="1" customWidth="1"/>
    <col min="14" max="14" width="26" style="1" customWidth="1"/>
    <col min="15" max="15" width="24.59765625" style="1" customWidth="1"/>
    <col min="16" max="18" width="11.69921875" style="1" customWidth="1"/>
    <col min="19" max="19" width="28.19921875" style="1" customWidth="1"/>
    <col min="20" max="20" width="24.59765625" style="1" customWidth="1"/>
    <col min="21" max="23" width="11.69921875" style="1" customWidth="1"/>
    <col min="24" max="24" width="24.59765625" style="1" customWidth="1"/>
    <col min="25" max="25" width="16.5" style="1" customWidth="1"/>
    <col min="26" max="26" width="22.69921875" style="1" customWidth="1"/>
    <col min="27" max="27" width="19.09765625" style="1" customWidth="1"/>
    <col min="28" max="28" width="18.19921875" style="1" customWidth="1"/>
    <col min="29" max="16384" width="11" style="1"/>
  </cols>
  <sheetData>
    <row r="1" spans="1:28" ht="15.6" x14ac:dyDescent="0.25">
      <c r="A1" s="3" t="s">
        <v>18</v>
      </c>
      <c r="F1" s="103" t="s">
        <v>57</v>
      </c>
      <c r="G1" s="104"/>
      <c r="H1" s="104"/>
      <c r="I1" s="104"/>
      <c r="J1" s="104"/>
      <c r="K1" s="104"/>
      <c r="L1" s="104"/>
      <c r="M1" s="104"/>
      <c r="N1" s="104"/>
      <c r="O1" s="104"/>
      <c r="P1" s="104"/>
      <c r="Q1" s="104"/>
      <c r="Y1" s="98"/>
      <c r="Z1" s="98" t="s">
        <v>28</v>
      </c>
    </row>
    <row r="2" spans="1:28" ht="15" customHeight="1" x14ac:dyDescent="0.25">
      <c r="A2" s="22">
        <v>44286</v>
      </c>
      <c r="B2" s="21"/>
      <c r="F2" s="104"/>
      <c r="G2" s="104"/>
      <c r="H2" s="104"/>
      <c r="I2" s="104"/>
      <c r="J2" s="104"/>
      <c r="K2" s="104"/>
      <c r="L2" s="104"/>
      <c r="M2" s="104"/>
      <c r="N2" s="104"/>
      <c r="O2" s="104"/>
      <c r="P2" s="104"/>
      <c r="Q2" s="104"/>
      <c r="Y2" s="98"/>
      <c r="Z2" s="98"/>
    </row>
    <row r="3" spans="1:28" ht="15.6" x14ac:dyDescent="0.25">
      <c r="F3" s="105"/>
      <c r="G3" s="105"/>
      <c r="H3" s="105"/>
      <c r="I3" s="105"/>
      <c r="J3" s="105"/>
      <c r="K3" s="105"/>
      <c r="L3" s="105"/>
      <c r="M3" s="105"/>
      <c r="N3" s="105"/>
      <c r="O3" s="105"/>
      <c r="P3" s="105"/>
      <c r="Q3" s="105"/>
      <c r="Y3" s="99"/>
      <c r="Z3" s="38"/>
    </row>
    <row r="4" spans="1:28" s="28" customFormat="1" ht="23.25" customHeight="1" x14ac:dyDescent="0.25">
      <c r="A4" s="95" t="s">
        <v>10</v>
      </c>
      <c r="B4" s="96"/>
      <c r="C4" s="96"/>
      <c r="D4" s="96"/>
      <c r="E4" s="96"/>
      <c r="F4" s="95" t="s">
        <v>11</v>
      </c>
      <c r="G4" s="96"/>
      <c r="H4" s="96"/>
      <c r="I4" s="96"/>
      <c r="J4" s="96"/>
      <c r="K4" s="97" t="s">
        <v>29</v>
      </c>
      <c r="L4" s="97"/>
      <c r="M4" s="97"/>
      <c r="N4" s="97" t="s">
        <v>26</v>
      </c>
      <c r="O4" s="97"/>
      <c r="P4" s="97"/>
      <c r="Q4" s="97"/>
      <c r="R4" s="97"/>
      <c r="S4" s="97"/>
      <c r="T4" s="95" t="s">
        <v>20</v>
      </c>
      <c r="U4" s="96"/>
      <c r="V4" s="96"/>
      <c r="W4" s="96"/>
      <c r="X4" s="102"/>
      <c r="Y4" s="100" t="s">
        <v>21</v>
      </c>
      <c r="Z4" s="100" t="s">
        <v>58</v>
      </c>
      <c r="AA4" s="94" t="s">
        <v>27</v>
      </c>
      <c r="AB4" s="94"/>
    </row>
    <row r="5" spans="1:28" ht="42" customHeight="1" x14ac:dyDescent="0.25">
      <c r="A5" s="31" t="s">
        <v>1</v>
      </c>
      <c r="B5" s="31" t="s">
        <v>6</v>
      </c>
      <c r="C5" s="31" t="s">
        <v>2</v>
      </c>
      <c r="D5" s="4" t="s">
        <v>7</v>
      </c>
      <c r="E5" s="30" t="s">
        <v>22</v>
      </c>
      <c r="F5" s="5" t="s">
        <v>16</v>
      </c>
      <c r="G5" s="5" t="s">
        <v>3</v>
      </c>
      <c r="H5" s="5" t="s">
        <v>17</v>
      </c>
      <c r="I5" s="20" t="s">
        <v>24</v>
      </c>
      <c r="J5" s="20" t="s">
        <v>25</v>
      </c>
      <c r="K5" s="5" t="s">
        <v>4</v>
      </c>
      <c r="L5" s="5" t="s">
        <v>5</v>
      </c>
      <c r="M5" s="20" t="s">
        <v>0</v>
      </c>
      <c r="N5" s="4" t="s">
        <v>9</v>
      </c>
      <c r="O5" s="5" t="s">
        <v>12</v>
      </c>
      <c r="P5" s="5" t="s">
        <v>8</v>
      </c>
      <c r="Q5" s="40" t="s">
        <v>69</v>
      </c>
      <c r="R5" s="5" t="s">
        <v>13</v>
      </c>
      <c r="S5" s="5" t="s">
        <v>23</v>
      </c>
      <c r="T5" s="40" t="s">
        <v>12</v>
      </c>
      <c r="U5" s="40" t="s">
        <v>8</v>
      </c>
      <c r="V5" s="40" t="s">
        <v>69</v>
      </c>
      <c r="W5" s="40" t="s">
        <v>13</v>
      </c>
      <c r="X5" s="40" t="s">
        <v>70</v>
      </c>
      <c r="Y5" s="101"/>
      <c r="Z5" s="101"/>
      <c r="AA5" s="5" t="s">
        <v>14</v>
      </c>
      <c r="AB5" s="5" t="s">
        <v>15</v>
      </c>
    </row>
    <row r="6" spans="1:28" s="10" customFormat="1" ht="126.75" customHeight="1" x14ac:dyDescent="0.25">
      <c r="A6" s="67" t="s">
        <v>60</v>
      </c>
      <c r="B6" s="67" t="s">
        <v>62</v>
      </c>
      <c r="C6" s="39" t="s">
        <v>64</v>
      </c>
      <c r="D6" s="42" t="s">
        <v>30</v>
      </c>
      <c r="E6" s="33" t="s">
        <v>31</v>
      </c>
      <c r="F6" s="109">
        <v>20200680010155</v>
      </c>
      <c r="G6" s="106" t="s">
        <v>54</v>
      </c>
      <c r="H6" s="84" t="s">
        <v>79</v>
      </c>
      <c r="I6" s="29">
        <v>44229</v>
      </c>
      <c r="J6" s="29">
        <v>44561</v>
      </c>
      <c r="K6" s="34">
        <v>3</v>
      </c>
      <c r="L6" s="43">
        <v>3</v>
      </c>
      <c r="M6" s="2">
        <f>IFERROR(IF(L6/K6&gt;100%,100%,L6/K6),"-")</f>
        <v>1</v>
      </c>
      <c r="N6" s="6" t="s">
        <v>72</v>
      </c>
      <c r="O6" s="23">
        <v>263687588</v>
      </c>
      <c r="P6" s="8">
        <v>0</v>
      </c>
      <c r="Q6" s="8">
        <v>0</v>
      </c>
      <c r="R6" s="8">
        <v>0</v>
      </c>
      <c r="S6" s="45">
        <f t="shared" ref="S6:S19" si="0">SUM(O6:R6)</f>
        <v>263687588</v>
      </c>
      <c r="T6" s="23">
        <v>86000000</v>
      </c>
      <c r="U6" s="8"/>
      <c r="V6" s="8"/>
      <c r="W6" s="8"/>
      <c r="X6" s="45">
        <f t="shared" ref="X6:X19" si="1">SUM(T6:W6)</f>
        <v>86000000</v>
      </c>
      <c r="Y6" s="24">
        <f t="shared" ref="Y6:Y19" si="2">IFERROR(X6/S6,"-")</f>
        <v>0.32614352708933725</v>
      </c>
      <c r="Z6" s="23"/>
      <c r="AA6" s="7" t="s">
        <v>56</v>
      </c>
      <c r="AB6" s="9" t="s">
        <v>59</v>
      </c>
    </row>
    <row r="7" spans="1:28" s="10" customFormat="1" ht="170.25" customHeight="1" x14ac:dyDescent="0.25">
      <c r="A7" s="84" t="s">
        <v>60</v>
      </c>
      <c r="B7" s="84" t="s">
        <v>62</v>
      </c>
      <c r="C7" s="86" t="s">
        <v>64</v>
      </c>
      <c r="D7" s="88" t="s">
        <v>32</v>
      </c>
      <c r="E7" s="90" t="s">
        <v>33</v>
      </c>
      <c r="F7" s="111"/>
      <c r="G7" s="108"/>
      <c r="H7" s="85"/>
      <c r="I7" s="29">
        <v>44229</v>
      </c>
      <c r="J7" s="29">
        <v>44561</v>
      </c>
      <c r="K7" s="80">
        <v>1</v>
      </c>
      <c r="L7" s="78">
        <v>1</v>
      </c>
      <c r="M7" s="76">
        <f t="shared" ref="M7:M19" si="3">IFERROR(IF(L7/K7&gt;100%,100%,L7/K7),"-")</f>
        <v>1</v>
      </c>
      <c r="N7" s="6" t="s">
        <v>71</v>
      </c>
      <c r="O7" s="23">
        <v>133735283</v>
      </c>
      <c r="P7" s="8">
        <v>0</v>
      </c>
      <c r="Q7" s="8">
        <v>0</v>
      </c>
      <c r="R7" s="8">
        <v>0</v>
      </c>
      <c r="S7" s="82">
        <f>SUM(O7:R8)</f>
        <v>142312412</v>
      </c>
      <c r="T7" s="23">
        <v>24000000</v>
      </c>
      <c r="U7" s="8"/>
      <c r="V7" s="8"/>
      <c r="W7" s="8"/>
      <c r="X7" s="82">
        <f>SUM(T7:W8)</f>
        <v>24000000</v>
      </c>
      <c r="Y7" s="68">
        <f>IFERROR(X7/S7,"-")</f>
        <v>0.16864305553334308</v>
      </c>
      <c r="Z7" s="72"/>
      <c r="AA7" s="70" t="s">
        <v>56</v>
      </c>
      <c r="AB7" s="74" t="s">
        <v>59</v>
      </c>
    </row>
    <row r="8" spans="1:28" ht="26.4" customHeight="1" x14ac:dyDescent="0.25">
      <c r="A8" s="85"/>
      <c r="B8" s="85"/>
      <c r="C8" s="87"/>
      <c r="D8" s="89"/>
      <c r="E8" s="91"/>
      <c r="F8" s="61"/>
      <c r="G8" s="64" t="s">
        <v>90</v>
      </c>
      <c r="H8" s="62"/>
      <c r="I8" s="29"/>
      <c r="J8" s="29"/>
      <c r="K8" s="81"/>
      <c r="L8" s="79"/>
      <c r="M8" s="77"/>
      <c r="N8" s="6"/>
      <c r="O8" s="23">
        <v>8577129</v>
      </c>
      <c r="P8" s="65"/>
      <c r="Q8" s="65"/>
      <c r="R8" s="65"/>
      <c r="S8" s="83"/>
      <c r="T8" s="23"/>
      <c r="U8" s="65"/>
      <c r="V8" s="65"/>
      <c r="W8" s="65"/>
      <c r="X8" s="83"/>
      <c r="Y8" s="69"/>
      <c r="Z8" s="73"/>
      <c r="AA8" s="71"/>
      <c r="AB8" s="75"/>
    </row>
    <row r="9" spans="1:28" s="10" customFormat="1" ht="198.75" customHeight="1" x14ac:dyDescent="0.25">
      <c r="A9" s="84" t="s">
        <v>60</v>
      </c>
      <c r="B9" s="84" t="s">
        <v>62</v>
      </c>
      <c r="C9" s="86" t="s">
        <v>65</v>
      </c>
      <c r="D9" s="88" t="s">
        <v>34</v>
      </c>
      <c r="E9" s="90" t="s">
        <v>35</v>
      </c>
      <c r="F9" s="63">
        <v>20200680010147</v>
      </c>
      <c r="G9" s="41" t="s">
        <v>68</v>
      </c>
      <c r="H9" s="36" t="s">
        <v>80</v>
      </c>
      <c r="I9" s="29">
        <v>44245</v>
      </c>
      <c r="J9" s="29">
        <v>44561</v>
      </c>
      <c r="K9" s="80">
        <v>1</v>
      </c>
      <c r="L9" s="78">
        <v>1</v>
      </c>
      <c r="M9" s="76">
        <f t="shared" si="3"/>
        <v>1</v>
      </c>
      <c r="N9" s="6" t="s">
        <v>73</v>
      </c>
      <c r="O9" s="23">
        <v>2051332746</v>
      </c>
      <c r="P9" s="8">
        <v>0</v>
      </c>
      <c r="Q9" s="8">
        <v>0</v>
      </c>
      <c r="R9" s="8">
        <v>0</v>
      </c>
      <c r="S9" s="82">
        <f>SUM(O9:R10)</f>
        <v>2648302188</v>
      </c>
      <c r="T9" s="23">
        <v>275000000</v>
      </c>
      <c r="U9" s="8"/>
      <c r="V9" s="8"/>
      <c r="W9" s="8"/>
      <c r="X9" s="82">
        <f>SUM(T9:W10)</f>
        <v>275000000</v>
      </c>
      <c r="Y9" s="92">
        <f>IFERROR(X9/S9,"-")</f>
        <v>0.10384011358147925</v>
      </c>
      <c r="Z9" s="72"/>
      <c r="AA9" s="70" t="s">
        <v>56</v>
      </c>
      <c r="AB9" s="74" t="s">
        <v>59</v>
      </c>
    </row>
    <row r="10" spans="1:28" ht="24.6" customHeight="1" x14ac:dyDescent="0.25">
      <c r="A10" s="85"/>
      <c r="B10" s="85"/>
      <c r="C10" s="87"/>
      <c r="D10" s="89"/>
      <c r="E10" s="91"/>
      <c r="F10" s="35"/>
      <c r="G10" s="66" t="s">
        <v>90</v>
      </c>
      <c r="H10" s="36"/>
      <c r="I10" s="29"/>
      <c r="J10" s="29"/>
      <c r="K10" s="81"/>
      <c r="L10" s="79"/>
      <c r="M10" s="77"/>
      <c r="N10" s="6"/>
      <c r="O10" s="23">
        <v>596969442</v>
      </c>
      <c r="P10" s="65"/>
      <c r="Q10" s="65"/>
      <c r="R10" s="65"/>
      <c r="S10" s="83"/>
      <c r="T10" s="23"/>
      <c r="U10" s="65"/>
      <c r="V10" s="65"/>
      <c r="W10" s="65"/>
      <c r="X10" s="83"/>
      <c r="Y10" s="93"/>
      <c r="Z10" s="73"/>
      <c r="AA10" s="71"/>
      <c r="AB10" s="75"/>
    </row>
    <row r="11" spans="1:28" s="10" customFormat="1" ht="149.25" customHeight="1" x14ac:dyDescent="0.25">
      <c r="A11" s="67" t="s">
        <v>60</v>
      </c>
      <c r="B11" s="67" t="s">
        <v>62</v>
      </c>
      <c r="C11" s="39" t="s">
        <v>65</v>
      </c>
      <c r="D11" s="42" t="s">
        <v>36</v>
      </c>
      <c r="E11" s="33" t="s">
        <v>37</v>
      </c>
      <c r="F11" s="63">
        <v>20200680010117</v>
      </c>
      <c r="G11" s="41" t="s">
        <v>52</v>
      </c>
      <c r="H11" s="36" t="s">
        <v>89</v>
      </c>
      <c r="I11" s="29">
        <v>44210</v>
      </c>
      <c r="J11" s="29">
        <v>44561</v>
      </c>
      <c r="K11" s="34">
        <v>11000</v>
      </c>
      <c r="L11" s="43">
        <v>1255</v>
      </c>
      <c r="M11" s="2">
        <f t="shared" si="3"/>
        <v>0.11409090909090909</v>
      </c>
      <c r="N11" s="6" t="s">
        <v>74</v>
      </c>
      <c r="O11" s="23">
        <v>436980233</v>
      </c>
      <c r="P11" s="49">
        <v>0</v>
      </c>
      <c r="Q11" s="8">
        <v>0</v>
      </c>
      <c r="R11" s="8">
        <v>0</v>
      </c>
      <c r="S11" s="45">
        <f t="shared" si="0"/>
        <v>436980233</v>
      </c>
      <c r="T11" s="23">
        <v>100975000</v>
      </c>
      <c r="U11" s="8"/>
      <c r="V11" s="8"/>
      <c r="W11" s="8"/>
      <c r="X11" s="45">
        <f t="shared" si="1"/>
        <v>100975000</v>
      </c>
      <c r="Y11" s="24">
        <f t="shared" si="2"/>
        <v>0.23107452551520791</v>
      </c>
      <c r="Z11" s="23"/>
      <c r="AA11" s="7" t="s">
        <v>56</v>
      </c>
      <c r="AB11" s="9" t="s">
        <v>59</v>
      </c>
    </row>
    <row r="12" spans="1:28" s="10" customFormat="1" ht="105.75" customHeight="1" x14ac:dyDescent="0.25">
      <c r="A12" s="67" t="s">
        <v>60</v>
      </c>
      <c r="B12" s="67" t="s">
        <v>62</v>
      </c>
      <c r="C12" s="39" t="s">
        <v>66</v>
      </c>
      <c r="D12" s="42" t="s">
        <v>38</v>
      </c>
      <c r="E12" s="33" t="s">
        <v>39</v>
      </c>
      <c r="F12" s="63">
        <v>20200680010181</v>
      </c>
      <c r="G12" s="41" t="s">
        <v>55</v>
      </c>
      <c r="H12" s="36" t="s">
        <v>81</v>
      </c>
      <c r="I12" s="29">
        <v>44232</v>
      </c>
      <c r="J12" s="29">
        <v>44561</v>
      </c>
      <c r="K12" s="34">
        <v>174</v>
      </c>
      <c r="L12" s="43">
        <v>174</v>
      </c>
      <c r="M12" s="2">
        <f t="shared" si="3"/>
        <v>1</v>
      </c>
      <c r="N12" s="6" t="s">
        <v>77</v>
      </c>
      <c r="O12" s="23">
        <v>437034516</v>
      </c>
      <c r="P12" s="8">
        <v>0</v>
      </c>
      <c r="Q12" s="8">
        <v>0</v>
      </c>
      <c r="R12" s="8">
        <v>0</v>
      </c>
      <c r="S12" s="45">
        <f t="shared" si="0"/>
        <v>437034516</v>
      </c>
      <c r="T12" s="23">
        <v>44300000</v>
      </c>
      <c r="U12" s="8"/>
      <c r="V12" s="8"/>
      <c r="W12" s="8"/>
      <c r="X12" s="45">
        <f t="shared" si="1"/>
        <v>44300000</v>
      </c>
      <c r="Y12" s="24">
        <f t="shared" si="2"/>
        <v>0.10136499150103742</v>
      </c>
      <c r="Z12" s="23"/>
      <c r="AA12" s="7" t="s">
        <v>56</v>
      </c>
      <c r="AB12" s="9" t="s">
        <v>59</v>
      </c>
    </row>
    <row r="13" spans="1:28" s="10" customFormat="1" ht="115.2" customHeight="1" x14ac:dyDescent="0.25">
      <c r="A13" s="67" t="s">
        <v>60</v>
      </c>
      <c r="B13" s="67" t="s">
        <v>62</v>
      </c>
      <c r="C13" s="39" t="s">
        <v>66</v>
      </c>
      <c r="D13" s="42" t="s">
        <v>40</v>
      </c>
      <c r="E13" s="33" t="s">
        <v>41</v>
      </c>
      <c r="F13" s="32"/>
      <c r="G13" s="11" t="s">
        <v>90</v>
      </c>
      <c r="H13" s="6" t="s">
        <v>82</v>
      </c>
      <c r="I13" s="29"/>
      <c r="J13" s="29"/>
      <c r="K13" s="37">
        <v>0.1</v>
      </c>
      <c r="L13" s="44">
        <v>0</v>
      </c>
      <c r="M13" s="2">
        <f t="shared" si="3"/>
        <v>0</v>
      </c>
      <c r="N13" s="6"/>
      <c r="O13" s="23">
        <v>0</v>
      </c>
      <c r="P13" s="8">
        <v>0</v>
      </c>
      <c r="Q13" s="8">
        <v>0</v>
      </c>
      <c r="R13" s="8">
        <v>0</v>
      </c>
      <c r="S13" s="45">
        <f t="shared" si="0"/>
        <v>0</v>
      </c>
      <c r="T13" s="23">
        <v>0</v>
      </c>
      <c r="U13" s="8"/>
      <c r="V13" s="8"/>
      <c r="W13" s="8"/>
      <c r="X13" s="45">
        <f t="shared" si="1"/>
        <v>0</v>
      </c>
      <c r="Y13" s="24" t="str">
        <f t="shared" si="2"/>
        <v>-</v>
      </c>
      <c r="Z13" s="23"/>
      <c r="AA13" s="7" t="s">
        <v>56</v>
      </c>
      <c r="AB13" s="9" t="s">
        <v>59</v>
      </c>
    </row>
    <row r="14" spans="1:28" s="10" customFormat="1" ht="175.8" customHeight="1" x14ac:dyDescent="0.25">
      <c r="A14" s="67" t="s">
        <v>60</v>
      </c>
      <c r="B14" s="67" t="s">
        <v>62</v>
      </c>
      <c r="C14" s="39" t="s">
        <v>66</v>
      </c>
      <c r="D14" s="42" t="s">
        <v>42</v>
      </c>
      <c r="E14" s="33" t="s">
        <v>43</v>
      </c>
      <c r="F14" s="109">
        <v>20200680010172</v>
      </c>
      <c r="G14" s="106" t="s">
        <v>53</v>
      </c>
      <c r="H14" s="36" t="s">
        <v>83</v>
      </c>
      <c r="I14" s="29">
        <v>44222</v>
      </c>
      <c r="J14" s="29">
        <v>44561</v>
      </c>
      <c r="K14" s="37">
        <v>1</v>
      </c>
      <c r="L14" s="44">
        <v>0.57999999999999996</v>
      </c>
      <c r="M14" s="2">
        <f t="shared" si="3"/>
        <v>0.57999999999999996</v>
      </c>
      <c r="N14" s="6" t="s">
        <v>75</v>
      </c>
      <c r="O14" s="23">
        <v>130173869.55</v>
      </c>
      <c r="P14" s="8">
        <v>0</v>
      </c>
      <c r="Q14" s="8">
        <v>0</v>
      </c>
      <c r="R14" s="8">
        <v>0</v>
      </c>
      <c r="S14" s="45">
        <f t="shared" si="0"/>
        <v>130173869.55</v>
      </c>
      <c r="T14" s="23">
        <v>23800000</v>
      </c>
      <c r="U14" s="8"/>
      <c r="V14" s="8"/>
      <c r="W14" s="8"/>
      <c r="X14" s="45">
        <f t="shared" si="1"/>
        <v>23800000</v>
      </c>
      <c r="Y14" s="24">
        <f t="shared" si="2"/>
        <v>0.18283239241696184</v>
      </c>
      <c r="Z14" s="23"/>
      <c r="AA14" s="7" t="s">
        <v>56</v>
      </c>
      <c r="AB14" s="9" t="s">
        <v>59</v>
      </c>
    </row>
    <row r="15" spans="1:28" s="10" customFormat="1" ht="73.5" customHeight="1" x14ac:dyDescent="0.25">
      <c r="A15" s="67" t="s">
        <v>60</v>
      </c>
      <c r="B15" s="67" t="s">
        <v>62</v>
      </c>
      <c r="C15" s="39" t="s">
        <v>66</v>
      </c>
      <c r="D15" s="42" t="s">
        <v>44</v>
      </c>
      <c r="E15" s="33" t="s">
        <v>45</v>
      </c>
      <c r="F15" s="110"/>
      <c r="G15" s="107"/>
      <c r="H15" s="36" t="s">
        <v>88</v>
      </c>
      <c r="I15" s="29">
        <v>44222</v>
      </c>
      <c r="J15" s="29">
        <v>44561</v>
      </c>
      <c r="K15" s="34">
        <v>1500</v>
      </c>
      <c r="L15" s="43">
        <v>391.24</v>
      </c>
      <c r="M15" s="2">
        <f t="shared" si="3"/>
        <v>0.26082666666666665</v>
      </c>
      <c r="N15" s="6" t="s">
        <v>75</v>
      </c>
      <c r="O15" s="23">
        <v>103625750.55</v>
      </c>
      <c r="P15" s="8">
        <v>0</v>
      </c>
      <c r="Q15" s="8">
        <v>0</v>
      </c>
      <c r="R15" s="8">
        <v>0</v>
      </c>
      <c r="S15" s="45">
        <f t="shared" si="0"/>
        <v>103625750.55</v>
      </c>
      <c r="T15" s="23">
        <v>23800000</v>
      </c>
      <c r="U15" s="8"/>
      <c r="V15" s="8"/>
      <c r="W15" s="8"/>
      <c r="X15" s="45">
        <f t="shared" si="1"/>
        <v>23800000</v>
      </c>
      <c r="Y15" s="24">
        <f t="shared" si="2"/>
        <v>0.2296726428873137</v>
      </c>
      <c r="Z15" s="23"/>
      <c r="AA15" s="7" t="s">
        <v>56</v>
      </c>
      <c r="AB15" s="9" t="s">
        <v>59</v>
      </c>
    </row>
    <row r="16" spans="1:28" s="10" customFormat="1" ht="75" customHeight="1" x14ac:dyDescent="0.25">
      <c r="A16" s="67" t="s">
        <v>60</v>
      </c>
      <c r="B16" s="67" t="s">
        <v>62</v>
      </c>
      <c r="C16" s="39" t="s">
        <v>66</v>
      </c>
      <c r="D16" s="42" t="s">
        <v>46</v>
      </c>
      <c r="E16" s="33" t="s">
        <v>47</v>
      </c>
      <c r="F16" s="110"/>
      <c r="G16" s="107"/>
      <c r="H16" s="6" t="s">
        <v>84</v>
      </c>
      <c r="I16" s="29">
        <v>44222</v>
      </c>
      <c r="J16" s="29">
        <v>44561</v>
      </c>
      <c r="K16" s="34">
        <v>100</v>
      </c>
      <c r="L16" s="43">
        <v>1</v>
      </c>
      <c r="M16" s="2">
        <f t="shared" si="3"/>
        <v>0.01</v>
      </c>
      <c r="N16" s="6" t="s">
        <v>75</v>
      </c>
      <c r="O16" s="23">
        <v>101628340.28</v>
      </c>
      <c r="P16" s="8">
        <v>0</v>
      </c>
      <c r="Q16" s="8">
        <v>0</v>
      </c>
      <c r="R16" s="8">
        <v>0</v>
      </c>
      <c r="S16" s="45">
        <f t="shared" si="0"/>
        <v>101628340.28</v>
      </c>
      <c r="T16" s="23">
        <v>0</v>
      </c>
      <c r="U16" s="8"/>
      <c r="V16" s="8"/>
      <c r="W16" s="8"/>
      <c r="X16" s="45">
        <f t="shared" si="1"/>
        <v>0</v>
      </c>
      <c r="Y16" s="24">
        <f t="shared" si="2"/>
        <v>0</v>
      </c>
      <c r="Z16" s="23"/>
      <c r="AA16" s="7" t="s">
        <v>56</v>
      </c>
      <c r="AB16" s="9" t="s">
        <v>59</v>
      </c>
    </row>
    <row r="17" spans="1:28" s="10" customFormat="1" ht="133.19999999999999" customHeight="1" x14ac:dyDescent="0.25">
      <c r="A17" s="84" t="s">
        <v>60</v>
      </c>
      <c r="B17" s="84" t="s">
        <v>62</v>
      </c>
      <c r="C17" s="86" t="s">
        <v>66</v>
      </c>
      <c r="D17" s="88" t="s">
        <v>48</v>
      </c>
      <c r="E17" s="90" t="s">
        <v>49</v>
      </c>
      <c r="F17" s="111"/>
      <c r="G17" s="108"/>
      <c r="H17" s="6" t="s">
        <v>85</v>
      </c>
      <c r="I17" s="29">
        <v>44222</v>
      </c>
      <c r="J17" s="29">
        <v>44561</v>
      </c>
      <c r="K17" s="80">
        <v>1</v>
      </c>
      <c r="L17" s="78">
        <v>0</v>
      </c>
      <c r="M17" s="76">
        <f t="shared" si="3"/>
        <v>0</v>
      </c>
      <c r="N17" s="6" t="s">
        <v>75</v>
      </c>
      <c r="O17" s="23">
        <v>44450000</v>
      </c>
      <c r="P17" s="8">
        <v>0</v>
      </c>
      <c r="Q17" s="8">
        <v>0</v>
      </c>
      <c r="R17" s="8">
        <v>0</v>
      </c>
      <c r="S17" s="82">
        <f>SUM(O17:R18)</f>
        <v>44572039.619999975</v>
      </c>
      <c r="T17" s="23">
        <v>26750000</v>
      </c>
      <c r="U17" s="8"/>
      <c r="V17" s="8"/>
      <c r="W17" s="8"/>
      <c r="X17" s="82">
        <f>SUM(T17:W18)</f>
        <v>26750000</v>
      </c>
      <c r="Y17" s="68">
        <f t="shared" si="2"/>
        <v>0.6001520286721852</v>
      </c>
      <c r="Z17" s="72"/>
      <c r="AA17" s="70" t="s">
        <v>56</v>
      </c>
      <c r="AB17" s="74" t="s">
        <v>59</v>
      </c>
    </row>
    <row r="18" spans="1:28" ht="35.4" customHeight="1" x14ac:dyDescent="0.25">
      <c r="A18" s="85"/>
      <c r="B18" s="85"/>
      <c r="C18" s="87"/>
      <c r="D18" s="89"/>
      <c r="E18" s="91"/>
      <c r="F18" s="61"/>
      <c r="G18" s="64" t="s">
        <v>90</v>
      </c>
      <c r="H18" s="6"/>
      <c r="I18" s="29"/>
      <c r="J18" s="29"/>
      <c r="K18" s="81"/>
      <c r="L18" s="79"/>
      <c r="M18" s="77"/>
      <c r="N18" s="6"/>
      <c r="O18" s="23">
        <v>122039.61999997497</v>
      </c>
      <c r="P18" s="65"/>
      <c r="Q18" s="65"/>
      <c r="R18" s="65"/>
      <c r="S18" s="83"/>
      <c r="T18" s="23"/>
      <c r="U18" s="65"/>
      <c r="V18" s="65"/>
      <c r="W18" s="65"/>
      <c r="X18" s="83"/>
      <c r="Y18" s="69"/>
      <c r="Z18" s="73"/>
      <c r="AA18" s="71"/>
      <c r="AB18" s="75"/>
    </row>
    <row r="19" spans="1:28" s="10" customFormat="1" ht="186.6" customHeight="1" x14ac:dyDescent="0.25">
      <c r="A19" s="67" t="s">
        <v>61</v>
      </c>
      <c r="B19" s="67" t="s">
        <v>63</v>
      </c>
      <c r="C19" s="39" t="s">
        <v>67</v>
      </c>
      <c r="D19" s="42" t="s">
        <v>50</v>
      </c>
      <c r="E19" s="33" t="s">
        <v>51</v>
      </c>
      <c r="F19" s="11"/>
      <c r="G19" s="41" t="s">
        <v>87</v>
      </c>
      <c r="H19" s="6" t="s">
        <v>86</v>
      </c>
      <c r="I19" s="29" t="s">
        <v>78</v>
      </c>
      <c r="J19" s="29" t="s">
        <v>78</v>
      </c>
      <c r="K19" s="34">
        <v>1</v>
      </c>
      <c r="L19" s="43">
        <v>1</v>
      </c>
      <c r="M19" s="2">
        <f t="shared" si="3"/>
        <v>1</v>
      </c>
      <c r="N19" s="6" t="s">
        <v>76</v>
      </c>
      <c r="O19" s="23">
        <v>700000000</v>
      </c>
      <c r="P19" s="8">
        <v>0</v>
      </c>
      <c r="Q19" s="8">
        <v>0</v>
      </c>
      <c r="R19" s="8">
        <v>0</v>
      </c>
      <c r="S19" s="45">
        <f t="shared" si="0"/>
        <v>700000000</v>
      </c>
      <c r="T19" s="23">
        <v>0</v>
      </c>
      <c r="U19" s="8"/>
      <c r="V19" s="8"/>
      <c r="W19" s="8"/>
      <c r="X19" s="45">
        <f t="shared" si="1"/>
        <v>0</v>
      </c>
      <c r="Y19" s="24">
        <f t="shared" si="2"/>
        <v>0</v>
      </c>
      <c r="Z19" s="23"/>
      <c r="AA19" s="7" t="s">
        <v>56</v>
      </c>
      <c r="AB19" s="9" t="s">
        <v>59</v>
      </c>
    </row>
    <row r="20" spans="1:28" s="60" customFormat="1" ht="27.75" customHeight="1" x14ac:dyDescent="0.3">
      <c r="A20" s="52"/>
      <c r="B20" s="53"/>
      <c r="C20" s="53"/>
      <c r="D20" s="53"/>
      <c r="E20" s="54"/>
      <c r="F20" s="53"/>
      <c r="G20" s="53"/>
      <c r="H20" s="55"/>
      <c r="I20" s="53"/>
      <c r="J20" s="53"/>
      <c r="K20" s="56"/>
      <c r="L20" s="47" t="s">
        <v>19</v>
      </c>
      <c r="M20" s="25">
        <f>AVERAGE(M6:M19)</f>
        <v>0.54226523415977956</v>
      </c>
      <c r="N20" s="57"/>
      <c r="O20" s="46">
        <f t="shared" ref="O20:R20" si="4">SUM(O6:O19)</f>
        <v>5008316937.000001</v>
      </c>
      <c r="P20" s="46">
        <f t="shared" si="4"/>
        <v>0</v>
      </c>
      <c r="Q20" s="46">
        <v>0</v>
      </c>
      <c r="R20" s="46">
        <f t="shared" si="4"/>
        <v>0</v>
      </c>
      <c r="S20" s="26">
        <f>SUM(S6:S19)</f>
        <v>5008316937.000001</v>
      </c>
      <c r="T20" s="46">
        <f t="shared" ref="T20:W20" si="5">SUM(T6:T19)</f>
        <v>604625000</v>
      </c>
      <c r="U20" s="46">
        <f t="shared" si="5"/>
        <v>0</v>
      </c>
      <c r="V20" s="46">
        <f t="shared" si="5"/>
        <v>0</v>
      </c>
      <c r="W20" s="46">
        <f t="shared" si="5"/>
        <v>0</v>
      </c>
      <c r="X20" s="26">
        <f>SUM(X6:X19)</f>
        <v>604625000</v>
      </c>
      <c r="Y20" s="27">
        <f>IFERROR(X20/S20,"-")</f>
        <v>0.12072418890529968</v>
      </c>
      <c r="Z20" s="26">
        <f>SUM(Z6:Z19)</f>
        <v>0</v>
      </c>
      <c r="AA20" s="58"/>
      <c r="AB20" s="59"/>
    </row>
    <row r="21" spans="1:28" s="14" customFormat="1" x14ac:dyDescent="0.25">
      <c r="A21" s="15"/>
      <c r="B21" s="16"/>
      <c r="C21" s="16"/>
      <c r="D21" s="16"/>
      <c r="E21" s="16"/>
      <c r="G21" s="17"/>
      <c r="H21" s="17"/>
      <c r="I21" s="17"/>
      <c r="J21" s="17"/>
      <c r="K21" s="17"/>
      <c r="L21" s="18"/>
      <c r="M21" s="18"/>
      <c r="N21" s="17"/>
    </row>
    <row r="22" spans="1:28" s="14" customFormat="1" x14ac:dyDescent="0.25">
      <c r="A22" s="15"/>
      <c r="B22" s="16"/>
      <c r="C22" s="16"/>
      <c r="D22" s="16"/>
      <c r="E22" s="16"/>
      <c r="G22" s="17"/>
      <c r="H22" s="17"/>
      <c r="I22" s="17"/>
      <c r="J22" s="17"/>
      <c r="K22" s="17"/>
      <c r="L22" s="18"/>
      <c r="M22" s="18"/>
      <c r="N22" s="17"/>
      <c r="T22" s="48"/>
    </row>
    <row r="23" spans="1:28" s="14" customFormat="1" x14ac:dyDescent="0.25">
      <c r="A23" s="15"/>
      <c r="B23" s="16"/>
      <c r="C23" s="16"/>
      <c r="D23" s="16"/>
      <c r="G23" s="17"/>
      <c r="H23" s="17"/>
      <c r="I23" s="17"/>
      <c r="J23" s="17"/>
      <c r="K23" s="17"/>
      <c r="L23" s="18"/>
      <c r="M23" s="18"/>
      <c r="N23" s="17"/>
      <c r="O23" s="48"/>
    </row>
    <row r="24" spans="1:28" s="14" customFormat="1" x14ac:dyDescent="0.25">
      <c r="A24" s="15"/>
      <c r="B24" s="16"/>
      <c r="C24" s="16"/>
      <c r="D24" s="16"/>
      <c r="G24" s="17"/>
      <c r="H24" s="17"/>
      <c r="I24" s="17"/>
      <c r="J24" s="17"/>
      <c r="K24" s="17"/>
      <c r="L24" s="18"/>
      <c r="M24" s="18"/>
      <c r="N24" s="17"/>
    </row>
    <row r="25" spans="1:28" s="14" customFormat="1" x14ac:dyDescent="0.25">
      <c r="A25" s="15"/>
      <c r="B25" s="16"/>
      <c r="C25" s="16"/>
      <c r="D25" s="16"/>
      <c r="G25" s="17"/>
      <c r="H25" s="17"/>
      <c r="I25" s="17"/>
      <c r="J25" s="17"/>
      <c r="K25" s="17"/>
      <c r="L25" s="18"/>
      <c r="M25" s="18"/>
      <c r="N25" s="17"/>
      <c r="S25" s="50"/>
      <c r="T25" s="50"/>
      <c r="X25" s="51"/>
    </row>
    <row r="26" spans="1:28" s="14" customFormat="1" x14ac:dyDescent="0.25">
      <c r="A26" s="15"/>
      <c r="B26" s="16"/>
      <c r="C26" s="16"/>
      <c r="D26" s="16"/>
      <c r="G26" s="17"/>
      <c r="H26" s="17"/>
      <c r="I26" s="17"/>
      <c r="J26" s="17"/>
      <c r="K26" s="17"/>
      <c r="L26" s="18"/>
      <c r="M26" s="18"/>
      <c r="N26" s="17"/>
    </row>
    <row r="27" spans="1:28" s="14" customFormat="1" x14ac:dyDescent="0.25">
      <c r="A27" s="15"/>
      <c r="B27" s="16"/>
      <c r="C27" s="16"/>
      <c r="D27" s="16"/>
      <c r="E27" s="16"/>
      <c r="G27" s="17"/>
      <c r="H27" s="17"/>
      <c r="I27" s="17"/>
      <c r="J27" s="17"/>
      <c r="K27" s="17"/>
      <c r="L27" s="18"/>
      <c r="M27" s="18"/>
      <c r="N27" s="17"/>
    </row>
    <row r="28" spans="1:28" s="14" customFormat="1" x14ac:dyDescent="0.25">
      <c r="A28" s="13"/>
    </row>
    <row r="29" spans="1:28" s="14" customFormat="1" x14ac:dyDescent="0.25">
      <c r="A29" s="13"/>
    </row>
    <row r="30" spans="1:28" s="14" customFormat="1" x14ac:dyDescent="0.25">
      <c r="A30" s="13"/>
    </row>
    <row r="31" spans="1:28" s="14" customFormat="1" x14ac:dyDescent="0.25">
      <c r="A31" s="15"/>
      <c r="B31" s="16"/>
      <c r="C31" s="16"/>
      <c r="D31" s="16"/>
      <c r="E31" s="16"/>
      <c r="G31" s="17"/>
      <c r="H31" s="17"/>
      <c r="I31" s="17"/>
      <c r="J31" s="17"/>
      <c r="K31" s="17"/>
      <c r="L31" s="19"/>
      <c r="M31" s="19"/>
      <c r="N31" s="17"/>
    </row>
    <row r="32" spans="1:28" s="14" customFormat="1" x14ac:dyDescent="0.25">
      <c r="A32" s="13"/>
    </row>
    <row r="33" spans="1:1" s="14" customFormat="1" x14ac:dyDescent="0.25">
      <c r="A33" s="13"/>
    </row>
    <row r="34" spans="1:1" s="14" customFormat="1" x14ac:dyDescent="0.25">
      <c r="A34" s="13"/>
    </row>
  </sheetData>
  <mergeCells count="58">
    <mergeCell ref="A4:E4"/>
    <mergeCell ref="N4:S4"/>
    <mergeCell ref="F1:Q3"/>
    <mergeCell ref="G14:G17"/>
    <mergeCell ref="F14:F17"/>
    <mergeCell ref="G6:G7"/>
    <mergeCell ref="F6:F7"/>
    <mergeCell ref="H6:H7"/>
    <mergeCell ref="A7:A8"/>
    <mergeCell ref="B7:B8"/>
    <mergeCell ref="C7:C8"/>
    <mergeCell ref="D7:D8"/>
    <mergeCell ref="E7:E8"/>
    <mergeCell ref="M7:M8"/>
    <mergeCell ref="L7:L8"/>
    <mergeCell ref="K7:K8"/>
    <mergeCell ref="AA4:AB4"/>
    <mergeCell ref="F4:J4"/>
    <mergeCell ref="K4:M4"/>
    <mergeCell ref="Y1:Y3"/>
    <mergeCell ref="Z4:Z5"/>
    <mergeCell ref="T4:X4"/>
    <mergeCell ref="Z1:Z2"/>
    <mergeCell ref="Y4:Y5"/>
    <mergeCell ref="S7:S8"/>
    <mergeCell ref="X7:X8"/>
    <mergeCell ref="Y7:Y8"/>
    <mergeCell ref="AA7:AA8"/>
    <mergeCell ref="AB7:AB8"/>
    <mergeCell ref="A9:A10"/>
    <mergeCell ref="B9:B10"/>
    <mergeCell ref="C9:C10"/>
    <mergeCell ref="D9:D10"/>
    <mergeCell ref="E9:E10"/>
    <mergeCell ref="M9:M10"/>
    <mergeCell ref="L9:L10"/>
    <mergeCell ref="K9:K10"/>
    <mergeCell ref="S9:S10"/>
    <mergeCell ref="X9:X10"/>
    <mergeCell ref="Y9:Y10"/>
    <mergeCell ref="Z9:Z10"/>
    <mergeCell ref="Z7:Z8"/>
    <mergeCell ref="AA9:AA10"/>
    <mergeCell ref="AB9:AB10"/>
    <mergeCell ref="L17:L18"/>
    <mergeCell ref="K17:K18"/>
    <mergeCell ref="S17:S18"/>
    <mergeCell ref="X17:X18"/>
    <mergeCell ref="A17:A18"/>
    <mergeCell ref="B17:B18"/>
    <mergeCell ref="C17:C18"/>
    <mergeCell ref="D17:D18"/>
    <mergeCell ref="E17:E18"/>
    <mergeCell ref="Y17:Y18"/>
    <mergeCell ref="AA17:AA18"/>
    <mergeCell ref="Z17:Z18"/>
    <mergeCell ref="AB17:AB18"/>
    <mergeCell ref="M17:M18"/>
  </mergeCells>
  <conditionalFormatting sqref="M6:M7 M9 M11:M17 M19">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Cindy Sarmiento</cp:lastModifiedBy>
  <cp:lastPrinted>2021-03-16T22:01:52Z</cp:lastPrinted>
  <dcterms:created xsi:type="dcterms:W3CDTF">2008-07-08T21:30:46Z</dcterms:created>
  <dcterms:modified xsi:type="dcterms:W3CDTF">2021-04-12T16:04:37Z</dcterms:modified>
</cp:coreProperties>
</file>