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<sst xmlns="http://schemas.openxmlformats.org/spreadsheetml/2006/main" count="43" uniqueCount="41">
  <si>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</si>
  <si>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</si>
  <si>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</si>
  <si>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</si>
  <si>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</si>
  <si>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</si>
  <si>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</si>
  <si>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</si>
  <si>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</si>
  <si>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</si>
  <si>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</si>
  <si>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</si>
  <si>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</si>
  <si>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</si>
  <si>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</si>
  <si>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</si>
  <si>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</si>
  <si>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</si>
  <si>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</si>
  <si>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</si>
  <si>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</si>
  <si>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</si>
  <si>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</si>
  <si>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</si>
  <si>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</si>
  <si>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</si>
  <si>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</si>
  <si>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diagnósticos del estado jurídico institucional elaborados.</t>
  </si>
  <si>
    <t>Número de estrategias para la gestión de la defensa judicial diseñadas e implementadas.</t>
  </si>
  <si>
    <t>Número de sistemas de formación jurídico diseñadas e implementadas.</t>
  </si>
  <si>
    <t>Número de programas (cultura ciudadana, educación cívica y promoción de los derechos fundamentales) para fomentar la cultura de la legalidad en las ciudadanas y ciudadanos.</t>
  </si>
  <si>
    <t>ESTRATEGIAS DE DEFENSA JUDICIAL Y PREVENCIÓN DE DAÑO ANTIJURÍDICO</t>
  </si>
  <si>
    <t>BUCARAMANGA SOSTENIBLE EN LA LEGALIDAD Y LA TRANSPARENCIA</t>
  </si>
  <si>
    <t>GERENCIA JURÍDICA PÚBLICA</t>
  </si>
  <si>
    <t>PARTICIPACIÓN COMUNITARIA Y CIUDADANA</t>
  </si>
  <si>
    <t>ADMINISTRACIÓN EFICIENTE ES UN BUEN GOBIERNO</t>
  </si>
  <si>
    <t>PARTICIPACIÓN CIUDADANA</t>
  </si>
  <si>
    <t>DIMENSIÓN 4: SOSTENIBILIDAD FISCAL Y GOBERNANZA</t>
  </si>
  <si>
    <t>Realizar constante capacitación a los funcionarios de la Administración Municipal en temas o áreas objeto de demanda.</t>
  </si>
  <si>
    <t>Fomentar y apoyar programas dirigidos a la creación de conciencia para la legalidad</t>
  </si>
  <si>
    <t>PLAN DE ACCIÓN - JURÍDICA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</si>
</sst>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8003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02" fontId="42" fillId="0" borderId="1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20" xfId="0" applyNumberFormat="1" applyFont="1" applyBorder="1" applyAlignment="1">
      <alignment horizontal="center" vertical="center" wrapText="1"/>
    </xf>
    <xf numFmtId="9" fontId="42" fillId="0" borderId="21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202" fontId="42" fillId="0" borderId="22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9" fontId="42" fillId="0" borderId="23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202" fontId="42" fillId="0" borderId="25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justify" vertical="center" wrapText="1"/>
    </xf>
    <xf numFmtId="202" fontId="4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202" fontId="42" fillId="0" borderId="31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justify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3" fontId="42" fillId="0" borderId="32" xfId="0" applyNumberFormat="1" applyFont="1" applyBorder="1" applyAlignment="1">
      <alignment horizontal="center" vertical="center" wrapText="1"/>
    </xf>
    <xf numFmtId="9" fontId="43" fillId="0" borderId="28" xfId="0" applyNumberFormat="1" applyFont="1" applyBorder="1" applyAlignment="1">
      <alignment horizontal="center" vertical="center" wrapText="1"/>
    </xf>
    <xf numFmtId="9" fontId="43" fillId="0" borderId="29" xfId="0" applyNumberFormat="1" applyFont="1" applyBorder="1" applyAlignment="1">
      <alignment horizontal="center" vertical="center" wrapText="1"/>
    </xf>
    <xf numFmtId="9" fontId="43" fillId="0" borderId="30" xfId="0" applyNumberFormat="1" applyFont="1" applyBorder="1" applyAlignment="1">
      <alignment horizontal="center" vertical="center" wrapText="1"/>
    </xf>
    <xf numFmtId="9" fontId="43" fillId="0" borderId="33" xfId="0" applyNumberFormat="1" applyFont="1" applyBorder="1" applyAlignment="1">
      <alignment horizontal="center" vertical="center" wrapText="1"/>
    </xf>
    <xf numFmtId="9" fontId="42" fillId="0" borderId="34" xfId="0" applyNumberFormat="1" applyFont="1" applyBorder="1" applyAlignment="1">
      <alignment horizontal="center" vertical="center" wrapText="1"/>
    </xf>
    <xf numFmtId="3" fontId="42" fillId="0" borderId="34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9" fontId="44" fillId="33" borderId="36" xfId="0" applyNumberFormat="1" applyFont="1" applyFill="1" applyBorder="1" applyAlignment="1">
      <alignment horizontal="center" vertical="center"/>
    </xf>
    <xf numFmtId="9" fontId="44" fillId="33" borderId="37" xfId="0" applyNumberFormat="1" applyFont="1" applyFill="1" applyBorder="1" applyAlignment="1">
      <alignment horizontal="center" vertical="center"/>
    </xf>
    <xf numFmtId="3" fontId="44" fillId="33" borderId="36" xfId="0" applyNumberFormat="1" applyFont="1" applyFill="1" applyBorder="1" applyAlignment="1">
      <alignment horizontal="center" vertical="center"/>
    </xf>
    <xf numFmtId="3" fontId="44" fillId="33" borderId="38" xfId="0" applyNumberFormat="1" applyFont="1" applyFill="1" applyBorder="1" applyAlignment="1">
      <alignment horizontal="center" vertical="center"/>
    </xf>
    <xf numFmtId="0" fontId="42" fillId="34" borderId="39" xfId="0" applyFont="1" applyFill="1" applyBorder="1" applyAlignment="1">
      <alignment horizontal="center" vertical="center" wrapText="1"/>
    </xf>
    <xf numFmtId="9" fontId="43" fillId="34" borderId="39" xfId="0" applyNumberFormat="1" applyFont="1" applyFill="1" applyBorder="1" applyAlignment="1">
      <alignment horizontal="center" vertical="center" wrapText="1"/>
    </xf>
    <xf numFmtId="9" fontId="42" fillId="34" borderId="39" xfId="0" applyNumberFormat="1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justify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202" fontId="42" fillId="34" borderId="39" xfId="0" applyNumberFormat="1" applyFont="1" applyFill="1" applyBorder="1" applyAlignment="1">
      <alignment horizontal="center" vertical="center" wrapText="1"/>
    </xf>
    <xf numFmtId="0" fontId="42" fillId="34" borderId="39" xfId="0" applyFont="1" applyFill="1" applyBorder="1" applyAlignment="1">
      <alignment horizontal="justify" vertical="center" wrapText="1"/>
    </xf>
    <xf numFmtId="202" fontId="42" fillId="34" borderId="42" xfId="0" applyNumberFormat="1" applyFont="1" applyFill="1" applyBorder="1" applyAlignment="1">
      <alignment horizontal="center" vertical="center" wrapText="1"/>
    </xf>
    <xf numFmtId="9" fontId="42" fillId="0" borderId="43" xfId="0" applyNumberFormat="1" applyFont="1" applyBorder="1" applyAlignment="1">
      <alignment horizontal="center" vertical="center" wrapText="1"/>
    </xf>
    <xf numFmtId="9" fontId="42" fillId="0" borderId="44" xfId="0" applyNumberFormat="1" applyFont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center" vertical="center" wrapText="1"/>
    </xf>
    <xf numFmtId="202" fontId="42" fillId="34" borderId="33" xfId="0" applyNumberFormat="1" applyFont="1" applyFill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justify" vertical="center" wrapText="1"/>
    </xf>
    <xf numFmtId="3" fontId="42" fillId="34" borderId="33" xfId="0" applyNumberFormat="1" applyFont="1" applyFill="1" applyBorder="1" applyAlignment="1">
      <alignment horizontal="center" vertical="center"/>
    </xf>
    <xf numFmtId="3" fontId="42" fillId="0" borderId="45" xfId="0" applyNumberFormat="1" applyFont="1" applyBorder="1" applyAlignment="1">
      <alignment horizontal="center" vertical="center" wrapText="1"/>
    </xf>
    <xf numFmtId="9" fontId="42" fillId="0" borderId="31" xfId="0" applyNumberFormat="1" applyFont="1" applyBorder="1" applyAlignment="1">
      <alignment horizontal="center" vertical="center" wrapText="1"/>
    </xf>
    <xf numFmtId="9" fontId="42" fillId="0" borderId="32" xfId="0" applyNumberFormat="1" applyFont="1" applyBorder="1" applyAlignment="1">
      <alignment horizontal="center" vertical="center" wrapText="1"/>
    </xf>
    <xf numFmtId="9" fontId="44" fillId="33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202" fontId="42" fillId="0" borderId="54" xfId="0" applyNumberFormat="1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justify" vertical="center" wrapText="1"/>
    </xf>
    <xf numFmtId="0" fontId="42" fillId="0" borderId="62" xfId="0" applyFont="1" applyBorder="1" applyAlignment="1">
      <alignment horizontal="justify" vertical="center" wrapText="1"/>
    </xf>
    <xf numFmtId="202" fontId="42" fillId="0" borderId="53" xfId="0" applyNumberFormat="1" applyFont="1" applyBorder="1" applyAlignment="1">
      <alignment horizontal="center" vertical="center" wrapText="1"/>
    </xf>
    <xf numFmtId="202" fontId="42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1590675</xdr:colOff>
      <xdr:row>1</xdr:row>
      <xdr:rowOff>85725</xdr:rowOff>
    </xdr:from>
    <xdr:to>
      <xdr:col>18</xdr:col>
      <xdr:colOff>857250</xdr:colOff>
      <xdr:row>4</xdr:row>
      <xdr:rowOff>57150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0" y="266700"/>
          <a:ext cx="2990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866775</xdr:colOff>
      <xdr:row>0</xdr:row>
      <xdr:rowOff>114300</xdr:rowOff>
    </xdr:from>
    <xdr:to>
      <xdr:col>7</xdr:col>
      <xdr:colOff>1104900</xdr:colOff>
      <xdr:row>5</xdr:row>
      <xdr:rowOff>38100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14300"/>
          <a:ext cx="1133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3">
        <row r="39">
          <cell r="Y39">
            <v>0</v>
          </cell>
          <cell r="AO39">
            <v>0</v>
          </cell>
        </row>
        <row r="40">
          <cell r="Y40">
            <v>1</v>
          </cell>
        </row>
        <row r="41">
          <cell r="Y41">
            <v>1</v>
          </cell>
        </row>
        <row r="64">
          <cell r="Y64">
            <v>0</v>
          </cell>
          <cell r="AO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8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03" t="s">
        <v>25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2:21" ht="18.75" customHeight="1">
      <c r="B3" s="103" t="s">
        <v>26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2:21" ht="18.75" customHeight="1">
      <c r="B4" s="103" t="s">
        <v>40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2015</v>
      </c>
      <c r="C8" s="8">
        <v>42369</v>
      </c>
      <c r="D8" s="7"/>
      <c r="E8" s="104" t="s">
        <v>3</v>
      </c>
      <c r="F8" s="105"/>
      <c r="G8" s="105"/>
      <c r="H8" s="105"/>
      <c r="I8" s="105"/>
      <c r="J8" s="106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77" t="s">
        <v>23</v>
      </c>
      <c r="C9" s="107" t="s">
        <v>24</v>
      </c>
      <c r="D9" s="77" t="s">
        <v>0</v>
      </c>
      <c r="E9" s="80" t="s">
        <v>22</v>
      </c>
      <c r="F9" s="93" t="s">
        <v>4</v>
      </c>
      <c r="G9" s="93"/>
      <c r="H9" s="93" t="s">
        <v>5</v>
      </c>
      <c r="I9" s="93"/>
      <c r="J9" s="81"/>
      <c r="K9" s="35"/>
      <c r="L9" s="80" t="s">
        <v>6</v>
      </c>
      <c r="M9" s="81"/>
      <c r="N9" s="84" t="s">
        <v>15</v>
      </c>
      <c r="O9" s="85"/>
      <c r="P9" s="86"/>
      <c r="Q9" s="86"/>
      <c r="R9" s="87"/>
      <c r="S9" s="92" t="s">
        <v>7</v>
      </c>
      <c r="T9" s="93"/>
      <c r="U9" s="81"/>
    </row>
    <row r="10" spans="2:21" ht="15" customHeight="1">
      <c r="B10" s="78"/>
      <c r="C10" s="108"/>
      <c r="D10" s="78"/>
      <c r="E10" s="82"/>
      <c r="F10" s="95"/>
      <c r="G10" s="95"/>
      <c r="H10" s="95"/>
      <c r="I10" s="95"/>
      <c r="J10" s="83"/>
      <c r="K10" s="36"/>
      <c r="L10" s="82"/>
      <c r="M10" s="83"/>
      <c r="N10" s="88"/>
      <c r="O10" s="89"/>
      <c r="P10" s="90"/>
      <c r="Q10" s="90"/>
      <c r="R10" s="91"/>
      <c r="S10" s="94"/>
      <c r="T10" s="95"/>
      <c r="U10" s="83"/>
    </row>
    <row r="11" spans="2:21" ht="15" customHeight="1">
      <c r="B11" s="78"/>
      <c r="C11" s="108"/>
      <c r="D11" s="78"/>
      <c r="E11" s="82"/>
      <c r="F11" s="95"/>
      <c r="G11" s="95"/>
      <c r="H11" s="95" t="s">
        <v>8</v>
      </c>
      <c r="I11" s="97" t="s">
        <v>1</v>
      </c>
      <c r="J11" s="110" t="s">
        <v>9</v>
      </c>
      <c r="K11" s="37"/>
      <c r="L11" s="99" t="s">
        <v>10</v>
      </c>
      <c r="M11" s="101" t="s">
        <v>11</v>
      </c>
      <c r="N11" s="88"/>
      <c r="O11" s="89"/>
      <c r="P11" s="90"/>
      <c r="Q11" s="90"/>
      <c r="R11" s="91"/>
      <c r="S11" s="94"/>
      <c r="T11" s="95"/>
      <c r="U11" s="83"/>
    </row>
    <row r="12" spans="2:21" ht="37.5" customHeight="1" thickBot="1">
      <c r="B12" s="79"/>
      <c r="C12" s="108"/>
      <c r="D12" s="79"/>
      <c r="E12" s="109"/>
      <c r="F12" s="10" t="s">
        <v>12</v>
      </c>
      <c r="G12" s="10" t="s">
        <v>13</v>
      </c>
      <c r="H12" s="96"/>
      <c r="I12" s="98"/>
      <c r="J12" s="111"/>
      <c r="K12" s="38"/>
      <c r="L12" s="100"/>
      <c r="M12" s="102"/>
      <c r="N12" s="11" t="s">
        <v>19</v>
      </c>
      <c r="O12" s="12" t="s">
        <v>20</v>
      </c>
      <c r="P12" s="13" t="s">
        <v>21</v>
      </c>
      <c r="Q12" s="13" t="s">
        <v>17</v>
      </c>
      <c r="R12" s="14" t="s">
        <v>18</v>
      </c>
      <c r="S12" s="15" t="s">
        <v>14</v>
      </c>
      <c r="T12" s="10" t="s">
        <v>12</v>
      </c>
      <c r="U12" s="16" t="s">
        <v>13</v>
      </c>
    </row>
    <row r="13" spans="2:21" ht="29.25" customHeight="1">
      <c r="B13" s="120" t="s">
        <v>37</v>
      </c>
      <c r="C13" s="120" t="s">
        <v>35</v>
      </c>
      <c r="D13" s="117" t="s">
        <v>33</v>
      </c>
      <c r="E13" s="114" t="s">
        <v>31</v>
      </c>
      <c r="F13" s="25">
        <v>42005</v>
      </c>
      <c r="G13" s="25">
        <v>42369</v>
      </c>
      <c r="H13" s="26" t="s">
        <v>27</v>
      </c>
      <c r="I13" s="27">
        <f>+'[1]DIMENSIÓN 4'!Y39</f>
        <v>0</v>
      </c>
      <c r="J13" s="39">
        <v>1</v>
      </c>
      <c r="K13" s="45" t="e">
        <f>+J13/I13</f>
        <v>#DIV/0!</v>
      </c>
      <c r="L13" s="28">
        <f>DAYS360(F13,$C$8)/DAYS360(F13,G13)</f>
        <v>1</v>
      </c>
      <c r="M13" s="67" t="str">
        <f>IF(I13=0," -",IF(K13&gt;100%,100%,K13))</f>
        <v> -</v>
      </c>
      <c r="N13" s="30">
        <f>+'[1]DIMENSIÓN 4'!AO39</f>
        <v>0</v>
      </c>
      <c r="O13" s="27">
        <v>0</v>
      </c>
      <c r="P13" s="27">
        <v>0</v>
      </c>
      <c r="Q13" s="31" t="str">
        <f>IF(N13=0," -",O13/N13)</f>
        <v> -</v>
      </c>
      <c r="R13" s="29" t="str">
        <f>IF(P13=0," -",IF(O13=0,100%,P13/O13))</f>
        <v> -</v>
      </c>
      <c r="S13" s="124" t="s">
        <v>38</v>
      </c>
      <c r="T13" s="126">
        <v>42005</v>
      </c>
      <c r="U13" s="112">
        <v>42369</v>
      </c>
    </row>
    <row r="14" spans="2:21" ht="29.25" customHeight="1">
      <c r="B14" s="121"/>
      <c r="C14" s="121"/>
      <c r="D14" s="118"/>
      <c r="E14" s="115"/>
      <c r="F14" s="17">
        <v>42005</v>
      </c>
      <c r="G14" s="17">
        <v>42369</v>
      </c>
      <c r="H14" s="9" t="s">
        <v>28</v>
      </c>
      <c r="I14" s="20">
        <f>+'[1]DIMENSIÓN 4'!Y40</f>
        <v>1</v>
      </c>
      <c r="J14" s="40">
        <v>1</v>
      </c>
      <c r="K14" s="46">
        <f>+J14/I14</f>
        <v>1</v>
      </c>
      <c r="L14" s="21">
        <f>DAYS360(F14,$C$8)/DAYS360(F14,G14)</f>
        <v>1</v>
      </c>
      <c r="M14" s="68">
        <f>IF(I14=0," -",IF(K14&gt;100%,100%,K14))</f>
        <v>1</v>
      </c>
      <c r="N14" s="19">
        <v>1250000</v>
      </c>
      <c r="O14" s="20">
        <v>1196273</v>
      </c>
      <c r="P14" s="20">
        <v>0</v>
      </c>
      <c r="Q14" s="24">
        <f>IF(N14=0," -",O14/N14)</f>
        <v>0.9570184</v>
      </c>
      <c r="R14" s="22" t="str">
        <f>IF(P14=0," -",IF(O14=0,100%,P14/O14))</f>
        <v> -</v>
      </c>
      <c r="S14" s="125"/>
      <c r="T14" s="127"/>
      <c r="U14" s="113"/>
    </row>
    <row r="15" spans="2:21" ht="29.25" customHeight="1" thickBot="1">
      <c r="B15" s="121"/>
      <c r="C15" s="122"/>
      <c r="D15" s="119"/>
      <c r="E15" s="116"/>
      <c r="F15" s="41">
        <v>42005</v>
      </c>
      <c r="G15" s="41">
        <v>42369</v>
      </c>
      <c r="H15" s="42" t="s">
        <v>29</v>
      </c>
      <c r="I15" s="43">
        <f>+'[1]DIMENSIÓN 4'!Y41</f>
        <v>1</v>
      </c>
      <c r="J15" s="44">
        <v>1</v>
      </c>
      <c r="K15" s="47">
        <f>+J15/I15</f>
        <v>1</v>
      </c>
      <c r="L15" s="23">
        <f>DAYS360(F15,$C$8)/DAYS360(F15,G15)</f>
        <v>1</v>
      </c>
      <c r="M15" s="68">
        <f>IF(I15=0," -",IF(K15&gt;100%,100%,K15))</f>
        <v>1</v>
      </c>
      <c r="N15" s="73">
        <v>1250000</v>
      </c>
      <c r="O15" s="43">
        <v>1196273</v>
      </c>
      <c r="P15" s="43">
        <v>0</v>
      </c>
      <c r="Q15" s="74">
        <f>IF(N15=0," -",O15/N15)</f>
        <v>0.9570184</v>
      </c>
      <c r="R15" s="75" t="str">
        <f>IF(P15=0," -",IF(O15=0,100%,P15/O15))</f>
        <v> -</v>
      </c>
      <c r="S15" s="125"/>
      <c r="T15" s="127"/>
      <c r="U15" s="113"/>
    </row>
    <row r="16" spans="2:21" ht="11.25" customHeight="1" thickBot="1">
      <c r="B16" s="118"/>
      <c r="C16" s="63"/>
      <c r="D16" s="56"/>
      <c r="E16" s="69"/>
      <c r="F16" s="70"/>
      <c r="G16" s="70"/>
      <c r="H16" s="71"/>
      <c r="I16" s="72"/>
      <c r="J16" s="72"/>
      <c r="K16" s="57"/>
      <c r="L16" s="58"/>
      <c r="M16" s="58"/>
      <c r="N16" s="72"/>
      <c r="O16" s="72"/>
      <c r="P16" s="72"/>
      <c r="Q16" s="72"/>
      <c r="R16" s="72"/>
      <c r="S16" s="65"/>
      <c r="T16" s="64"/>
      <c r="U16" s="66"/>
    </row>
    <row r="17" spans="2:21" ht="57" customHeight="1" thickBot="1">
      <c r="B17" s="123"/>
      <c r="C17" s="18" t="s">
        <v>36</v>
      </c>
      <c r="D17" s="18" t="s">
        <v>34</v>
      </c>
      <c r="E17" s="59" t="s">
        <v>32</v>
      </c>
      <c r="F17" s="32">
        <v>42005</v>
      </c>
      <c r="G17" s="32">
        <v>42369</v>
      </c>
      <c r="H17" s="60" t="s">
        <v>30</v>
      </c>
      <c r="I17" s="61">
        <f>+'[1]DIMENSIÓN 4'!Y64</f>
        <v>0</v>
      </c>
      <c r="J17" s="62">
        <v>0</v>
      </c>
      <c r="K17" s="48" t="e">
        <f>+J17/I17</f>
        <v>#DIV/0!</v>
      </c>
      <c r="L17" s="49">
        <f>DAYS360(F17,$C$8)/DAYS360(F17,G17)</f>
        <v>1</v>
      </c>
      <c r="M17" s="68" t="str">
        <f>IF(I17=0," -",IF(K17&gt;100%,100%,K17))</f>
        <v> -</v>
      </c>
      <c r="N17" s="50">
        <f>+'[1]DIMENSIÓN 4'!AO64</f>
        <v>0</v>
      </c>
      <c r="O17" s="51">
        <v>0</v>
      </c>
      <c r="P17" s="51">
        <v>0</v>
      </c>
      <c r="Q17" s="24" t="str">
        <f>IF(N17=0," -",O17/N17)</f>
        <v> -</v>
      </c>
      <c r="R17" s="22" t="str">
        <f>IF(P17=0," -",IF(O17=0,100%,P17/O17))</f>
        <v> -</v>
      </c>
      <c r="S17" s="33" t="s">
        <v>39</v>
      </c>
      <c r="T17" s="32">
        <v>42005</v>
      </c>
      <c r="U17" s="34">
        <v>42369</v>
      </c>
    </row>
    <row r="18" spans="12:18" ht="16.5" thickBot="1">
      <c r="L18" s="52">
        <f>+AVERAGE(L13:L15,L17)</f>
        <v>1</v>
      </c>
      <c r="M18" s="53">
        <f>+AVERAGE(M13:M15,M17)</f>
        <v>1</v>
      </c>
      <c r="N18" s="54">
        <f>+SUM(N13:N15,N17)</f>
        <v>2500000</v>
      </c>
      <c r="O18" s="55">
        <f>+SUM(O13:O15,O17)</f>
        <v>2392546</v>
      </c>
      <c r="P18" s="55">
        <f>+SUM(P13:P15,P17)</f>
        <v>0</v>
      </c>
      <c r="Q18" s="76">
        <f>IF(N18=0," -",O18/N18)</f>
        <v>0.9570184</v>
      </c>
      <c r="R18" s="53" t="str">
        <f>IF(P18=0," -",IF(O18=0,100%,P18/O18))</f>
        <v> -</v>
      </c>
    </row>
  </sheetData>
  <sheetProtection/>
  <mergeCells count="25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U13:U15"/>
    <mergeCell ref="B13:B17"/>
    <mergeCell ref="C13:C15"/>
    <mergeCell ref="D13:D15"/>
    <mergeCell ref="E13:E15"/>
    <mergeCell ref="S13:S15"/>
    <mergeCell ref="T13:T15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2022-10-04T22:47:43Z</dcterms:modified>
  <cp:category/>
  <cp:version/>
  <cp:contentType/>
  <cp:contentStatus/>
</cp:coreProperties>
</file>