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4" i="8"/>
  <c r="N14" i="8"/>
  <c r="L15" i="8"/>
  <c r="N15" i="8"/>
  <c r="I15" i="8"/>
  <c r="I14" i="8"/>
  <c r="I12" i="8"/>
  <c r="R16" i="8"/>
  <c r="Q16" i="8"/>
  <c r="T16" i="8"/>
  <c r="P16" i="8"/>
  <c r="S16" i="8"/>
  <c r="N16" i="8"/>
  <c r="M12" i="8"/>
  <c r="M14" i="8"/>
  <c r="M15" i="8"/>
  <c r="M16" i="8"/>
  <c r="T15" i="8"/>
  <c r="S15" i="8"/>
  <c r="T14" i="8"/>
  <c r="S14" i="8"/>
  <c r="T12" i="8"/>
  <c r="S12" i="8"/>
</calcChain>
</file>

<file path=xl/sharedStrings.xml><?xml version="1.0" encoding="utf-8"?>
<sst xmlns="http://schemas.openxmlformats.org/spreadsheetml/2006/main" count="39" uniqueCount="39">
  <si>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</si>
  <si>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</si>
  <si>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</si>
  <si>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</si>
  <si>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</si>
  <si>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</si>
  <si>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</si>
  <si>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</si>
  <si>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</si>
  <si>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</si>
  <si>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</si>
  <si>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</si>
  <si>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</si>
  <si>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</si>
  <si>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</si>
  <si>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</si>
  <si>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</si>
  <si>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</si>
  <si>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</si>
  <si>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</si>
  <si>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</si>
  <si>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</si>
  <si>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</si>
  <si>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</si>
  <si>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</si>
  <si>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</si>
  <si>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</si>
  <si>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planes institucionales integrales formulados e implementados en Bomberos de Bucaramanga.</t>
  </si>
  <si>
    <t>Número de estaciones de bomberos fortalecidas en su capacidad operativa.</t>
  </si>
  <si>
    <t>Número de talleres realizados para la prevención del riesgo y del desastre.</t>
  </si>
  <si>
    <t>1 - GOBERNANZA DEMOCRÁTICA</t>
  </si>
  <si>
    <t>GOBIERNO LEGAL Y EFECTIVO</t>
  </si>
  <si>
    <t>ADMINISTRACIÓN ARTICULADA Y COHERENTE</t>
  </si>
  <si>
    <t>3 - SOSTENIBILIDAD AMBIENTAL</t>
  </si>
  <si>
    <t>GESTIÓN DEL RIESGO</t>
  </si>
  <si>
    <t>REDUCCIÓN Y MITIGACIÓN DEL RIESGO DE DESASTRE</t>
  </si>
  <si>
    <t>PLAN DE ACCIÓN - BOMBEROS</t>
  </si>
  <si>
    <t>22141 22151 22161</t>
  </si>
  <si>
    <t>221111 221211 22131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</si>
</sst>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5" fillId="3" borderId="39" xfId="0" applyNumberFormat="1" applyFont="1" applyFill="1" applyBorder="1" applyAlignment="1">
      <alignment horizontal="center" vertical="center" wrapText="1"/>
    </xf>
    <xf numFmtId="9" fontId="5" fillId="3" borderId="40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9" fontId="7" fillId="2" borderId="49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7" fillId="2" borderId="50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3" fillId="0" borderId="52" xfId="0" applyFont="1" applyFill="1" applyBorder="1" applyAlignment="1">
      <alignment horizontal="justify" vertical="center" wrapText="1"/>
    </xf>
    <xf numFmtId="3" fontId="5" fillId="0" borderId="52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9" fontId="5" fillId="0" borderId="4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67" t="s">
        <v>16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2:20" ht="20.100000000000001" customHeight="1" x14ac:dyDescent="0.2">
      <c r="B3" s="67" t="s">
        <v>19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2:20" ht="20.100000000000001" customHeight="1" x14ac:dyDescent="0.2">
      <c r="B4" s="67" t="s">
        <v>36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8">
        <v>43100</v>
      </c>
      <c r="D8" s="68" t="s">
        <v>3</v>
      </c>
      <c r="E8" s="69"/>
      <c r="F8" s="69"/>
      <c r="G8" s="69"/>
      <c r="H8" s="69"/>
      <c r="I8" s="69"/>
      <c r="J8" s="69"/>
      <c r="K8" s="7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1" t="s">
        <v>17</v>
      </c>
      <c r="C9" s="74" t="s">
        <v>18</v>
      </c>
      <c r="D9" s="76" t="s">
        <v>0</v>
      </c>
      <c r="E9" s="79" t="s">
        <v>4</v>
      </c>
      <c r="F9" s="79"/>
      <c r="G9" s="79" t="s">
        <v>5</v>
      </c>
      <c r="H9" s="79"/>
      <c r="I9" s="79"/>
      <c r="J9" s="79"/>
      <c r="K9" s="81"/>
      <c r="L9" s="5"/>
      <c r="M9" s="76" t="s">
        <v>6</v>
      </c>
      <c r="N9" s="81"/>
      <c r="O9" s="91" t="s">
        <v>24</v>
      </c>
      <c r="P9" s="92"/>
      <c r="Q9" s="92"/>
      <c r="R9" s="92"/>
      <c r="S9" s="92"/>
      <c r="T9" s="93"/>
    </row>
    <row r="10" spans="2:20" ht="17.100000000000001" customHeight="1" x14ac:dyDescent="0.2">
      <c r="B10" s="72"/>
      <c r="C10" s="75"/>
      <c r="D10" s="77"/>
      <c r="E10" s="80"/>
      <c r="F10" s="80"/>
      <c r="G10" s="80" t="s">
        <v>7</v>
      </c>
      <c r="H10" s="84" t="s">
        <v>25</v>
      </c>
      <c r="I10" s="84" t="s">
        <v>26</v>
      </c>
      <c r="J10" s="85" t="s">
        <v>1</v>
      </c>
      <c r="K10" s="82" t="s">
        <v>8</v>
      </c>
      <c r="L10" s="6"/>
      <c r="M10" s="87" t="s">
        <v>9</v>
      </c>
      <c r="N10" s="89" t="s">
        <v>10</v>
      </c>
      <c r="O10" s="94"/>
      <c r="P10" s="95"/>
      <c r="Q10" s="95"/>
      <c r="R10" s="95"/>
      <c r="S10" s="95"/>
      <c r="T10" s="96"/>
    </row>
    <row r="11" spans="2:20" ht="37.5" customHeight="1" thickBot="1" x14ac:dyDescent="0.25">
      <c r="B11" s="73"/>
      <c r="C11" s="75"/>
      <c r="D11" s="78"/>
      <c r="E11" s="19" t="s">
        <v>11</v>
      </c>
      <c r="F11" s="19" t="s">
        <v>12</v>
      </c>
      <c r="G11" s="84"/>
      <c r="H11" s="97"/>
      <c r="I11" s="97"/>
      <c r="J11" s="86"/>
      <c r="K11" s="83"/>
      <c r="L11" s="20"/>
      <c r="M11" s="88"/>
      <c r="N11" s="9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5.75" thickBot="1" x14ac:dyDescent="0.25">
      <c r="B12" s="49" t="s">
        <v>30</v>
      </c>
      <c r="C12" s="54" t="s">
        <v>31</v>
      </c>
      <c r="D12" s="50" t="s">
        <v>32</v>
      </c>
      <c r="E12" s="41">
        <v>42736</v>
      </c>
      <c r="F12" s="41">
        <v>43100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1</v>
      </c>
      <c r="N12" s="40">
        <f>IF(J12=0," -",IF(L12&gt;100%,100%,L12))</f>
        <v>1</v>
      </c>
      <c r="O12" s="58" t="s">
        <v>37</v>
      </c>
      <c r="P12" s="38">
        <v>1427338</v>
      </c>
      <c r="Q12" s="38">
        <v>778799</v>
      </c>
      <c r="R12" s="38">
        <v>618838</v>
      </c>
      <c r="S12" s="39">
        <f>IF(P12=0," -",Q12/P12)</f>
        <v>0.54563039728501583</v>
      </c>
      <c r="T12" s="40">
        <f>IF(R12=0," -",IF(Q12=0,100%,R12/Q12))</f>
        <v>0.79460554006874684</v>
      </c>
    </row>
    <row r="13" spans="2:20" ht="12.95" customHeight="1" thickBot="1" x14ac:dyDescent="0.25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45" x14ac:dyDescent="0.2">
      <c r="B14" s="61" t="s">
        <v>33</v>
      </c>
      <c r="C14" s="63" t="s">
        <v>34</v>
      </c>
      <c r="D14" s="65" t="s">
        <v>35</v>
      </c>
      <c r="E14" s="43">
        <v>42736</v>
      </c>
      <c r="F14" s="43">
        <v>43100</v>
      </c>
      <c r="G14" s="44" t="s">
        <v>28</v>
      </c>
      <c r="H14" s="45">
        <v>4</v>
      </c>
      <c r="I14" s="45" t="e">
        <f>+J14+(#REF!-#REF!)</f>
        <v>#REF!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38</v>
      </c>
      <c r="P14" s="32">
        <v>10999261</v>
      </c>
      <c r="Q14" s="32">
        <v>7037711</v>
      </c>
      <c r="R14" s="32">
        <v>684901</v>
      </c>
      <c r="S14" s="18">
        <f t="shared" ref="S14:S16" si="2">IF(P14=0," -",Q14/P14)</f>
        <v>0.63983489436244856</v>
      </c>
      <c r="T14" s="17">
        <f t="shared" ref="T14:T16" si="3">IF(R14=0," -",IF(Q14=0,100%,R14/Q14))</f>
        <v>9.7318716270105438E-2</v>
      </c>
    </row>
    <row r="15" spans="2:20" ht="30.75" thickBot="1" x14ac:dyDescent="0.25">
      <c r="B15" s="62"/>
      <c r="C15" s="64"/>
      <c r="D15" s="66"/>
      <c r="E15" s="33">
        <v>42736</v>
      </c>
      <c r="F15" s="33">
        <v>43100</v>
      </c>
      <c r="G15" s="34" t="s">
        <v>29</v>
      </c>
      <c r="H15" s="35">
        <v>72</v>
      </c>
      <c r="I15" s="35" t="e">
        <f>+J15+(#REF!-#REF!)</f>
        <v>#REF!</v>
      </c>
      <c r="J15" s="35">
        <v>24</v>
      </c>
      <c r="K15" s="48">
        <v>2</v>
      </c>
      <c r="L15" s="53">
        <f>+K15/J15</f>
        <v>8.3333333333333329E-2</v>
      </c>
      <c r="M15" s="57">
        <f t="shared" si="0"/>
        <v>1</v>
      </c>
      <c r="N15" s="37">
        <f t="shared" si="1"/>
        <v>8.3333333333333329E-2</v>
      </c>
      <c r="O15" s="60">
        <v>22121</v>
      </c>
      <c r="P15" s="35">
        <v>105000</v>
      </c>
      <c r="Q15" s="35">
        <v>86763</v>
      </c>
      <c r="R15" s="35">
        <v>0</v>
      </c>
      <c r="S15" s="36">
        <f t="shared" si="2"/>
        <v>0.82631428571428567</v>
      </c>
      <c r="T15" s="37" t="str">
        <f t="shared" si="3"/>
        <v xml:space="preserve"> -</v>
      </c>
    </row>
    <row r="16" spans="2:20" ht="21" customHeight="1" thickBot="1" x14ac:dyDescent="0.25">
      <c r="M16" s="26">
        <f>+AVERAGE(M12,M14:M15)</f>
        <v>1</v>
      </c>
      <c r="N16" s="27">
        <f>+AVERAGE(N12,N14:N15)</f>
        <v>0.69444444444444453</v>
      </c>
      <c r="O16" s="28"/>
      <c r="P16" s="29">
        <f>+SUM(P12,P14:P15)</f>
        <v>12531599</v>
      </c>
      <c r="Q16" s="30">
        <f>+SUM(Q12,Q14:Q15)</f>
        <v>7903273</v>
      </c>
      <c r="R16" s="30">
        <f>+SUM(R12,R14:R15)</f>
        <v>1303739</v>
      </c>
      <c r="S16" s="31">
        <f t="shared" si="2"/>
        <v>0.63066756285450887</v>
      </c>
      <c r="T16" s="27">
        <f t="shared" si="3"/>
        <v>0.16496190881929551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2018-01-24T20:19:50Z</dcterms:modified>
</cp:coreProperties>
</file>