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5 - Mayo\Publicados\"/>
    </mc:Choice>
  </mc:AlternateContent>
  <xr:revisionPtr revIDLastSave="0" documentId="13_ncr:1_{2C293BF3-8150-4088-93C9-168018153C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2022" sheetId="14" r:id="rId1"/>
  </sheets>
  <definedNames>
    <definedName name="_xlnm._FilterDatabase" localSheetId="0" hidden="1">'PA 2022'!$A$8:$AA$13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3" i="14" l="1"/>
  <c r="N12" i="14"/>
  <c r="N11" i="14"/>
  <c r="N10" i="14"/>
  <c r="N9" i="14"/>
  <c r="AA9" i="14"/>
  <c r="AA13" i="14"/>
  <c r="AB13" i="14"/>
  <c r="AB12" i="14"/>
  <c r="AB11" i="14"/>
  <c r="AB10" i="14"/>
  <c r="AB9" i="14"/>
  <c r="AA12" i="14"/>
  <c r="AA11" i="14"/>
  <c r="AA10" i="14"/>
  <c r="U9" i="14"/>
  <c r="P13" i="14"/>
  <c r="V13" i="14"/>
  <c r="U11" i="14"/>
  <c r="U12" i="14"/>
  <c r="AC13" i="14"/>
  <c r="Q13" i="14"/>
  <c r="R13" i="14"/>
  <c r="S13" i="14"/>
  <c r="T13" i="14"/>
  <c r="W13" i="14"/>
  <c r="X13" i="14"/>
  <c r="Y13" i="14"/>
  <c r="Z13" i="14"/>
  <c r="A13" i="14"/>
  <c r="U10" i="14"/>
  <c r="U13" i="14"/>
</calcChain>
</file>

<file path=xl/sharedStrings.xml><?xml version="1.0" encoding="utf-8"?>
<sst xmlns="http://schemas.openxmlformats.org/spreadsheetml/2006/main" count="85" uniqueCount="62">
  <si>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</si>
  <si>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</si>
  <si>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</si>
  <si>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</si>
  <si>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</si>
  <si>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</si>
  <si>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</si>
  <si>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</si>
  <si>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</si>
  <si>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</si>
  <si>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</si>
  <si>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</si>
  <si>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</si>
  <si>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</si>
  <si>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</si>
  <si>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</si>
  <si>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</si>
  <si>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</si>
  <si>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</si>
  <si>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</si>
  <si>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</si>
  <si>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</si>
  <si>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</si>
  <si>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</si>
  <si>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</si>
  <si>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</si>
  <si>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</si>
  <si>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</si>
  <si>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</si>
  <si>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</si>
  <si>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</si>
  <si>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>FECHA DE CORTE:</t>
  </si>
  <si>
    <t>RECURSOS PROPIOS INSTITUTOS</t>
  </si>
  <si>
    <t>RECURSOS PROPIOS MUNICIPIO</t>
  </si>
  <si>
    <t>Acceso A La Información Y Participación</t>
  </si>
  <si>
    <t>BUCARAMANGA TERRITORIO LIBRE DE CORRUPCIÓN: INSTITUCIONES SÓLIDAS Y CONFIABLES</t>
  </si>
  <si>
    <t>Fortalecimiento De Las Instituciones Democráticas Y Ciudadanía Participativa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</si>
  <si>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</si>
  <si>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>Número de campañas pedagógicas realizadas enfocadas en la protección de la vida, preservación de recursos naturales, la primera infancia y la educación, como base fundamental para la transformación cultural y social de las dinámicas de ciudad.</t>
  </si>
  <si>
    <t>Ofc. Prensa y Comunicaciones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</si>
  <si>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</si>
  <si>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 xml:space="preserve">Porcentaje de difusión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</si>
  <si>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</si>
  <si>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t>Número de Planes de Medios formulados e implementados para informar a la ciudadanía sobre las políticas, iniciativas y proyectos estratégicos del gobierno.</t>
  </si>
  <si>
    <t>BUCARAMANGA PRODUCTIVA Y COMPETITIVA: EMPRESAS INNOVADORAS, RESPONSABLES Y CONSCIENTES</t>
  </si>
  <si>
    <t>Bga Nodo De Activación Turística</t>
  </si>
  <si>
    <t>Productividad Y Competitividad De Las Empresas Generadoras De Marca Ciudad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</si>
  <si>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</si>
  <si>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Número de campañas de comunicación realizadas para la difusión realizadas que permitan el posicionamiento de la Marca Ciudad en el territorio local, regional y nacional que motiven la inversión de diferentes sectores económicos para fortalecer el desarrollo, competitividad y turismo.</t>
  </si>
  <si>
    <t xml:space="preserve"> PLAN DE ACCIÓN - PLAN DE DESARROLLO MUNICIPAL
OFICINA DE PRENSA Y COMUNICACIONES</t>
  </si>
  <si>
    <r>
      <t xml:space="preserve">Versión: </t>
    </r>
    <r>
      <rPr>
        <sz val="12"/>
        <rFont val="Arial"/>
        <family val="2"/>
      </rPr>
      <t>1.0</t>
    </r>
  </si>
  <si>
    <r>
      <t>Fecha aprobación:</t>
    </r>
    <r>
      <rPr>
        <sz val="12"/>
        <rFont val="Arial"/>
        <family val="2"/>
      </rPr>
      <t xml:space="preserve"> Marzo-24-2021</t>
    </r>
  </si>
  <si>
    <r>
      <t xml:space="preserve">Página: </t>
    </r>
    <r>
      <rPr>
        <sz val="12"/>
        <rFont val="Arial"/>
        <family val="2"/>
      </rPr>
      <t>1 de 1</t>
    </r>
  </si>
  <si>
    <t>FECHA DE PRESENTACIÓN:</t>
  </si>
  <si>
    <t xml:space="preserve">	Generar espacios publicitarios para informar a la ciudadanía sobre la oferta institucional, políticas, iniciativas y proyectos estratégicos del Gobierno.
	Fortalecer el equipo de trabajo en mejora  del proceso de prensa y comunicaciones.</t>
  </si>
  <si>
    <t>Fortalecer el equipo de trabajo en mejora  del proceso de prensa y comunicaciones.</t>
  </si>
  <si>
    <t xml:space="preserve">	Fortalecer el equipo de trabajo en mejora  del proceso de prensa y comunicaciones.</t>
  </si>
  <si>
    <t>FORTALECIMIENTO DEL PLAN DE COMUNICACIONES PARA LA DIFUSIÓN Y DIVULGACIÓN DE LA OFERTA INSTITUCIONAL, INICIATIVAS Y PROYECTOS ESTRATÉGICOS PARA EL MUNICIPIO DE BUCARAMANGA</t>
  </si>
  <si>
    <r>
      <t xml:space="preserve">Código:  </t>
    </r>
    <r>
      <rPr>
        <sz val="12"/>
        <rFont val="Arial"/>
        <family val="2"/>
      </rPr>
      <t>F-DPM-1210-238,37-030</t>
    </r>
  </si>
  <si>
    <t>Realizar confección, producción o impresión y distribución de elementos publicitarios y de comunicación institucional orientadas a campañas pedagógicas y difusión de oferta institucional.
Fortalecer el equipo de trabajo en mejora  del proceso de prensa y comunicaciones.</t>
  </si>
  <si>
    <t>Joseph Gallardo</t>
  </si>
  <si>
    <t>2.3.2.02.02.008.4599025.8912301.201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</si>
</sst>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_-* #,##0_-;\-* #,##0_-;_-* &quot;-&quot;??_-;_-@_-"/>
    <numFmt numFmtId="167" formatCode="0.0"/>
  </numFmts>
  <fonts count="14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rgb="FF3F3F3F"/>
      <name val="Calibri"/>
      <family val="2"/>
      <scheme val="minor"/>
    </font>
    <font>
      <b/>
      <sz val="12"/>
      <color rgb="FF3F3F3F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rgb="FF3F3F3F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3F3F3F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11" fillId="4" borderId="5" applyNumberFormat="0" applyAlignment="0" applyProtection="0"/>
    <xf numFmtId="43" fontId="3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/>
    <xf numFmtId="9" fontId="7" fillId="0" borderId="2" xfId="107" applyFont="1" applyFill="1" applyBorder="1" applyAlignment="1">
      <alignment horizontal="center" vertical="center" wrapText="1"/>
    </xf>
    <xf numFmtId="5" fontId="7" fillId="0" borderId="2" xfId="108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justify" vertical="center" wrapText="1"/>
    </xf>
    <xf numFmtId="0" fontId="10" fillId="2" borderId="3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1" fontId="7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0" fontId="6" fillId="3" borderId="0" xfId="0" applyFont="1" applyFill="1" applyBorder="1"/>
    <xf numFmtId="0" fontId="6" fillId="3" borderId="4" xfId="0" applyFont="1" applyFill="1" applyBorder="1"/>
    <xf numFmtId="0" fontId="6" fillId="0" borderId="2" xfId="0" applyFont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justify"/>
    </xf>
    <xf numFmtId="0" fontId="7" fillId="2" borderId="2" xfId="0" applyFont="1" applyFill="1" applyBorder="1"/>
    <xf numFmtId="9" fontId="10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165" fontId="10" fillId="2" borderId="2" xfId="108" applyNumberFormat="1" applyFont="1" applyFill="1" applyBorder="1" applyAlignment="1">
      <alignment vertical="center"/>
    </xf>
    <xf numFmtId="9" fontId="10" fillId="2" borderId="2" xfId="107" applyFont="1" applyFill="1" applyBorder="1" applyAlignment="1">
      <alignment horizontal="center" vertical="center" wrapText="1"/>
    </xf>
    <xf numFmtId="5" fontId="12" fillId="3" borderId="5" xfId="110" applyNumberFormat="1" applyFont="1" applyFill="1" applyAlignment="1">
      <alignment vertical="center" wrapText="1"/>
    </xf>
    <xf numFmtId="166" fontId="0" fillId="0" borderId="0" xfId="111" applyNumberFormat="1" applyFont="1"/>
    <xf numFmtId="5" fontId="0" fillId="0" borderId="0" xfId="0" applyNumberFormat="1" applyFont="1"/>
    <xf numFmtId="9" fontId="6" fillId="0" borderId="2" xfId="107" applyFont="1" applyFill="1" applyBorder="1" applyAlignment="1">
      <alignment horizontal="center" vertical="center" wrapText="1"/>
    </xf>
    <xf numFmtId="9" fontId="6" fillId="3" borderId="5" xfId="110" applyNumberFormat="1" applyFont="1" applyFill="1" applyAlignment="1">
      <alignment horizontal="center" vertical="center" wrapText="1"/>
    </xf>
    <xf numFmtId="9" fontId="6" fillId="0" borderId="6" xfId="107" applyFont="1" applyFill="1" applyBorder="1" applyAlignment="1">
      <alignment horizontal="center" vertical="center" wrapText="1"/>
    </xf>
    <xf numFmtId="5" fontId="7" fillId="0" borderId="6" xfId="108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3" borderId="0" xfId="0" applyFont="1" applyFill="1"/>
    <xf numFmtId="164" fontId="6" fillId="3" borderId="1" xfId="0" applyNumberFormat="1" applyFont="1" applyFill="1" applyBorder="1" applyAlignment="1">
      <alignment horizontal="justify" vertical="center" wrapText="1"/>
    </xf>
    <xf numFmtId="0" fontId="0" fillId="3" borderId="0" xfId="0" applyFill="1" applyBorder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 wrapText="1"/>
    </xf>
    <xf numFmtId="5" fontId="10" fillId="2" borderId="2" xfId="108" applyNumberFormat="1" applyFont="1" applyFill="1" applyBorder="1" applyAlignment="1">
      <alignment horizontal="right" vertical="center" wrapText="1"/>
    </xf>
    <xf numFmtId="5" fontId="10" fillId="2" borderId="1" xfId="108" applyNumberFormat="1" applyFont="1" applyFill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/>
    <xf numFmtId="3" fontId="0" fillId="0" borderId="0" xfId="0" applyNumberFormat="1" applyFont="1"/>
    <xf numFmtId="0" fontId="10" fillId="2" borderId="2" xfId="0" applyFont="1" applyFill="1" applyBorder="1" applyAlignment="1">
      <alignment horizontal="center" vertical="center" wrapText="1"/>
    </xf>
    <xf numFmtId="2" fontId="10" fillId="0" borderId="2" xfId="109" applyNumberFormat="1" applyFont="1" applyBorder="1" applyAlignment="1">
      <alignment horizontal="left" vertical="center" wrapText="1"/>
    </xf>
    <xf numFmtId="2" fontId="10" fillId="0" borderId="2" xfId="109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2" fontId="7" fillId="0" borderId="2" xfId="109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2" fontId="10" fillId="0" borderId="2" xfId="109" applyNumberFormat="1" applyFont="1" applyBorder="1" applyAlignment="1">
      <alignment horizontal="center" vertical="center" wrapText="1"/>
    </xf>
    <xf numFmtId="2" fontId="10" fillId="0" borderId="1" xfId="109" applyNumberFormat="1" applyFont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top"/>
    </xf>
    <xf numFmtId="14" fontId="6" fillId="0" borderId="9" xfId="0" applyNumberFormat="1" applyFont="1" applyFill="1" applyBorder="1" applyAlignment="1">
      <alignment horizontal="center" vertical="top"/>
    </xf>
    <xf numFmtId="14" fontId="6" fillId="0" borderId="10" xfId="0" applyNumberFormat="1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vertical="center" wrapText="1"/>
    </xf>
    <xf numFmtId="5" fontId="7" fillId="0" borderId="2" xfId="108" applyNumberFormat="1" applyFont="1" applyFill="1" applyBorder="1" applyAlignment="1">
      <alignment horizontal="right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 wrapText="1"/>
    </xf>
    <xf numFmtId="167" fontId="6" fillId="0" borderId="5" xfId="110" applyNumberFormat="1" applyFont="1" applyFill="1" applyAlignment="1">
      <alignment horizontal="center" vertical="center"/>
    </xf>
    <xf numFmtId="5" fontId="6" fillId="0" borderId="2" xfId="108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" xfId="111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  <cellStyle name="Salida" xfId="110" builtinId="21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497993</xdr:colOff>
      <xdr:row>3</xdr:row>
      <xdr:rowOff>60678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zoomScale="50" zoomScaleNormal="50" workbookViewId="0">
      <selection activeCell="E12" sqref="E12"/>
    </sheetView>
  </sheetViews>
  <sheetFormatPr baseColWidth="10" defaultColWidth="11.125" defaultRowHeight="14.25" x14ac:dyDescent="0.2"/>
  <cols>
    <col min="1" max="1" width="7.625" style="1" customWidth="1"/>
    <col min="2" max="2" width="25.125" style="1" customWidth="1"/>
    <col min="3" max="4" width="21.125" style="1" customWidth="1"/>
    <col min="5" max="6" width="56.625" style="1" customWidth="1"/>
    <col min="7" max="7" width="19.875" style="1" customWidth="1"/>
    <col min="8" max="8" width="49.625" style="1" customWidth="1"/>
    <col min="9" max="9" width="47.875" style="38" customWidth="1"/>
    <col min="10" max="10" width="13.125" style="1" customWidth="1"/>
    <col min="11" max="11" width="16" style="1" customWidth="1"/>
    <col min="12" max="12" width="15.625" style="1" customWidth="1"/>
    <col min="13" max="14" width="14.875" style="1" customWidth="1"/>
    <col min="15" max="15" width="23.875" style="1" customWidth="1"/>
    <col min="16" max="16" width="20.875" style="1" customWidth="1"/>
    <col min="17" max="20" width="16.125" style="1" customWidth="1"/>
    <col min="21" max="21" width="23.375" style="1" customWidth="1"/>
    <col min="22" max="22" width="18.875" style="1" customWidth="1"/>
    <col min="23" max="26" width="16.875" style="1" customWidth="1"/>
    <col min="27" max="27" width="20.875" style="1" customWidth="1"/>
    <col min="28" max="28" width="17.625" style="1" customWidth="1"/>
    <col min="29" max="29" width="20.625" style="1" customWidth="1"/>
    <col min="30" max="30" width="20.875" style="1" customWidth="1"/>
    <col min="31" max="31" width="17.625" style="1" customWidth="1"/>
    <col min="32" max="16384" width="11.125" style="1"/>
  </cols>
  <sheetData>
    <row r="1" spans="1:31" ht="15.75" x14ac:dyDescent="0.2">
      <c r="A1" s="55"/>
      <c r="B1" s="58" t="s">
        <v>49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1" t="s">
        <v>58</v>
      </c>
      <c r="AD1" s="51"/>
      <c r="AE1" s="51"/>
    </row>
    <row r="2" spans="1:31" ht="15.75" x14ac:dyDescent="0.2">
      <c r="A2" s="55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2" t="s">
        <v>50</v>
      </c>
      <c r="AD2" s="52"/>
      <c r="AE2" s="52"/>
    </row>
    <row r="3" spans="1:31" ht="15.75" x14ac:dyDescent="0.2">
      <c r="A3" s="55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2" t="s">
        <v>51</v>
      </c>
      <c r="AD3" s="52"/>
      <c r="AE3" s="52"/>
    </row>
    <row r="4" spans="1:31" ht="15.75" x14ac:dyDescent="0.2">
      <c r="A4" s="55"/>
      <c r="B4" s="58"/>
      <c r="C4" s="58"/>
      <c r="D4" s="58"/>
      <c r="E4" s="58"/>
      <c r="F4" s="58"/>
      <c r="G4" s="58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2" t="s">
        <v>52</v>
      </c>
      <c r="AD4" s="52"/>
      <c r="AE4" s="52"/>
    </row>
    <row r="5" spans="1:31" ht="15.75" x14ac:dyDescent="0.2">
      <c r="A5" s="56" t="s">
        <v>53</v>
      </c>
      <c r="B5" s="56"/>
      <c r="C5" s="56"/>
      <c r="D5" s="60">
        <v>44719</v>
      </c>
      <c r="E5" s="61"/>
      <c r="F5" s="61"/>
      <c r="G5" s="62"/>
      <c r="H5" s="40"/>
      <c r="I5" s="40"/>
      <c r="J5" s="40"/>
      <c r="K5" s="40"/>
      <c r="L5" s="40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4"/>
    </row>
    <row r="6" spans="1:31" ht="15.75" x14ac:dyDescent="0.2">
      <c r="A6" s="57" t="s">
        <v>31</v>
      </c>
      <c r="B6" s="57"/>
      <c r="C6" s="57"/>
      <c r="D6" s="60">
        <v>44712</v>
      </c>
      <c r="E6" s="61"/>
      <c r="F6" s="61"/>
      <c r="G6" s="62"/>
      <c r="H6" s="40"/>
      <c r="I6" s="40"/>
      <c r="J6" s="40"/>
      <c r="K6" s="40"/>
      <c r="L6" s="40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5"/>
      <c r="AE6" s="16"/>
    </row>
    <row r="7" spans="1:31" ht="15.75" x14ac:dyDescent="0.2">
      <c r="A7" s="17"/>
      <c r="B7" s="54" t="s">
        <v>10</v>
      </c>
      <c r="C7" s="54"/>
      <c r="D7" s="54"/>
      <c r="E7" s="54"/>
      <c r="F7" s="54"/>
      <c r="G7" s="54" t="s">
        <v>11</v>
      </c>
      <c r="H7" s="54"/>
      <c r="I7" s="54"/>
      <c r="J7" s="54"/>
      <c r="K7" s="54"/>
      <c r="L7" s="53" t="s">
        <v>26</v>
      </c>
      <c r="M7" s="53"/>
      <c r="N7" s="53"/>
      <c r="O7" s="54" t="s">
        <v>24</v>
      </c>
      <c r="P7" s="54"/>
      <c r="Q7" s="54"/>
      <c r="R7" s="54"/>
      <c r="S7" s="54"/>
      <c r="T7" s="54"/>
      <c r="U7" s="54"/>
      <c r="V7" s="54" t="s">
        <v>18</v>
      </c>
      <c r="W7" s="54"/>
      <c r="X7" s="54"/>
      <c r="Y7" s="54"/>
      <c r="Z7" s="54"/>
      <c r="AA7" s="54"/>
      <c r="AB7" s="53" t="s">
        <v>19</v>
      </c>
      <c r="AC7" s="53" t="s">
        <v>27</v>
      </c>
      <c r="AD7" s="53" t="s">
        <v>25</v>
      </c>
      <c r="AE7" s="53"/>
    </row>
    <row r="8" spans="1:31" ht="47.25" x14ac:dyDescent="0.2">
      <c r="A8" s="18" t="s">
        <v>30</v>
      </c>
      <c r="B8" s="19" t="s">
        <v>1</v>
      </c>
      <c r="C8" s="18" t="s">
        <v>6</v>
      </c>
      <c r="D8" s="18" t="s">
        <v>2</v>
      </c>
      <c r="E8" s="18" t="s">
        <v>7</v>
      </c>
      <c r="F8" s="19" t="s">
        <v>20</v>
      </c>
      <c r="G8" s="19" t="s">
        <v>15</v>
      </c>
      <c r="H8" s="19" t="s">
        <v>3</v>
      </c>
      <c r="I8" s="37" t="s">
        <v>16</v>
      </c>
      <c r="J8" s="19" t="s">
        <v>22</v>
      </c>
      <c r="K8" s="19" t="s">
        <v>23</v>
      </c>
      <c r="L8" s="50" t="s">
        <v>4</v>
      </c>
      <c r="M8" s="50" t="s">
        <v>5</v>
      </c>
      <c r="N8" s="19" t="s">
        <v>0</v>
      </c>
      <c r="O8" s="18" t="s">
        <v>9</v>
      </c>
      <c r="P8" s="19" t="s">
        <v>33</v>
      </c>
      <c r="Q8" s="19" t="s">
        <v>8</v>
      </c>
      <c r="R8" s="19" t="s">
        <v>28</v>
      </c>
      <c r="S8" s="19" t="s">
        <v>32</v>
      </c>
      <c r="T8" s="19" t="s">
        <v>12</v>
      </c>
      <c r="U8" s="19" t="s">
        <v>21</v>
      </c>
      <c r="V8" s="19" t="s">
        <v>33</v>
      </c>
      <c r="W8" s="19" t="s">
        <v>8</v>
      </c>
      <c r="X8" s="19" t="s">
        <v>28</v>
      </c>
      <c r="Y8" s="19" t="s">
        <v>32</v>
      </c>
      <c r="Z8" s="19" t="s">
        <v>12</v>
      </c>
      <c r="AA8" s="19" t="s">
        <v>29</v>
      </c>
      <c r="AB8" s="53"/>
      <c r="AC8" s="53"/>
      <c r="AD8" s="19" t="s">
        <v>13</v>
      </c>
      <c r="AE8" s="19" t="s">
        <v>14</v>
      </c>
    </row>
    <row r="9" spans="1:31" ht="105" x14ac:dyDescent="0.2">
      <c r="A9" s="20">
        <v>201</v>
      </c>
      <c r="B9" s="7" t="s">
        <v>44</v>
      </c>
      <c r="C9" s="7" t="s">
        <v>45</v>
      </c>
      <c r="D9" s="7" t="s">
        <v>46</v>
      </c>
      <c r="E9" s="8" t="s">
        <v>47</v>
      </c>
      <c r="F9" s="9" t="s">
        <v>48</v>
      </c>
      <c r="G9" s="10">
        <v>20210680010118</v>
      </c>
      <c r="H9" s="46" t="s">
        <v>57</v>
      </c>
      <c r="I9" s="39" t="s">
        <v>56</v>
      </c>
      <c r="J9" s="11">
        <v>44197</v>
      </c>
      <c r="K9" s="11">
        <v>45291</v>
      </c>
      <c r="L9" s="63">
        <v>1</v>
      </c>
      <c r="M9" s="64">
        <v>0</v>
      </c>
      <c r="N9" s="65">
        <f>IFERROR(IF(M9/L9&gt;100%,100%,M9/L9),"-")</f>
        <v>0</v>
      </c>
      <c r="O9" s="66" t="s">
        <v>61</v>
      </c>
      <c r="P9" s="67">
        <v>200000000</v>
      </c>
      <c r="Q9" s="47"/>
      <c r="R9" s="47"/>
      <c r="S9" s="47"/>
      <c r="T9" s="48"/>
      <c r="U9" s="44">
        <f>SUM(P9:T9)</f>
        <v>200000000</v>
      </c>
      <c r="V9" s="72"/>
      <c r="W9" s="73"/>
      <c r="X9" s="73"/>
      <c r="Y9" s="73"/>
      <c r="Z9" s="74"/>
      <c r="AA9" s="44">
        <f>SUM(V9:Z9)</f>
        <v>0</v>
      </c>
      <c r="AB9" s="2">
        <f>IFERROR(AA9/U9,"-")</f>
        <v>0</v>
      </c>
      <c r="AC9" s="3"/>
      <c r="AD9" s="41" t="s">
        <v>39</v>
      </c>
      <c r="AE9" s="4" t="s">
        <v>60</v>
      </c>
    </row>
    <row r="10" spans="1:31" ht="105" customHeight="1" x14ac:dyDescent="0.2">
      <c r="A10" s="20">
        <v>287</v>
      </c>
      <c r="B10" s="7" t="s">
        <v>35</v>
      </c>
      <c r="C10" s="7" t="s">
        <v>34</v>
      </c>
      <c r="D10" s="7" t="s">
        <v>36</v>
      </c>
      <c r="E10" s="8" t="s">
        <v>37</v>
      </c>
      <c r="F10" s="9" t="s">
        <v>38</v>
      </c>
      <c r="G10" s="10">
        <v>20210680010118</v>
      </c>
      <c r="H10" s="46" t="s">
        <v>57</v>
      </c>
      <c r="I10" s="39" t="s">
        <v>55</v>
      </c>
      <c r="J10" s="11">
        <v>44197</v>
      </c>
      <c r="K10" s="11">
        <v>45291</v>
      </c>
      <c r="L10" s="63">
        <v>1</v>
      </c>
      <c r="M10" s="64">
        <v>0.41</v>
      </c>
      <c r="N10" s="65">
        <f>IFERROR(IF(M10/L10&gt;100%,100%,M10/L10),"-")</f>
        <v>0.41</v>
      </c>
      <c r="O10" s="66" t="s">
        <v>61</v>
      </c>
      <c r="P10" s="67">
        <v>299000000</v>
      </c>
      <c r="Q10" s="47"/>
      <c r="R10" s="47"/>
      <c r="S10" s="47"/>
      <c r="T10" s="48"/>
      <c r="U10" s="44">
        <f>SUM(P10:T10)</f>
        <v>299000000</v>
      </c>
      <c r="V10" s="67">
        <v>299000000</v>
      </c>
      <c r="W10" s="73"/>
      <c r="X10" s="73"/>
      <c r="Y10" s="73"/>
      <c r="Z10" s="74"/>
      <c r="AA10" s="44">
        <f>SUM(V10:Z10)</f>
        <v>299000000</v>
      </c>
      <c r="AB10" s="33">
        <f>IFERROR(AA10/U10,"-")</f>
        <v>1</v>
      </c>
      <c r="AC10" s="3"/>
      <c r="AD10" s="41" t="s">
        <v>39</v>
      </c>
      <c r="AE10" s="4" t="s">
        <v>60</v>
      </c>
    </row>
    <row r="11" spans="1:31" ht="90" x14ac:dyDescent="0.2">
      <c r="A11" s="20">
        <v>288</v>
      </c>
      <c r="B11" s="5" t="s">
        <v>35</v>
      </c>
      <c r="C11" s="5" t="s">
        <v>34</v>
      </c>
      <c r="D11" s="5" t="s">
        <v>36</v>
      </c>
      <c r="E11" s="12" t="s">
        <v>40</v>
      </c>
      <c r="F11" s="6" t="s">
        <v>41</v>
      </c>
      <c r="G11" s="10">
        <v>20210680010118</v>
      </c>
      <c r="H11" s="46" t="s">
        <v>57</v>
      </c>
      <c r="I11" s="39" t="s">
        <v>59</v>
      </c>
      <c r="J11" s="11">
        <v>44197</v>
      </c>
      <c r="K11" s="11">
        <v>45291</v>
      </c>
      <c r="L11" s="68">
        <v>1</v>
      </c>
      <c r="M11" s="69">
        <v>0.41</v>
      </c>
      <c r="N11" s="65">
        <f>IFERROR(IF(M11/L11&gt;100%,100%,M11/L11),"-")</f>
        <v>0.41</v>
      </c>
      <c r="O11" s="66" t="s">
        <v>61</v>
      </c>
      <c r="P11" s="67">
        <v>299000000</v>
      </c>
      <c r="Q11" s="48"/>
      <c r="R11" s="48"/>
      <c r="S11" s="48"/>
      <c r="T11" s="48"/>
      <c r="U11" s="44">
        <f>SUM(P11:T11)</f>
        <v>299000000</v>
      </c>
      <c r="V11" s="67">
        <v>299000000</v>
      </c>
      <c r="W11" s="74"/>
      <c r="X11" s="74"/>
      <c r="Y11" s="74"/>
      <c r="Z11" s="74"/>
      <c r="AA11" s="44">
        <f>SUM(V11:Z11)</f>
        <v>299000000</v>
      </c>
      <c r="AB11" s="34">
        <f>IFERROR(AA11/U11,"-")</f>
        <v>1</v>
      </c>
      <c r="AC11" s="30"/>
      <c r="AD11" s="42" t="s">
        <v>39</v>
      </c>
      <c r="AE11" s="4" t="s">
        <v>60</v>
      </c>
    </row>
    <row r="12" spans="1:31" ht="84" customHeight="1" x14ac:dyDescent="0.2">
      <c r="A12" s="20">
        <v>289</v>
      </c>
      <c r="B12" s="5" t="s">
        <v>35</v>
      </c>
      <c r="C12" s="5" t="s">
        <v>34</v>
      </c>
      <c r="D12" s="5" t="s">
        <v>36</v>
      </c>
      <c r="E12" s="12" t="s">
        <v>42</v>
      </c>
      <c r="F12" s="6" t="s">
        <v>43</v>
      </c>
      <c r="G12" s="10">
        <v>20210680010118</v>
      </c>
      <c r="H12" s="46" t="s">
        <v>57</v>
      </c>
      <c r="I12" s="39" t="s">
        <v>54</v>
      </c>
      <c r="J12" s="11">
        <v>44197</v>
      </c>
      <c r="K12" s="11">
        <v>45291</v>
      </c>
      <c r="L12" s="70">
        <v>1</v>
      </c>
      <c r="M12" s="71">
        <v>0.2</v>
      </c>
      <c r="N12" s="65">
        <f>IFERROR(IF(M12/L12&gt;100%,100%,M12/L12),"-")</f>
        <v>0.2</v>
      </c>
      <c r="O12" s="66" t="s">
        <v>61</v>
      </c>
      <c r="P12" s="67">
        <v>1102000000</v>
      </c>
      <c r="Q12" s="48"/>
      <c r="R12" s="48"/>
      <c r="S12" s="48"/>
      <c r="T12" s="48"/>
      <c r="U12" s="45">
        <f>SUM(P12:T12)</f>
        <v>1102000000</v>
      </c>
      <c r="V12" s="67">
        <v>85000000</v>
      </c>
      <c r="W12" s="74"/>
      <c r="X12" s="74"/>
      <c r="Y12" s="74"/>
      <c r="Z12" s="74"/>
      <c r="AA12" s="45">
        <f>SUM(V12:Z12)</f>
        <v>85000000</v>
      </c>
      <c r="AB12" s="35">
        <f>IFERROR(AA12/U12,"-")</f>
        <v>7.7132486388384755E-2</v>
      </c>
      <c r="AC12" s="36"/>
      <c r="AD12" s="43" t="s">
        <v>39</v>
      </c>
      <c r="AE12" s="4" t="s">
        <v>60</v>
      </c>
    </row>
    <row r="13" spans="1:31" ht="15.75" x14ac:dyDescent="0.2">
      <c r="A13" s="21">
        <f>SUM(--(FREQUENCY(A9:A12,A9:A12)&gt;0))</f>
        <v>4</v>
      </c>
      <c r="B13" s="22"/>
      <c r="C13" s="23"/>
      <c r="D13" s="23"/>
      <c r="E13" s="23"/>
      <c r="F13" s="23"/>
      <c r="G13" s="23"/>
      <c r="H13" s="23"/>
      <c r="I13" s="23"/>
      <c r="J13" s="23"/>
      <c r="K13" s="24"/>
      <c r="L13" s="24"/>
      <c r="M13" s="25" t="s">
        <v>17</v>
      </c>
      <c r="N13" s="24">
        <f>IFERROR(AVERAGE(N9:N12),"-")</f>
        <v>0.255</v>
      </c>
      <c r="O13" s="26"/>
      <c r="P13" s="27">
        <f>SUM(P9:P12)</f>
        <v>1900000000</v>
      </c>
      <c r="Q13" s="27">
        <f t="shared" ref="Q13:Z13" si="0">SUM(Q9:Q12)</f>
        <v>0</v>
      </c>
      <c r="R13" s="27">
        <f t="shared" si="0"/>
        <v>0</v>
      </c>
      <c r="S13" s="27">
        <f t="shared" si="0"/>
        <v>0</v>
      </c>
      <c r="T13" s="27">
        <f t="shared" si="0"/>
        <v>0</v>
      </c>
      <c r="U13" s="28">
        <f t="shared" si="0"/>
        <v>1900000000</v>
      </c>
      <c r="V13" s="27">
        <f t="shared" si="0"/>
        <v>683000000</v>
      </c>
      <c r="W13" s="27">
        <f t="shared" si="0"/>
        <v>0</v>
      </c>
      <c r="X13" s="27">
        <f t="shared" si="0"/>
        <v>0</v>
      </c>
      <c r="Y13" s="27">
        <f t="shared" si="0"/>
        <v>0</v>
      </c>
      <c r="Z13" s="27">
        <f t="shared" si="0"/>
        <v>0</v>
      </c>
      <c r="AA13" s="28">
        <f>SUM(AA9:AA12)</f>
        <v>683000000</v>
      </c>
      <c r="AB13" s="29">
        <f>IFERROR(AA13/U13,"-")</f>
        <v>0.35947368421052633</v>
      </c>
      <c r="AC13" s="28">
        <f>SUM(AC9:AC12)</f>
        <v>0</v>
      </c>
      <c r="AD13" s="26"/>
      <c r="AE13" s="26"/>
    </row>
    <row r="15" spans="1:31" x14ac:dyDescent="0.2">
      <c r="P15" s="31"/>
      <c r="AA15"/>
    </row>
    <row r="16" spans="1:31" x14ac:dyDescent="0.2">
      <c r="P16" s="32"/>
      <c r="AA16"/>
    </row>
    <row r="17" spans="22:27" x14ac:dyDescent="0.2">
      <c r="V17" s="49"/>
      <c r="AA17"/>
    </row>
  </sheetData>
  <mergeCells count="18">
    <mergeCell ref="B7:F7"/>
    <mergeCell ref="G7:K7"/>
    <mergeCell ref="L7:N7"/>
    <mergeCell ref="O7:U7"/>
    <mergeCell ref="A1:A4"/>
    <mergeCell ref="A5:C5"/>
    <mergeCell ref="A6:C6"/>
    <mergeCell ref="B1:AB4"/>
    <mergeCell ref="V7:AA7"/>
    <mergeCell ref="AB7:AB8"/>
    <mergeCell ref="D6:G6"/>
    <mergeCell ref="D5:G5"/>
    <mergeCell ref="AC1:AE1"/>
    <mergeCell ref="AC2:AE2"/>
    <mergeCell ref="AC3:AE3"/>
    <mergeCell ref="AC4:AE4"/>
    <mergeCell ref="AC7:AC8"/>
    <mergeCell ref="AD7:AE7"/>
  </mergeCells>
  <phoneticPr fontId="13" type="noConversion"/>
  <conditionalFormatting sqref="N9:N12">
    <cfRule type="cellIs" dxfId="4" priority="4" operator="between">
      <formula>0.66</formula>
      <formula>1</formula>
    </cfRule>
    <cfRule type="cellIs" dxfId="3" priority="5" operator="between">
      <formula>0.33</formula>
      <formula>0.66</formula>
    </cfRule>
    <cfRule type="cellIs" dxfId="5" priority="6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2021-02-09T14:28:18Z</cp:lastPrinted>
  <dcterms:created xsi:type="dcterms:W3CDTF">2008-07-08T21:30:46Z</dcterms:created>
  <dcterms:modified xsi:type="dcterms:W3CDTF">2022-06-13T19:49:34Z</dcterms:modified>
</cp:coreProperties>
</file>