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4 - Abril\Publicados\"/>
    </mc:Choice>
  </mc:AlternateContent>
  <xr:revisionPtr revIDLastSave="0" documentId="13_ncr:1_{D3AD252D-4B69-49F2-8783-9A64EA9DE7D7}" xr6:coauthVersionLast="47" xr6:coauthVersionMax="47" xr10:uidLastSave="{00000000-0000-0000-0000-000000000000}"/>
  <bookViews>
    <workbookView xWindow="-25320" yWindow="195" windowWidth="25440" windowHeight="15270" xr2:uid="{00000000-000D-0000-FFFF-FFFF00000000}"/>
  </bookViews>
  <sheets>
    <sheet name="PA 2022" sheetId="1" r:id="rId1"/>
  </sheets>
  <definedNames>
    <definedName name="_xlnm._FilterDatabase" localSheetId="0" hidden="1">'PA 2022'!$A$8:$AE$15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1" l="1"/>
  <c r="U10" i="1"/>
  <c r="A15" i="1"/>
  <c r="AA9" i="1"/>
  <c r="U9" i="1"/>
  <c r="N9" i="1"/>
  <c r="N10" i="1"/>
  <c r="AA15" i="1" l="1"/>
  <c r="P15" i="1"/>
  <c r="H23" i="1" l="1"/>
  <c r="U15" i="1" l="1"/>
  <c r="AC15" i="1"/>
  <c r="Z15" i="1"/>
  <c r="Y15" i="1"/>
  <c r="X15" i="1"/>
  <c r="W15" i="1"/>
  <c r="T15" i="1"/>
  <c r="S15" i="1"/>
  <c r="R15" i="1"/>
  <c r="Q15" i="1"/>
  <c r="V15" i="1"/>
  <c r="AB9" i="1"/>
  <c r="N15" i="1" l="1"/>
  <c r="AB15" i="1"/>
  <c r="AB10" i="1"/>
</calcChain>
</file>

<file path=xl/sharedStrings.xml><?xml version="1.0" encoding="utf-8"?>
<sst xmlns="http://schemas.openxmlformats.org/spreadsheetml/2006/main" count="97" uniqueCount="67">
  <si>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</si>
  <si>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</si>
  <si>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</si>
  <si>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</si>
  <si>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</si>
  <si>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</si>
  <si>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</si>
  <si>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</si>
  <si>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</si>
  <si>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</si>
  <si>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</si>
  <si>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</si>
  <si>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</si>
  <si>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</si>
  <si>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</si>
  <si>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</si>
  <si>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</si>
  <si>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</si>
  <si>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</si>
  <si>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</si>
  <si>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</si>
  <si>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</si>
  <si>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</si>
  <si>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</si>
  <si>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</si>
  <si>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</si>
  <si>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</si>
  <si>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</si>
  <si>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</si>
  <si>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</si>
  <si>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</si>
  <si>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</si>
  <si>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</si>
  <si>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</si>
  <si>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</si>
  <si>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</si>
  <si>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TOTALES</t>
  </si>
  <si>
    <t>BUCARAMANGA SOSTENIBLE: UNA REGIÓN CON FUTURO</t>
  </si>
  <si>
    <t>Bucaramanga Gestiona El Riesgo De Desastre Y Se Adapta Al Proceso De Cambio Climático</t>
  </si>
  <si>
    <t>Manejo Del Riesgo Y Adaptación Al Cambio Climático</t>
  </si>
  <si>
    <t>Mantener las 4 estaciones de bomberos.</t>
  </si>
  <si>
    <t>Formular e implementar 1 estrategia de fortalecimiento de la capacidad operativa de Bomberos.</t>
  </si>
  <si>
    <t>Número de estaciones de bomberos mantenidas.</t>
  </si>
  <si>
    <t>Número de estrategias de fortalecimiento de la capacidad operativa de Bomberos formuladas e implementadas.</t>
  </si>
  <si>
    <t>Bomberos</t>
  </si>
  <si>
    <t>Adecuar las estaciones de propiedad de Bomberos de Bucaramanga.</t>
  </si>
  <si>
    <t>Adquisición de software de gestion y misional para Bomberos de Bucaramanga.</t>
  </si>
  <si>
    <t>Generación de un proyecto de impacto a la comunidad con el tema de prevención.</t>
  </si>
  <si>
    <t xml:space="preserve">Servicio de capacitación para los funcionarios de Bomberos de Bucramanga acorde al PIC de la entidad. </t>
  </si>
  <si>
    <t>Adquisición de equipos especializados que apoyen las labores de prevención y atención que ofrece Bomberos de Bucaramanga a la comunidad.</t>
  </si>
  <si>
    <t>Fortalecer el area de gestión documental a partir de herramientas como el PINAR, entre otras.</t>
  </si>
  <si>
    <t>Yelitza Oliveros Ramírez</t>
  </si>
  <si>
    <t>FORTALECIMIENTO DE LA ESTRUCTURA ADMINISTRATIVA DE BOMBEROS DE BUCARAMANGA</t>
  </si>
  <si>
    <t>FORTALECIMIENTO DE LOS SISTEMAS DE INFORMACIÓN Y COMUNICACIONES DE BOMBEROS DE BUCARAMANGA</t>
  </si>
  <si>
    <t>2.3.2.01.01.005.02.03 $407.000.000
2.3.2.01.01.003.05.03 $  18.000.000</t>
  </si>
  <si>
    <t>CAPACITACIÓN Y SENSIBILIZACIÓN EN PREVENCIÓN ORIENTADA A BOMBERITOS Y BRIGADISTAS PARA LAS COMUNAS DE LA CIUDAD DE BUCARAMANGA</t>
  </si>
  <si>
    <t>2.3.2.02.02.009 $150.0000.000</t>
  </si>
  <si>
    <t>2.3.2.02.02.009 $250.0000.000</t>
  </si>
  <si>
    <t>2.3.2.01.01.003.02.08 $50.000.000
2.3.2.01.01.003.03.02 $50.000.000</t>
  </si>
  <si>
    <t>2.3.2.02.02.006 $  40.000.000
2.3.2.02.02.008 $360.000.000</t>
  </si>
  <si>
    <t>ADECUACIÓN DE LA PLANTA FÍSICA EN LAS ESTACIONES PROPIEDAD DE BOMBEROS DE BUCARAMANGA</t>
  </si>
  <si>
    <t>2.3.2.02.02.005 $110.000.000</t>
  </si>
  <si>
    <t>CAPACITACIÓN DEL PERSONAL OPERATIVO Y ADMINISTRATIVO EN CUMPLIMIENTO AL PIC DE BOMBEROS DE  BUCARAMANGA</t>
  </si>
  <si>
    <t>ADQUISICIÓN DE EQUIPOS ESPECIALIZADOS PARA EL ÁREA OPERATIVA, PREVENCIÓN Y GESTIÓN DEL CUERPO OFICIAL DE BOMBEROS DE   BUCARAMANGA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</si>
  <si>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</si>
  <si>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 PLAN DE ACCIÓN - PLAN DE DESARROLLO MUNICIPAL
BOMBEROS DE BUCARAMANGA</t>
  </si>
  <si>
    <t>Código BPIN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</si>
</sst>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82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3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justify"/>
    </xf>
    <xf numFmtId="0" fontId="2" fillId="3" borderId="8" xfId="2" applyFont="1" applyFill="1" applyBorder="1"/>
    <xf numFmtId="9" fontId="3" fillId="3" borderId="8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9" fontId="3" fillId="3" borderId="1" xfId="4" applyFont="1" applyFill="1" applyBorder="1" applyAlignment="1">
      <alignment horizontal="center" vertical="center" wrapText="1"/>
    </xf>
    <xf numFmtId="0" fontId="8" fillId="0" borderId="0" xfId="2" applyFont="1"/>
    <xf numFmtId="0" fontId="4" fillId="0" borderId="0" xfId="2" applyFont="1"/>
    <xf numFmtId="0" fontId="4" fillId="2" borderId="0" xfId="2" applyFont="1" applyFill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0" borderId="1" xfId="2" applyFont="1" applyBorder="1" applyAlignment="1">
      <alignment vertical="center"/>
    </xf>
    <xf numFmtId="0" fontId="4" fillId="2" borderId="1" xfId="1" applyFont="1" applyFill="1" applyBorder="1" applyAlignment="1">
      <alignment horizontal="justify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justify" vertical="center" wrapText="1"/>
    </xf>
    <xf numFmtId="166" fontId="4" fillId="0" borderId="0" xfId="2" applyNumberFormat="1" applyFont="1"/>
    <xf numFmtId="5" fontId="4" fillId="0" borderId="0" xfId="2" applyNumberFormat="1" applyFont="1"/>
    <xf numFmtId="167" fontId="4" fillId="0" borderId="0" xfId="5" applyNumberFormat="1" applyFont="1"/>
    <xf numFmtId="9" fontId="2" fillId="0" borderId="1" xfId="4" applyFont="1" applyFill="1" applyBorder="1" applyAlignment="1">
      <alignment horizontal="center" vertical="center" wrapText="1"/>
    </xf>
    <xf numFmtId="5" fontId="2" fillId="0" borderId="1" xfId="3" applyNumberFormat="1" applyFont="1" applyFill="1" applyBorder="1" applyAlignment="1">
      <alignment horizontal="right" vertical="center" wrapText="1"/>
    </xf>
    <xf numFmtId="0" fontId="4" fillId="2" borderId="0" xfId="2" applyFont="1" applyFill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5" fontId="3" fillId="3" borderId="1" xfId="3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7" fillId="0" borderId="1" xfId="1" applyFont="1" applyBorder="1" applyAlignment="1">
      <alignment horizontal="right" vertical="center" wrapText="1"/>
    </xf>
    <xf numFmtId="0" fontId="4" fillId="0" borderId="1" xfId="2" applyFont="1" applyBorder="1" applyAlignment="1">
      <alignment horizontal="right"/>
    </xf>
    <xf numFmtId="0" fontId="3" fillId="0" borderId="1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center" vertical="center"/>
    </xf>
    <xf numFmtId="0" fontId="4" fillId="2" borderId="0" xfId="2" applyFont="1" applyFill="1" applyBorder="1" applyAlignment="1">
      <alignment vertical="top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2" fontId="3" fillId="0" borderId="1" xfId="1" applyNumberFormat="1" applyFont="1" applyBorder="1" applyAlignment="1">
      <alignment horizontal="left" vertical="center" wrapText="1"/>
    </xf>
    <xf numFmtId="14" fontId="4" fillId="0" borderId="1" xfId="2" applyNumberFormat="1" applyFont="1" applyBorder="1" applyAlignment="1">
      <alignment horizontal="center" vertical="top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5" xfId="1" applyNumberFormat="1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/>
    </xf>
    <xf numFmtId="9" fontId="4" fillId="0" borderId="5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5" fontId="3" fillId="3" borderId="2" xfId="3" applyNumberFormat="1" applyFont="1" applyFill="1" applyBorder="1" applyAlignment="1">
      <alignment horizontal="right" vertical="center" wrapText="1"/>
    </xf>
    <xf numFmtId="5" fontId="3" fillId="3" borderId="5" xfId="3" applyNumberFormat="1" applyFont="1" applyFill="1" applyBorder="1" applyAlignment="1">
      <alignment horizontal="right" vertical="center" wrapText="1"/>
    </xf>
    <xf numFmtId="5" fontId="3" fillId="3" borderId="6" xfId="3" applyNumberFormat="1" applyFont="1" applyFill="1" applyBorder="1" applyAlignment="1">
      <alignment horizontal="right" vertical="center" wrapText="1"/>
    </xf>
    <xf numFmtId="9" fontId="2" fillId="0" borderId="2" xfId="4" applyFont="1" applyFill="1" applyBorder="1" applyAlignment="1">
      <alignment horizontal="center" vertical="center" wrapText="1"/>
    </xf>
    <xf numFmtId="9" fontId="2" fillId="0" borderId="5" xfId="4" applyFont="1" applyFill="1" applyBorder="1" applyAlignment="1">
      <alignment horizontal="center" vertical="center" wrapText="1"/>
    </xf>
    <xf numFmtId="9" fontId="2" fillId="0" borderId="6" xfId="4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165" fontId="2" fillId="0" borderId="6" xfId="4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</cellXfs>
  <cellStyles count="7">
    <cellStyle name="Millares" xfId="5" builtinId="3"/>
    <cellStyle name="Moneda 3" xfId="3" xr:uid="{00000000-0005-0000-0000-000002000000}"/>
    <cellStyle name="Normal" xfId="0" builtinId="0"/>
    <cellStyle name="Normal 13" xfId="6" xr:uid="{00000000-0005-0000-0000-000004000000}"/>
    <cellStyle name="Normal 2" xfId="2" xr:uid="{00000000-0005-0000-0000-000005000000}"/>
    <cellStyle name="Normal 2 2" xfId="1" xr:uid="{00000000-0005-0000-0000-000006000000}"/>
    <cellStyle name="Porcentaje 2" xfId="4" xr:uid="{00000000-0005-0000-0000-000007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476085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G1" zoomScale="80" zoomScaleNormal="80" workbookViewId="0">
      <selection activeCell="J11" sqref="J11"/>
    </sheetView>
  </sheetViews>
  <sheetFormatPr baseColWidth="10" defaultColWidth="12.85546875" defaultRowHeight="14.25" x14ac:dyDescent="0.2"/>
  <cols>
    <col min="1" max="1" width="8.85546875" style="18" customWidth="1"/>
    <col min="2" max="2" width="22.5703125" style="18" customWidth="1"/>
    <col min="3" max="3" width="25.28515625" style="18" customWidth="1"/>
    <col min="4" max="4" width="22.140625" style="18" customWidth="1"/>
    <col min="5" max="6" width="39.28515625" style="18" customWidth="1"/>
    <col min="7" max="7" width="19.28515625" style="18" customWidth="1"/>
    <col min="8" max="8" width="48" style="18" customWidth="1"/>
    <col min="9" max="9" width="42.7109375" style="18" customWidth="1"/>
    <col min="10" max="10" width="15.28515625" style="18" customWidth="1"/>
    <col min="11" max="11" width="15.7109375" style="18" customWidth="1"/>
    <col min="12" max="13" width="17" style="18" customWidth="1"/>
    <col min="14" max="14" width="12.85546875" style="18" customWidth="1"/>
    <col min="15" max="15" width="35.42578125" style="18" customWidth="1"/>
    <col min="16" max="18" width="19.28515625" style="18" customWidth="1"/>
    <col min="19" max="19" width="23.140625" style="18" customWidth="1"/>
    <col min="20" max="20" width="22.28515625" style="18" customWidth="1"/>
    <col min="21" max="21" width="19" style="18" customWidth="1"/>
    <col min="22" max="24" width="19.28515625" style="18" customWidth="1"/>
    <col min="25" max="25" width="21.42578125" style="18" customWidth="1"/>
    <col min="26" max="26" width="19.28515625" style="18" customWidth="1"/>
    <col min="27" max="27" width="22" style="18" customWidth="1"/>
    <col min="28" max="28" width="15.7109375" style="18" customWidth="1"/>
    <col min="29" max="29" width="19.28515625" style="18" customWidth="1"/>
    <col min="30" max="31" width="17.5703125" style="18" customWidth="1"/>
    <col min="32" max="16384" width="12.85546875" style="18"/>
  </cols>
  <sheetData>
    <row r="1" spans="1:31" ht="15" x14ac:dyDescent="0.2">
      <c r="A1" s="75"/>
      <c r="B1" s="76" t="s">
        <v>65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48" t="s">
        <v>64</v>
      </c>
      <c r="AD1" s="48"/>
      <c r="AE1" s="48"/>
    </row>
    <row r="2" spans="1:31" ht="15" x14ac:dyDescent="0.2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48" t="s">
        <v>0</v>
      </c>
      <c r="AD2" s="48"/>
      <c r="AE2" s="48"/>
    </row>
    <row r="3" spans="1:31" ht="15" x14ac:dyDescent="0.2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48" t="s">
        <v>1</v>
      </c>
      <c r="AD3" s="48"/>
      <c r="AE3" s="48"/>
    </row>
    <row r="4" spans="1:31" ht="15" x14ac:dyDescent="0.2">
      <c r="A4" s="75"/>
      <c r="B4" s="76"/>
      <c r="C4" s="76"/>
      <c r="D4" s="76"/>
      <c r="E4" s="76"/>
      <c r="F4" s="76"/>
      <c r="G4" s="76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48" t="s">
        <v>2</v>
      </c>
      <c r="AD4" s="48"/>
      <c r="AE4" s="48"/>
    </row>
    <row r="5" spans="1:31" ht="15" x14ac:dyDescent="0.2">
      <c r="A5" s="80" t="s">
        <v>3</v>
      </c>
      <c r="B5" s="80"/>
      <c r="C5" s="80"/>
      <c r="D5" s="49">
        <v>44565</v>
      </c>
      <c r="E5" s="49"/>
      <c r="F5" s="49"/>
      <c r="G5" s="49"/>
      <c r="H5" s="41"/>
      <c r="I5" s="41"/>
      <c r="J5" s="41"/>
      <c r="K5" s="41"/>
      <c r="L5" s="4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0"/>
    </row>
    <row r="6" spans="1:31" s="34" customFormat="1" ht="15.6" customHeight="1" x14ac:dyDescent="0.25">
      <c r="A6" s="78" t="s">
        <v>4</v>
      </c>
      <c r="B6" s="78"/>
      <c r="C6" s="78"/>
      <c r="D6" s="49">
        <v>44681</v>
      </c>
      <c r="E6" s="49"/>
      <c r="F6" s="49"/>
      <c r="G6" s="49"/>
      <c r="H6" s="19"/>
      <c r="I6" s="19"/>
      <c r="J6" s="19"/>
      <c r="K6" s="19"/>
      <c r="L6" s="19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3"/>
    </row>
    <row r="7" spans="1:31" ht="15" x14ac:dyDescent="0.2">
      <c r="A7" s="21"/>
      <c r="B7" s="79" t="s">
        <v>5</v>
      </c>
      <c r="C7" s="79"/>
      <c r="D7" s="79"/>
      <c r="E7" s="79"/>
      <c r="F7" s="79"/>
      <c r="G7" s="79" t="s">
        <v>6</v>
      </c>
      <c r="H7" s="79"/>
      <c r="I7" s="79"/>
      <c r="J7" s="79"/>
      <c r="K7" s="79"/>
      <c r="L7" s="79" t="s">
        <v>7</v>
      </c>
      <c r="M7" s="79"/>
      <c r="N7" s="79"/>
      <c r="O7" s="79" t="s">
        <v>8</v>
      </c>
      <c r="P7" s="79"/>
      <c r="Q7" s="79"/>
      <c r="R7" s="79"/>
      <c r="S7" s="79"/>
      <c r="T7" s="79"/>
      <c r="U7" s="79"/>
      <c r="V7" s="79" t="s">
        <v>9</v>
      </c>
      <c r="W7" s="79"/>
      <c r="X7" s="79"/>
      <c r="Y7" s="79"/>
      <c r="Z7" s="79"/>
      <c r="AA7" s="79"/>
      <c r="AB7" s="59" t="s">
        <v>10</v>
      </c>
      <c r="AC7" s="59" t="s">
        <v>11</v>
      </c>
      <c r="AD7" s="59" t="s">
        <v>12</v>
      </c>
      <c r="AE7" s="59"/>
    </row>
    <row r="8" spans="1:31" ht="45" x14ac:dyDescent="0.2">
      <c r="A8" s="45" t="s">
        <v>13</v>
      </c>
      <c r="B8" s="44" t="s">
        <v>14</v>
      </c>
      <c r="C8" s="45" t="s">
        <v>15</v>
      </c>
      <c r="D8" s="45" t="s">
        <v>16</v>
      </c>
      <c r="E8" s="45" t="s">
        <v>17</v>
      </c>
      <c r="F8" s="44" t="s">
        <v>18</v>
      </c>
      <c r="G8" s="44" t="s">
        <v>66</v>
      </c>
      <c r="H8" s="44" t="s">
        <v>19</v>
      </c>
      <c r="I8" s="44" t="s">
        <v>20</v>
      </c>
      <c r="J8" s="44" t="s">
        <v>21</v>
      </c>
      <c r="K8" s="44" t="s">
        <v>22</v>
      </c>
      <c r="L8" s="44" t="s">
        <v>23</v>
      </c>
      <c r="M8" s="44" t="s">
        <v>24</v>
      </c>
      <c r="N8" s="44" t="s">
        <v>25</v>
      </c>
      <c r="O8" s="45" t="s">
        <v>26</v>
      </c>
      <c r="P8" s="44" t="s">
        <v>27</v>
      </c>
      <c r="Q8" s="44" t="s">
        <v>28</v>
      </c>
      <c r="R8" s="44" t="s">
        <v>29</v>
      </c>
      <c r="S8" s="44" t="s">
        <v>30</v>
      </c>
      <c r="T8" s="44" t="s">
        <v>31</v>
      </c>
      <c r="U8" s="44" t="s">
        <v>32</v>
      </c>
      <c r="V8" s="44" t="s">
        <v>27</v>
      </c>
      <c r="W8" s="44" t="s">
        <v>28</v>
      </c>
      <c r="X8" s="44" t="s">
        <v>29</v>
      </c>
      <c r="Y8" s="44" t="s">
        <v>30</v>
      </c>
      <c r="Z8" s="44" t="s">
        <v>31</v>
      </c>
      <c r="AA8" s="44" t="s">
        <v>33</v>
      </c>
      <c r="AB8" s="59"/>
      <c r="AC8" s="59"/>
      <c r="AD8" s="44" t="s">
        <v>34</v>
      </c>
      <c r="AE8" s="44" t="s">
        <v>35</v>
      </c>
    </row>
    <row r="9" spans="1:31" ht="62.45" customHeight="1" x14ac:dyDescent="0.2">
      <c r="A9" s="1">
        <v>178</v>
      </c>
      <c r="B9" s="46" t="s">
        <v>37</v>
      </c>
      <c r="C9" s="46" t="s">
        <v>38</v>
      </c>
      <c r="D9" s="46" t="s">
        <v>39</v>
      </c>
      <c r="E9" s="36" t="s">
        <v>40</v>
      </c>
      <c r="F9" s="42" t="s">
        <v>42</v>
      </c>
      <c r="G9" s="81">
        <v>2021680010110</v>
      </c>
      <c r="H9" s="47" t="s">
        <v>60</v>
      </c>
      <c r="I9" s="22" t="s">
        <v>45</v>
      </c>
      <c r="J9" s="23">
        <v>44713</v>
      </c>
      <c r="K9" s="23">
        <v>44926</v>
      </c>
      <c r="L9" s="2">
        <v>4</v>
      </c>
      <c r="M9" s="3">
        <v>0</v>
      </c>
      <c r="N9" s="24">
        <f>IF(M9/L9&gt;100%,100%,M9/L9)</f>
        <v>0</v>
      </c>
      <c r="O9" s="5" t="s">
        <v>61</v>
      </c>
      <c r="P9" s="31">
        <v>110000000</v>
      </c>
      <c r="Q9" s="31"/>
      <c r="R9" s="31"/>
      <c r="S9" s="31"/>
      <c r="T9" s="31"/>
      <c r="U9" s="35">
        <f>SUM(P9:T9)</f>
        <v>110000000</v>
      </c>
      <c r="V9" s="31"/>
      <c r="W9" s="37"/>
      <c r="X9" s="37"/>
      <c r="Y9" s="38"/>
      <c r="Z9" s="38"/>
      <c r="AA9" s="35">
        <f>SUM(V9:Z9)</f>
        <v>0</v>
      </c>
      <c r="AB9" s="30">
        <f t="shared" ref="AB9:AB10" si="0">IFERROR(AA9/U9,"-")</f>
        <v>0</v>
      </c>
      <c r="AC9" s="4"/>
      <c r="AD9" s="40" t="s">
        <v>44</v>
      </c>
      <c r="AE9" s="25" t="s">
        <v>51</v>
      </c>
    </row>
    <row r="10" spans="1:31" ht="57" x14ac:dyDescent="0.2">
      <c r="A10" s="45">
        <v>179</v>
      </c>
      <c r="B10" s="46" t="s">
        <v>37</v>
      </c>
      <c r="C10" s="46" t="s">
        <v>38</v>
      </c>
      <c r="D10" s="46" t="s">
        <v>39</v>
      </c>
      <c r="E10" s="36" t="s">
        <v>41</v>
      </c>
      <c r="F10" s="43" t="s">
        <v>43</v>
      </c>
      <c r="G10" s="81">
        <v>2021680010108</v>
      </c>
      <c r="H10" s="47" t="s">
        <v>53</v>
      </c>
      <c r="I10" s="22" t="s">
        <v>46</v>
      </c>
      <c r="J10" s="23">
        <v>44585</v>
      </c>
      <c r="K10" s="23">
        <v>44926</v>
      </c>
      <c r="L10" s="50">
        <v>1</v>
      </c>
      <c r="M10" s="53">
        <v>0.28000000000000003</v>
      </c>
      <c r="N10" s="56">
        <f>IF(M10/L10&gt;100%,100%,M10/L10)</f>
        <v>0.28000000000000003</v>
      </c>
      <c r="O10" s="5" t="s">
        <v>54</v>
      </c>
      <c r="P10" s="31">
        <v>425000000</v>
      </c>
      <c r="Q10" s="31"/>
      <c r="R10" s="31"/>
      <c r="S10" s="31"/>
      <c r="T10" s="31"/>
      <c r="U10" s="60">
        <f>SUM(P10:T14)</f>
        <v>1325000000</v>
      </c>
      <c r="V10" s="31">
        <v>18000000</v>
      </c>
      <c r="W10" s="37"/>
      <c r="X10" s="37"/>
      <c r="Y10" s="38"/>
      <c r="Z10" s="38"/>
      <c r="AA10" s="60">
        <f>SUM(V10:Z14)</f>
        <v>293500000</v>
      </c>
      <c r="AB10" s="63">
        <f t="shared" si="0"/>
        <v>0.22150943396226416</v>
      </c>
      <c r="AC10" s="72"/>
      <c r="AD10" s="66" t="s">
        <v>44</v>
      </c>
      <c r="AE10" s="69" t="s">
        <v>51</v>
      </c>
    </row>
    <row r="11" spans="1:31" ht="57" x14ac:dyDescent="0.2">
      <c r="A11" s="45">
        <v>179</v>
      </c>
      <c r="B11" s="46" t="s">
        <v>37</v>
      </c>
      <c r="C11" s="46" t="s">
        <v>38</v>
      </c>
      <c r="D11" s="46" t="s">
        <v>39</v>
      </c>
      <c r="E11" s="36" t="s">
        <v>41</v>
      </c>
      <c r="F11" s="43" t="s">
        <v>43</v>
      </c>
      <c r="G11" s="81">
        <v>2021680010109</v>
      </c>
      <c r="H11" s="47" t="s">
        <v>55</v>
      </c>
      <c r="I11" s="26" t="s">
        <v>47</v>
      </c>
      <c r="J11" s="23">
        <v>44587</v>
      </c>
      <c r="K11" s="23">
        <v>44926</v>
      </c>
      <c r="L11" s="51"/>
      <c r="M11" s="54"/>
      <c r="N11" s="57"/>
      <c r="O11" s="5" t="s">
        <v>56</v>
      </c>
      <c r="P11" s="31">
        <v>150000000</v>
      </c>
      <c r="Q11" s="31"/>
      <c r="R11" s="31"/>
      <c r="S11" s="31"/>
      <c r="T11" s="31"/>
      <c r="U11" s="61"/>
      <c r="V11" s="31">
        <v>40800000</v>
      </c>
      <c r="W11" s="37"/>
      <c r="X11" s="37"/>
      <c r="Y11" s="38"/>
      <c r="Z11" s="38"/>
      <c r="AA11" s="61"/>
      <c r="AB11" s="64"/>
      <c r="AC11" s="73"/>
      <c r="AD11" s="67"/>
      <c r="AE11" s="70"/>
    </row>
    <row r="12" spans="1:31" ht="57" x14ac:dyDescent="0.2">
      <c r="A12" s="45">
        <v>179</v>
      </c>
      <c r="B12" s="46" t="s">
        <v>37</v>
      </c>
      <c r="C12" s="46" t="s">
        <v>38</v>
      </c>
      <c r="D12" s="46" t="s">
        <v>39</v>
      </c>
      <c r="E12" s="36" t="s">
        <v>41</v>
      </c>
      <c r="F12" s="43" t="s">
        <v>43</v>
      </c>
      <c r="G12" s="81">
        <v>2021680010111</v>
      </c>
      <c r="H12" s="47" t="s">
        <v>62</v>
      </c>
      <c r="I12" s="26" t="s">
        <v>48</v>
      </c>
      <c r="J12" s="23">
        <v>44713</v>
      </c>
      <c r="K12" s="23">
        <v>44926</v>
      </c>
      <c r="L12" s="51"/>
      <c r="M12" s="54"/>
      <c r="N12" s="57"/>
      <c r="O12" s="5" t="s">
        <v>59</v>
      </c>
      <c r="P12" s="31">
        <v>400000000</v>
      </c>
      <c r="Q12" s="31"/>
      <c r="R12" s="31"/>
      <c r="S12" s="31"/>
      <c r="T12" s="31"/>
      <c r="U12" s="61"/>
      <c r="V12" s="31"/>
      <c r="W12" s="37"/>
      <c r="X12" s="37"/>
      <c r="Y12" s="38"/>
      <c r="Z12" s="38"/>
      <c r="AA12" s="61"/>
      <c r="AB12" s="64"/>
      <c r="AC12" s="73"/>
      <c r="AD12" s="67"/>
      <c r="AE12" s="70"/>
    </row>
    <row r="13" spans="1:31" ht="71.45" customHeight="1" x14ac:dyDescent="0.2">
      <c r="A13" s="45">
        <v>179</v>
      </c>
      <c r="B13" s="46" t="s">
        <v>37</v>
      </c>
      <c r="C13" s="46" t="s">
        <v>38</v>
      </c>
      <c r="D13" s="46" t="s">
        <v>39</v>
      </c>
      <c r="E13" s="36" t="s">
        <v>41</v>
      </c>
      <c r="F13" s="43" t="s">
        <v>43</v>
      </c>
      <c r="G13" s="81">
        <v>2021680010112</v>
      </c>
      <c r="H13" s="47" t="s">
        <v>63</v>
      </c>
      <c r="I13" s="22" t="s">
        <v>49</v>
      </c>
      <c r="J13" s="23">
        <v>44304</v>
      </c>
      <c r="K13" s="23">
        <v>44926</v>
      </c>
      <c r="L13" s="51"/>
      <c r="M13" s="54"/>
      <c r="N13" s="57"/>
      <c r="O13" s="5" t="s">
        <v>58</v>
      </c>
      <c r="P13" s="31">
        <v>100000000</v>
      </c>
      <c r="Q13" s="31"/>
      <c r="R13" s="31"/>
      <c r="S13" s="31"/>
      <c r="T13" s="31"/>
      <c r="U13" s="61"/>
      <c r="V13" s="31"/>
      <c r="W13" s="37"/>
      <c r="X13" s="37"/>
      <c r="Y13" s="38"/>
      <c r="Z13" s="38"/>
      <c r="AA13" s="61"/>
      <c r="AB13" s="64"/>
      <c r="AC13" s="73"/>
      <c r="AD13" s="67"/>
      <c r="AE13" s="70"/>
    </row>
    <row r="14" spans="1:31" ht="57" x14ac:dyDescent="0.2">
      <c r="A14" s="45">
        <v>179</v>
      </c>
      <c r="B14" s="46" t="s">
        <v>37</v>
      </c>
      <c r="C14" s="46" t="s">
        <v>38</v>
      </c>
      <c r="D14" s="46" t="s">
        <v>39</v>
      </c>
      <c r="E14" s="36" t="s">
        <v>41</v>
      </c>
      <c r="F14" s="43" t="s">
        <v>43</v>
      </c>
      <c r="G14" s="81">
        <v>2021680010113</v>
      </c>
      <c r="H14" s="47" t="s">
        <v>52</v>
      </c>
      <c r="I14" s="22" t="s">
        <v>50</v>
      </c>
      <c r="J14" s="23">
        <v>44585</v>
      </c>
      <c r="K14" s="23">
        <v>44926</v>
      </c>
      <c r="L14" s="52"/>
      <c r="M14" s="55"/>
      <c r="N14" s="58"/>
      <c r="O14" s="5" t="s">
        <v>57</v>
      </c>
      <c r="P14" s="31">
        <v>250000000</v>
      </c>
      <c r="Q14" s="31"/>
      <c r="R14" s="31"/>
      <c r="S14" s="31"/>
      <c r="T14" s="31"/>
      <c r="U14" s="62"/>
      <c r="V14" s="31">
        <v>234700000</v>
      </c>
      <c r="W14" s="39"/>
      <c r="X14" s="39"/>
      <c r="Y14" s="38"/>
      <c r="Z14" s="38"/>
      <c r="AA14" s="62"/>
      <c r="AB14" s="65"/>
      <c r="AC14" s="74"/>
      <c r="AD14" s="68"/>
      <c r="AE14" s="71"/>
    </row>
    <row r="15" spans="1:31" ht="15" x14ac:dyDescent="0.2">
      <c r="A15" s="6">
        <f>SUM(--(FREQUENCY(A9:A14,A9:A14)&gt;0))</f>
        <v>2</v>
      </c>
      <c r="B15" s="7"/>
      <c r="C15" s="8"/>
      <c r="D15" s="8"/>
      <c r="E15" s="8"/>
      <c r="F15" s="8"/>
      <c r="G15" s="8"/>
      <c r="H15" s="8"/>
      <c r="I15" s="8"/>
      <c r="J15" s="8"/>
      <c r="K15" s="9"/>
      <c r="L15" s="10"/>
      <c r="M15" s="11" t="s">
        <v>36</v>
      </c>
      <c r="N15" s="12">
        <f>IFERROR(AVERAGE(N9:N14),"-")</f>
        <v>0.14000000000000001</v>
      </c>
      <c r="O15" s="13"/>
      <c r="P15" s="14">
        <f>SUM(P9:P14)</f>
        <v>1435000000</v>
      </c>
      <c r="Q15" s="14">
        <f t="shared" ref="Q15:Z15" si="1">SUM(Q9:Q14)</f>
        <v>0</v>
      </c>
      <c r="R15" s="14">
        <f t="shared" si="1"/>
        <v>0</v>
      </c>
      <c r="S15" s="14">
        <f t="shared" si="1"/>
        <v>0</v>
      </c>
      <c r="T15" s="14">
        <f t="shared" si="1"/>
        <v>0</v>
      </c>
      <c r="U15" s="15">
        <f>SUM(U9:U14)</f>
        <v>1435000000</v>
      </c>
      <c r="V15" s="14">
        <f t="shared" si="1"/>
        <v>293500000</v>
      </c>
      <c r="W15" s="14">
        <f t="shared" si="1"/>
        <v>0</v>
      </c>
      <c r="X15" s="14">
        <f t="shared" si="1"/>
        <v>0</v>
      </c>
      <c r="Y15" s="14">
        <f t="shared" si="1"/>
        <v>0</v>
      </c>
      <c r="Z15" s="14">
        <f t="shared" si="1"/>
        <v>0</v>
      </c>
      <c r="AA15" s="15">
        <f>SUM(AA9:AA14)</f>
        <v>293500000</v>
      </c>
      <c r="AB15" s="16">
        <f>IFERROR(AA15/U15,"-")</f>
        <v>0.20452961672473868</v>
      </c>
      <c r="AC15" s="15">
        <f>SUM(AC9:AC14)</f>
        <v>0</v>
      </c>
      <c r="AD15" s="13"/>
      <c r="AE15" s="13"/>
    </row>
    <row r="19" spans="6:29" x14ac:dyDescent="0.2">
      <c r="F19" s="17"/>
    </row>
    <row r="20" spans="6:29" x14ac:dyDescent="0.2">
      <c r="P20" s="27"/>
    </row>
    <row r="21" spans="6:29" x14ac:dyDescent="0.2">
      <c r="P21" s="28"/>
    </row>
    <row r="23" spans="6:29" x14ac:dyDescent="0.2">
      <c r="H23" s="18" t="str">
        <f t="shared" ref="H23" si="2">UPPER(H15)</f>
        <v/>
      </c>
    </row>
    <row r="27" spans="6:29" x14ac:dyDescent="0.2">
      <c r="AC27" s="29"/>
    </row>
  </sheetData>
  <mergeCells count="27">
    <mergeCell ref="A1:A4"/>
    <mergeCell ref="B1:AB4"/>
    <mergeCell ref="A6:C6"/>
    <mergeCell ref="B7:F7"/>
    <mergeCell ref="G7:K7"/>
    <mergeCell ref="L7:N7"/>
    <mergeCell ref="O7:U7"/>
    <mergeCell ref="V7:AA7"/>
    <mergeCell ref="AB7:AB8"/>
    <mergeCell ref="A5:C5"/>
    <mergeCell ref="D6:G6"/>
    <mergeCell ref="L10:L14"/>
    <mergeCell ref="M10:M14"/>
    <mergeCell ref="N10:N14"/>
    <mergeCell ref="AC7:AC8"/>
    <mergeCell ref="AD7:AE7"/>
    <mergeCell ref="U10:U14"/>
    <mergeCell ref="AA10:AA14"/>
    <mergeCell ref="AB10:AB14"/>
    <mergeCell ref="AD10:AD14"/>
    <mergeCell ref="AE10:AE14"/>
    <mergeCell ref="AC10:AC14"/>
    <mergeCell ref="AC1:AE1"/>
    <mergeCell ref="AC2:AE2"/>
    <mergeCell ref="AC3:AE3"/>
    <mergeCell ref="AC4:AE4"/>
    <mergeCell ref="D5:G5"/>
  </mergeCells>
  <conditionalFormatting sqref="N9:N10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SUBDIRECCION ADMINISTRATIVA</dc:creator>
  <cp:keywords/>
  <dc:description/>
  <cp:lastModifiedBy>PC</cp:lastModifiedBy>
  <cp:revision/>
  <dcterms:created xsi:type="dcterms:W3CDTF">2021-08-06T21:04:50Z</dcterms:created>
  <dcterms:modified xsi:type="dcterms:W3CDTF">2022-05-31T15:51:09Z</dcterms:modified>
  <cp:category/>
  <cp:contentStatus/>
</cp:coreProperties>
</file>