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cindy\Documents\1 - Alcaldía\2022\1 - PDM\1 - Seguimiento Plan\0 - Plan de acción 2022\01 - Enero\Publicados\"/>
    </mc:Choice>
  </mc:AlternateContent>
  <xr:revisionPtr revIDLastSave="0" documentId="13_ncr:1_{851EC18A-AEAD-4A3F-8D51-A53F88DEB05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A 2022" sheetId="14" r:id="rId1"/>
  </sheets>
  <definedNames>
    <definedName name="_xlnm._FilterDatabase" localSheetId="0" hidden="1">'PA 2022'!$A$8:$AE$15</definedName>
  </definedNames>
  <calcPr calcId="18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A14" i="14" l="1"/>
  <c r="AA13" i="14"/>
  <c r="AA11" i="14"/>
  <c r="AA10" i="14"/>
  <c r="AA9" i="14"/>
  <c r="U14" i="14"/>
  <c r="U13" i="14"/>
  <c r="U11" i="14"/>
  <c r="U10" i="14"/>
  <c r="U9" i="14"/>
  <c r="P15" i="14"/>
  <c r="U15" i="14" l="1"/>
  <c r="AA15" i="14"/>
  <c r="AC15" i="14"/>
  <c r="N13" i="14"/>
  <c r="N14" i="14"/>
  <c r="N11" i="14"/>
  <c r="N10" i="14"/>
  <c r="N9" i="14"/>
  <c r="N15" i="14" s="1"/>
  <c r="Q15" i="14"/>
  <c r="R15" i="14"/>
  <c r="S15" i="14"/>
  <c r="T15" i="14"/>
  <c r="W15" i="14"/>
  <c r="X15" i="14"/>
  <c r="Y15" i="14"/>
  <c r="Z15" i="14"/>
  <c r="V15" i="14"/>
  <c r="AB15" i="14" l="1"/>
  <c r="AB13" i="14"/>
  <c r="AB14" i="14"/>
  <c r="AB9" i="14"/>
  <c r="AB11" i="14"/>
  <c r="AB10" i="14"/>
  <c r="A15" i="14"/>
</calcChain>
</file>

<file path=xl/sharedStrings.xml><?xml version="1.0" encoding="utf-8"?>
<sst xmlns="http://schemas.openxmlformats.org/spreadsheetml/2006/main" count="101" uniqueCount="72">
  <si>
    <t>AVANCE</t>
  </si>
  <si>
    <t>Línea estratégica</t>
  </si>
  <si>
    <t xml:space="preserve">Programa </t>
  </si>
  <si>
    <t>Nombre del Proyecto</t>
  </si>
  <si>
    <t>Meta programada</t>
  </si>
  <si>
    <t>Meta ejecutada</t>
  </si>
  <si>
    <t>Componente</t>
  </si>
  <si>
    <t>Meta PDM</t>
  </si>
  <si>
    <t>SGP</t>
  </si>
  <si>
    <t>Rubro</t>
  </si>
  <si>
    <t>PDM 2020-2023</t>
  </si>
  <si>
    <t>PROYECTOS DE INVERSIÓN</t>
  </si>
  <si>
    <t>OTROS</t>
  </si>
  <si>
    <t>Dependencia</t>
  </si>
  <si>
    <t>Responsable</t>
  </si>
  <si>
    <t>Código BPIM</t>
  </si>
  <si>
    <t>Actividades</t>
  </si>
  <si>
    <t>TOTALES</t>
  </si>
  <si>
    <t>RECURSOS EJECUTADOS</t>
  </si>
  <si>
    <t>EJECUCIÓN PPTAL</t>
  </si>
  <si>
    <t>Indicador de producto</t>
  </si>
  <si>
    <t>TOTAL PROGRAMADO</t>
  </si>
  <si>
    <t>Fecha inicio</t>
  </si>
  <si>
    <t>Fecha de terminación</t>
  </si>
  <si>
    <t>RECURSOS PROGRAMADOS</t>
  </si>
  <si>
    <t>RESPONSABLES</t>
  </si>
  <si>
    <t>CUMPLIMIENTO DE META</t>
  </si>
  <si>
    <t>RECURSOS GESTIONADOS</t>
  </si>
  <si>
    <t>SGR</t>
  </si>
  <si>
    <t>TOTAL EJECUTADO</t>
  </si>
  <si>
    <t>No.</t>
  </si>
  <si>
    <t xml:space="preserve">FECHA DE SUSCRIPCIÓN:  </t>
  </si>
  <si>
    <t>FECHA DE CORTE:</t>
  </si>
  <si>
    <r>
      <t xml:space="preserve">Página: </t>
    </r>
    <r>
      <rPr>
        <sz val="11"/>
        <rFont val="Arial"/>
        <family val="2"/>
      </rPr>
      <t>1 de 1</t>
    </r>
  </si>
  <si>
    <r>
      <t>Fecha aprobación:</t>
    </r>
    <r>
      <rPr>
        <sz val="11"/>
        <rFont val="Arial"/>
        <family val="2"/>
      </rPr>
      <t xml:space="preserve"> Marzo-24-2021</t>
    </r>
  </si>
  <si>
    <t>RECURSOS PROPIOS INSTITUTOS</t>
  </si>
  <si>
    <t>RECURSOS PROPIOS MUNICIPIO</t>
  </si>
  <si>
    <r>
      <t xml:space="preserve">Versión: </t>
    </r>
    <r>
      <rPr>
        <sz val="11"/>
        <rFont val="Arial"/>
        <family val="2"/>
      </rPr>
      <t>1.0</t>
    </r>
  </si>
  <si>
    <t>BUCARAMANGA TERRITORIO LIBRE DE CORRUPCIÓN: INSTITUCIONES SÓLIDAS Y CONFIABLES</t>
  </si>
  <si>
    <t>Administración Pública Moderna E Innovadora</t>
  </si>
  <si>
    <t>BUCARAMANGA PRODUCTIVA Y COMPETITIVA: EMPRESAS INNOVADORAS, RESPONSABLES Y CONSCIENTES</t>
  </si>
  <si>
    <t>Emprendimiento, Innovación, Formalización Y Dinamización Empresarial</t>
  </si>
  <si>
    <t>Emprendimiento E Innovación</t>
  </si>
  <si>
    <t>Implementar 1 ecosistema empresarial para la reactivación y desarrollo económico de la ciudad.</t>
  </si>
  <si>
    <t>Número de ecosistemas empresariales implementados para la reactivación y desarrollo económico de la ciudad.</t>
  </si>
  <si>
    <t>DESARROLLO E IMPLEMENTACIÓN DEL PROGRAMA DE REACTIVACIÓN ECONÓMICA BUCARAMANGA PROGRESA EN EL MUNICIPIO DE BUCARAMANGA</t>
  </si>
  <si>
    <t>Ecosistemas empresariales implementados
para la reactivación y desarrollo económico
de la ciudad</t>
  </si>
  <si>
    <t>Sec. Hacienda</t>
  </si>
  <si>
    <t>Saharay Rojas</t>
  </si>
  <si>
    <t>Finanzas Públicas Modernas Y Eficientes</t>
  </si>
  <si>
    <t>Modernizar el proceso financiero y presupuestal de la Secretaría de Hacienda.</t>
  </si>
  <si>
    <t>Porcentaje de avance en la modernización del proceso financiero y presupuesta de la Secretaría de Hacienda.</t>
  </si>
  <si>
    <t>Desarrollar 3  acciones administrativas para mejorar la eficiencia y productividad en la gestión del recaudo de impuestos, fiscalización y cobro coactivo municipal.</t>
  </si>
  <si>
    <t>Número de acciones administrativas desarrolladas para mejorar la  eficiencia y productividad en la gestión del recaudo de impuestos, fiscalización y cobro coactivo municipal.</t>
  </si>
  <si>
    <t>Alcanzar el 80% del recaudo por concepto de Contribución de Valorización</t>
  </si>
  <si>
    <t>Realizar (3) acciones administrativas desarrolladas para mejorar la eficiencia y productividad en la gestión del recaudo, fiscalización y cobro coactivo municipal.</t>
  </si>
  <si>
    <t>Realizar 3 socializaciones de las obligaciones tributarias mediante canales de comunicación o prensa, acompañadas de jornadas de sensibilización dirigida a los contribuyentes para mejorar la cultura de pago.</t>
  </si>
  <si>
    <t>Número de socializaciones realizadas de las obligaciones tributarias mediante canales de comunicación o prensa, acompañadas de jornadas de sensibilización dirigida a los contribuyentes para mejorar la cultura de pago.</t>
  </si>
  <si>
    <t>Mantener actualizadas la información para una óptima gestión tributaria.</t>
  </si>
  <si>
    <t>Número de bases de datos (información) actualizadas para una óptima gestión tributaria.</t>
  </si>
  <si>
    <t xml:space="preserve"> PLAN DE ACCIÓN - PLAN DE DESARROLLO MUNICIPAL
SECRETARÍA DE HACIENDA</t>
  </si>
  <si>
    <t>FORTALECIMIENTO DE LA GESTIÓN DEL RECAUDO, FISCALIZACIÓN Y COBRO COACTIVO DEL MUNICIPIO DE BUCARAMANGA</t>
  </si>
  <si>
    <t>FORTALECIMIENTO DE LA GESTION OPERATIVA DE LA OFICINA DE VALORIZACION DEL MUNICIPIO DE BUCARAMANGA</t>
  </si>
  <si>
    <t>Bases de datos actualizadas para una optima gestión tributaria</t>
  </si>
  <si>
    <t>FORTALECIMIENTO DE LA GESTIÓN CATASTRAL CON ENFOQUE MULTIPROPÓSITO EN EL MUNICIPIO BUCARAMANGA</t>
  </si>
  <si>
    <t>2.3.2.02 .02.008.1305015.201</t>
  </si>
  <si>
    <r>
      <t xml:space="preserve">Código:  </t>
    </r>
    <r>
      <rPr>
        <sz val="11"/>
        <rFont val="Arial"/>
        <family val="2"/>
      </rPr>
      <t>F-DPM-1210-238,37-030</t>
    </r>
  </si>
  <si>
    <t>Meta no programada en la vigencia</t>
  </si>
  <si>
    <t>2.3.2.02.02.008.3502009.83117.201
2.3.2.02.02.008.3502009.83129.201</t>
  </si>
  <si>
    <t>2.3.2.02.02.008.4599031.82199.201
2.3.2.02.02.008.4599031.82310.201
2.3.2.02.02.008.4599031.83112.201
2.3.2.02.02.008.4599031.83117.201</t>
  </si>
  <si>
    <t>2.3.2.02.02.008.4599031.83117.201</t>
  </si>
  <si>
    <t>2.3.2.02.02.008.4599028.83990.201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</si>
</sst>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$&quot;\ #,##0;\-&quot;$&quot;\ #,##0"/>
    <numFmt numFmtId="44" formatCode="_-&quot;$&quot;\ * #,##0.00_-;\-&quot;$&quot;\ * #,##0.00_-;_-&quot;$&quot;\ * &quot;-&quot;??_-;_-@_-"/>
    <numFmt numFmtId="164" formatCode="dd/mm/yyyy;@"/>
    <numFmt numFmtId="165" formatCode="_-&quot;$&quot;\ * #,##0_-;\-&quot;$&quot;\ * #,##0_-;_-&quot;$&quot;\ * &quot;-&quot;??_-;_-@_-"/>
    <numFmt numFmtId="166" formatCode="0.0"/>
  </numFmts>
  <fonts count="12" x14ac:knownFonts="1">
    <font>
      <sz val="11"/>
      <color theme="1"/>
      <name val="Arial"/>
      <family val="2"/>
    </font>
    <font>
      <u/>
      <sz val="11"/>
      <color theme="10"/>
      <name val="Arial"/>
      <family val="2"/>
    </font>
    <font>
      <u/>
      <sz val="11"/>
      <color theme="1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color theme="0"/>
      <name val="Arial"/>
      <family val="2"/>
    </font>
    <font>
      <sz val="11"/>
      <color indexed="8"/>
      <name val="Arial"/>
      <family val="2"/>
    </font>
    <font>
      <sz val="11"/>
      <color rgb="FFFF0000"/>
      <name val="Arial"/>
      <family val="2"/>
    </font>
    <font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110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5" fillId="0" borderId="0"/>
  </cellStyleXfs>
  <cellXfs count="104">
    <xf numFmtId="0" fontId="0" fillId="0" borderId="0" xfId="0"/>
    <xf numFmtId="0" fontId="7" fillId="2" borderId="1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justify"/>
    </xf>
    <xf numFmtId="0" fontId="6" fillId="2" borderId="4" xfId="0" applyFont="1" applyFill="1" applyBorder="1"/>
    <xf numFmtId="9" fontId="7" fillId="2" borderId="4" xfId="0" applyNumberFormat="1" applyFont="1" applyFill="1" applyBorder="1" applyAlignment="1">
      <alignment horizontal="center" vertical="center"/>
    </xf>
    <xf numFmtId="0" fontId="7" fillId="2" borderId="4" xfId="0" applyFont="1" applyFill="1" applyBorder="1" applyAlignment="1">
      <alignment vertical="center"/>
    </xf>
    <xf numFmtId="0" fontId="6" fillId="2" borderId="4" xfId="0" applyFont="1" applyFill="1" applyBorder="1" applyAlignment="1">
      <alignment vertical="center"/>
    </xf>
    <xf numFmtId="165" fontId="6" fillId="2" borderId="4" xfId="108" applyNumberFormat="1" applyFont="1" applyFill="1" applyBorder="1" applyAlignment="1">
      <alignment vertical="center"/>
    </xf>
    <xf numFmtId="9" fontId="7" fillId="2" borderId="4" xfId="107" applyFont="1" applyFill="1" applyBorder="1" applyAlignment="1">
      <alignment horizontal="center" vertical="center" wrapText="1"/>
    </xf>
    <xf numFmtId="165" fontId="7" fillId="2" borderId="4" xfId="108" applyNumberFormat="1" applyFont="1" applyFill="1" applyBorder="1" applyAlignment="1">
      <alignment vertical="center"/>
    </xf>
    <xf numFmtId="165" fontId="8" fillId="0" borderId="2" xfId="108" applyNumberFormat="1" applyFont="1" applyFill="1" applyBorder="1" applyAlignment="1">
      <alignment horizontal="right" vertical="center" wrapText="1"/>
    </xf>
    <xf numFmtId="165" fontId="6" fillId="0" borderId="2" xfId="108" applyNumberFormat="1" applyFont="1" applyFill="1" applyBorder="1" applyAlignment="1">
      <alignment horizontal="right" vertical="center" wrapText="1"/>
    </xf>
    <xf numFmtId="5" fontId="6" fillId="0" borderId="2" xfId="108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justify" vertical="center" wrapText="1"/>
    </xf>
    <xf numFmtId="9" fontId="6" fillId="0" borderId="2" xfId="107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justify" vertical="center" wrapText="1"/>
    </xf>
    <xf numFmtId="164" fontId="6" fillId="0" borderId="1" xfId="0" applyNumberFormat="1" applyFont="1" applyBorder="1" applyAlignment="1">
      <alignment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3" fontId="9" fillId="0" borderId="2" xfId="0" applyNumberFormat="1" applyFont="1" applyBorder="1" applyAlignment="1">
      <alignment horizontal="center" vertical="center" wrapText="1"/>
    </xf>
    <xf numFmtId="165" fontId="7" fillId="2" borderId="2" xfId="108" applyNumberFormat="1" applyFont="1" applyFill="1" applyBorder="1" applyAlignment="1">
      <alignment horizontal="right" vertical="center" wrapText="1"/>
    </xf>
    <xf numFmtId="165" fontId="7" fillId="2" borderId="2" xfId="108" applyNumberFormat="1" applyFont="1" applyFill="1" applyBorder="1" applyAlignment="1">
      <alignment horizontal="right" vertical="center" wrapText="1"/>
    </xf>
    <xf numFmtId="14" fontId="4" fillId="3" borderId="0" xfId="0" applyNumberFormat="1" applyFont="1" applyFill="1" applyBorder="1" applyAlignment="1">
      <alignment vertical="top"/>
    </xf>
    <xf numFmtId="0" fontId="3" fillId="0" borderId="0" xfId="0" applyFont="1"/>
    <xf numFmtId="14" fontId="3" fillId="3" borderId="0" xfId="0" applyNumberFormat="1" applyFont="1" applyFill="1" applyBorder="1" applyAlignment="1">
      <alignment vertical="top"/>
    </xf>
    <xf numFmtId="0" fontId="3" fillId="3" borderId="0" xfId="0" applyFont="1" applyFill="1" applyBorder="1" applyAlignment="1">
      <alignment vertical="top"/>
    </xf>
    <xf numFmtId="0" fontId="3" fillId="3" borderId="3" xfId="0" applyFont="1" applyFill="1" applyBorder="1" applyAlignment="1">
      <alignment vertical="top"/>
    </xf>
    <xf numFmtId="0" fontId="3" fillId="3" borderId="0" xfId="0" applyFont="1" applyFill="1" applyBorder="1"/>
    <xf numFmtId="0" fontId="3" fillId="3" borderId="3" xfId="0" applyFont="1" applyFill="1" applyBorder="1"/>
    <xf numFmtId="0" fontId="3" fillId="0" borderId="2" xfId="0" applyFont="1" applyBorder="1" applyAlignment="1">
      <alignment vertical="center"/>
    </xf>
    <xf numFmtId="164" fontId="3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right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justify" vertical="center" wrapText="1"/>
    </xf>
    <xf numFmtId="9" fontId="3" fillId="0" borderId="2" xfId="0" applyNumberFormat="1" applyFont="1" applyBorder="1" applyAlignment="1">
      <alignment horizontal="center" vertical="center"/>
    </xf>
    <xf numFmtId="1" fontId="3" fillId="2" borderId="2" xfId="0" applyNumberFormat="1" applyFont="1" applyFill="1" applyBorder="1" applyAlignment="1">
      <alignment horizontal="center" vertical="center"/>
    </xf>
    <xf numFmtId="164" fontId="3" fillId="0" borderId="2" xfId="0" applyNumberFormat="1" applyFont="1" applyBorder="1" applyAlignment="1">
      <alignment horizontal="left" vertical="center" wrapText="1"/>
    </xf>
    <xf numFmtId="165" fontId="3" fillId="0" borderId="0" xfId="0" applyNumberFormat="1" applyFont="1"/>
    <xf numFmtId="1" fontId="10" fillId="0" borderId="2" xfId="0" applyNumberFormat="1" applyFont="1" applyBorder="1" applyAlignment="1">
      <alignment horizontal="right" vertical="center"/>
    </xf>
    <xf numFmtId="0" fontId="7" fillId="2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justify" vertical="center" wrapText="1"/>
    </xf>
    <xf numFmtId="0" fontId="3" fillId="3" borderId="2" xfId="0" applyFont="1" applyFill="1" applyBorder="1" applyAlignment="1">
      <alignment horizontal="justify" vertical="center" wrapText="1"/>
    </xf>
    <xf numFmtId="1" fontId="6" fillId="3" borderId="2" xfId="0" applyNumberFormat="1" applyFont="1" applyFill="1" applyBorder="1" applyAlignment="1">
      <alignment horizontal="right" vertical="center"/>
    </xf>
    <xf numFmtId="164" fontId="3" fillId="3" borderId="2" xfId="0" applyNumberFormat="1" applyFont="1" applyFill="1" applyBorder="1" applyAlignment="1">
      <alignment horizontal="justify" vertical="center" wrapText="1"/>
    </xf>
    <xf numFmtId="164" fontId="3" fillId="3" borderId="2" xfId="0" applyNumberFormat="1" applyFont="1" applyFill="1" applyBorder="1" applyAlignment="1">
      <alignment horizontal="center" vertical="center" wrapText="1"/>
    </xf>
    <xf numFmtId="3" fontId="9" fillId="3" borderId="2" xfId="0" applyNumberFormat="1" applyFont="1" applyFill="1" applyBorder="1" applyAlignment="1">
      <alignment horizontal="center" vertical="center" wrapText="1"/>
    </xf>
    <xf numFmtId="9" fontId="3" fillId="3" borderId="2" xfId="0" applyNumberFormat="1" applyFont="1" applyFill="1" applyBorder="1" applyAlignment="1">
      <alignment horizontal="center" vertical="center"/>
    </xf>
    <xf numFmtId="1" fontId="6" fillId="3" borderId="2" xfId="0" applyNumberFormat="1" applyFont="1" applyFill="1" applyBorder="1" applyAlignment="1">
      <alignment horizontal="left" vertical="center" wrapText="1"/>
    </xf>
    <xf numFmtId="165" fontId="6" fillId="3" borderId="2" xfId="108" applyNumberFormat="1" applyFont="1" applyFill="1" applyBorder="1" applyAlignment="1">
      <alignment horizontal="right" vertical="center"/>
    </xf>
    <xf numFmtId="165" fontId="8" fillId="3" borderId="2" xfId="108" applyNumberFormat="1" applyFont="1" applyFill="1" applyBorder="1" applyAlignment="1">
      <alignment horizontal="right" vertical="center" wrapText="1"/>
    </xf>
    <xf numFmtId="0" fontId="3" fillId="3" borderId="2" xfId="0" applyFont="1" applyFill="1" applyBorder="1" applyAlignment="1">
      <alignment horizontal="right"/>
    </xf>
    <xf numFmtId="165" fontId="7" fillId="3" borderId="2" xfId="108" applyNumberFormat="1" applyFont="1" applyFill="1" applyBorder="1" applyAlignment="1">
      <alignment horizontal="right" vertical="center" wrapText="1"/>
    </xf>
    <xf numFmtId="165" fontId="6" fillId="3" borderId="2" xfId="108" applyNumberFormat="1" applyFont="1" applyFill="1" applyBorder="1" applyAlignment="1">
      <alignment horizontal="right" vertical="center" wrapText="1"/>
    </xf>
    <xf numFmtId="9" fontId="6" fillId="3" borderId="2" xfId="107" applyFont="1" applyFill="1" applyBorder="1" applyAlignment="1">
      <alignment horizontal="center" vertical="center" wrapText="1"/>
    </xf>
    <xf numFmtId="5" fontId="6" fillId="3" borderId="2" xfId="108" applyNumberFormat="1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0" xfId="0" applyFont="1" applyFill="1"/>
    <xf numFmtId="0" fontId="3" fillId="3" borderId="1" xfId="0" applyFont="1" applyFill="1" applyBorder="1" applyAlignment="1">
      <alignment vertical="center" wrapText="1"/>
    </xf>
    <xf numFmtId="0" fontId="3" fillId="3" borderId="2" xfId="0" applyFont="1" applyFill="1" applyBorder="1" applyAlignment="1">
      <alignment vertical="center" wrapText="1"/>
    </xf>
    <xf numFmtId="0" fontId="6" fillId="3" borderId="2" xfId="0" applyFont="1" applyFill="1" applyBorder="1" applyAlignment="1">
      <alignment vertical="center" wrapText="1"/>
    </xf>
    <xf numFmtId="1" fontId="3" fillId="3" borderId="2" xfId="0" applyNumberFormat="1" applyFont="1" applyFill="1" applyBorder="1" applyAlignment="1">
      <alignment horizontal="left" vertical="center"/>
    </xf>
    <xf numFmtId="165" fontId="3" fillId="3" borderId="2" xfId="108" applyNumberFormat="1" applyFont="1" applyFill="1" applyBorder="1" applyAlignment="1">
      <alignment horizontal="right" vertical="center"/>
    </xf>
    <xf numFmtId="0" fontId="3" fillId="3" borderId="1" xfId="0" applyFont="1" applyFill="1" applyBorder="1" applyAlignment="1">
      <alignment horizontal="justify" vertical="center" wrapText="1"/>
    </xf>
    <xf numFmtId="0" fontId="6" fillId="3" borderId="1" xfId="0" applyFont="1" applyFill="1" applyBorder="1" applyAlignment="1">
      <alignment horizontal="justify" vertical="center" wrapText="1"/>
    </xf>
    <xf numFmtId="3" fontId="9" fillId="3" borderId="1" xfId="0" applyNumberFormat="1" applyFont="1" applyFill="1" applyBorder="1" applyAlignment="1">
      <alignment horizontal="center" vertical="center" wrapText="1"/>
    </xf>
    <xf numFmtId="9" fontId="3" fillId="3" borderId="1" xfId="0" applyNumberFormat="1" applyFont="1" applyFill="1" applyBorder="1" applyAlignment="1">
      <alignment horizontal="center" vertical="center"/>
    </xf>
    <xf numFmtId="9" fontId="6" fillId="3" borderId="2" xfId="107" applyNumberFormat="1" applyFont="1" applyFill="1" applyBorder="1" applyAlignment="1">
      <alignment horizontal="center" vertical="center" wrapText="1"/>
    </xf>
    <xf numFmtId="165" fontId="8" fillId="3" borderId="4" xfId="108" applyNumberFormat="1" applyFont="1" applyFill="1" applyBorder="1" applyAlignment="1">
      <alignment horizontal="right" vertical="center" wrapText="1"/>
    </xf>
    <xf numFmtId="9" fontId="9" fillId="3" borderId="2" xfId="0" applyNumberFormat="1" applyFont="1" applyFill="1" applyBorder="1" applyAlignment="1">
      <alignment horizontal="center" vertical="center" wrapText="1"/>
    </xf>
    <xf numFmtId="165" fontId="11" fillId="3" borderId="2" xfId="108" applyNumberFormat="1" applyFont="1" applyFill="1" applyBorder="1" applyAlignment="1">
      <alignment horizontal="center" vertical="center" wrapText="1"/>
    </xf>
    <xf numFmtId="166" fontId="0" fillId="2" borderId="1" xfId="0" applyNumberFormat="1" applyFont="1" applyFill="1" applyBorder="1" applyAlignment="1">
      <alignment horizontal="center" vertical="center"/>
    </xf>
    <xf numFmtId="1" fontId="0" fillId="3" borderId="2" xfId="0" applyNumberFormat="1" applyFont="1" applyFill="1" applyBorder="1" applyAlignment="1">
      <alignment horizontal="left" vertical="center" wrapText="1"/>
    </xf>
    <xf numFmtId="166" fontId="0" fillId="2" borderId="2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justify" vertical="center" wrapText="1"/>
    </xf>
    <xf numFmtId="0" fontId="7" fillId="2" borderId="2" xfId="0" applyFont="1" applyFill="1" applyBorder="1" applyAlignment="1">
      <alignment horizontal="justify" vertical="center" wrapText="1"/>
    </xf>
    <xf numFmtId="0" fontId="7" fillId="2" borderId="2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2" fontId="7" fillId="0" borderId="2" xfId="109" applyNumberFormat="1" applyFont="1" applyBorder="1" applyAlignment="1">
      <alignment horizontal="left" vertical="center" wrapText="1"/>
    </xf>
    <xf numFmtId="2" fontId="7" fillId="0" borderId="2" xfId="109" applyNumberFormat="1" applyFont="1" applyFill="1" applyBorder="1" applyAlignment="1">
      <alignment horizontal="left" vertical="center" wrapText="1"/>
    </xf>
    <xf numFmtId="2" fontId="6" fillId="0" borderId="2" xfId="109" applyNumberFormat="1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2" fontId="7" fillId="0" borderId="2" xfId="109" applyNumberFormat="1" applyFont="1" applyBorder="1" applyAlignment="1">
      <alignment horizontal="center" vertical="center" wrapText="1"/>
    </xf>
    <xf numFmtId="2" fontId="7" fillId="0" borderId="1" xfId="109" applyNumberFormat="1" applyFont="1" applyBorder="1" applyAlignment="1">
      <alignment horizontal="center" vertical="center" wrapText="1"/>
    </xf>
    <xf numFmtId="14" fontId="3" fillId="0" borderId="6" xfId="0" applyNumberFormat="1" applyFont="1" applyFill="1" applyBorder="1" applyAlignment="1">
      <alignment horizontal="center" vertical="top"/>
    </xf>
    <xf numFmtId="14" fontId="3" fillId="0" borderId="7" xfId="0" applyNumberFormat="1" applyFont="1" applyFill="1" applyBorder="1" applyAlignment="1">
      <alignment horizontal="center" vertical="top"/>
    </xf>
    <xf numFmtId="14" fontId="3" fillId="0" borderId="8" xfId="0" applyNumberFormat="1" applyFont="1" applyFill="1" applyBorder="1" applyAlignment="1">
      <alignment horizontal="center" vertical="top"/>
    </xf>
    <xf numFmtId="14" fontId="3" fillId="0" borderId="9" xfId="0" applyNumberFormat="1" applyFont="1" applyFill="1" applyBorder="1" applyAlignment="1">
      <alignment horizontal="center" vertical="top"/>
    </xf>
    <xf numFmtId="3" fontId="9" fillId="0" borderId="2" xfId="0" applyNumberFormat="1" applyFont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2" fontId="3" fillId="2" borderId="4" xfId="0" applyNumberFormat="1" applyFont="1" applyFill="1" applyBorder="1" applyAlignment="1">
      <alignment horizontal="center" vertical="center"/>
    </xf>
    <xf numFmtId="9" fontId="3" fillId="0" borderId="2" xfId="0" applyNumberFormat="1" applyFont="1" applyBorder="1" applyAlignment="1">
      <alignment horizontal="center" vertical="center"/>
    </xf>
    <xf numFmtId="165" fontId="7" fillId="2" borderId="2" xfId="108" applyNumberFormat="1" applyFont="1" applyFill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65" fontId="7" fillId="2" borderId="1" xfId="108" applyNumberFormat="1" applyFont="1" applyFill="1" applyBorder="1" applyAlignment="1">
      <alignment horizontal="right" vertical="center" wrapText="1"/>
    </xf>
    <xf numFmtId="165" fontId="7" fillId="2" borderId="4" xfId="108" applyNumberFormat="1" applyFont="1" applyFill="1" applyBorder="1" applyAlignment="1">
      <alignment horizontal="right" vertical="center" wrapText="1"/>
    </xf>
    <xf numFmtId="9" fontId="6" fillId="0" borderId="1" xfId="107" applyFont="1" applyFill="1" applyBorder="1" applyAlignment="1">
      <alignment horizontal="center" vertical="center" wrapText="1"/>
    </xf>
    <xf numFmtId="9" fontId="6" fillId="0" borderId="4" xfId="107" applyFont="1" applyFill="1" applyBorder="1" applyAlignment="1">
      <alignment horizontal="center" vertical="center" wrapText="1"/>
    </xf>
    <xf numFmtId="5" fontId="6" fillId="0" borderId="1" xfId="108" applyNumberFormat="1" applyFont="1" applyFill="1" applyBorder="1" applyAlignment="1">
      <alignment horizontal="center" vertical="center" wrapText="1"/>
    </xf>
    <xf numFmtId="5" fontId="6" fillId="0" borderId="4" xfId="108" applyNumberFormat="1" applyFont="1" applyFill="1" applyBorder="1" applyAlignment="1">
      <alignment horizontal="center" vertical="center" wrapText="1"/>
    </xf>
  </cellXfs>
  <cellStyles count="110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" xfId="77" builtinId="8" hidden="1"/>
    <cellStyle name="Hipervínculo" xfId="79" builtinId="8" hidden="1"/>
    <cellStyle name="Hipervínculo" xfId="81" builtinId="8" hidden="1"/>
    <cellStyle name="Hipervínculo" xfId="83" builtinId="8" hidden="1"/>
    <cellStyle name="Hipervínculo" xfId="85" builtinId="8" hidden="1"/>
    <cellStyle name="Hipervínculo" xfId="87" builtinId="8" hidden="1"/>
    <cellStyle name="Hipervínculo" xfId="89" builtinId="8" hidden="1"/>
    <cellStyle name="Hipervínculo" xfId="91" builtinId="8" hidden="1"/>
    <cellStyle name="Hipervínculo" xfId="93" builtinId="8" hidden="1"/>
    <cellStyle name="Hipervínculo" xfId="95" builtinId="8" hidden="1"/>
    <cellStyle name="Hipervínculo" xfId="97" builtinId="8" hidden="1"/>
    <cellStyle name="Hipervínculo" xfId="99" builtinId="8" hidden="1"/>
    <cellStyle name="Hipervínculo" xfId="101" builtinId="8" hidden="1"/>
    <cellStyle name="Hipervínculo" xfId="103" builtinId="8" hidden="1"/>
    <cellStyle name="Hipervínculo" xfId="105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Hipervínculo visitado" xfId="78" builtinId="9" hidden="1"/>
    <cellStyle name="Hipervínculo visitado" xfId="80" builtinId="9" hidden="1"/>
    <cellStyle name="Hipervínculo visitado" xfId="82" builtinId="9" hidden="1"/>
    <cellStyle name="Hipervínculo visitado" xfId="84" builtinId="9" hidden="1"/>
    <cellStyle name="Hipervínculo visitado" xfId="86" builtinId="9" hidden="1"/>
    <cellStyle name="Hipervínculo visitado" xfId="88" builtinId="9" hidden="1"/>
    <cellStyle name="Hipervínculo visitado" xfId="90" builtinId="9" hidden="1"/>
    <cellStyle name="Hipervínculo visitado" xfId="92" builtinId="9" hidden="1"/>
    <cellStyle name="Hipervínculo visitado" xfId="94" builtinId="9" hidden="1"/>
    <cellStyle name="Hipervínculo visitado" xfId="96" builtinId="9" hidden="1"/>
    <cellStyle name="Hipervínculo visitado" xfId="98" builtinId="9" hidden="1"/>
    <cellStyle name="Hipervínculo visitado" xfId="100" builtinId="9" hidden="1"/>
    <cellStyle name="Hipervínculo visitado" xfId="102" builtinId="9" hidden="1"/>
    <cellStyle name="Hipervínculo visitado" xfId="104" builtinId="9" hidden="1"/>
    <cellStyle name="Hipervínculo visitado" xfId="106" builtinId="9" hidden="1"/>
    <cellStyle name="Moneda" xfId="108" builtinId="4"/>
    <cellStyle name="Normal" xfId="0" builtinId="0"/>
    <cellStyle name="Normal 2" xfId="109" xr:uid="{00000000-0005-0000-0000-00006C000000}"/>
    <cellStyle name="Porcentaje" xfId="107" builtinId="5"/>
  </cellStyles>
  <dxfs count="3">
    <dxf>
      <font>
        <b/>
        <i val="0"/>
        <color theme="0"/>
      </font>
      <fill>
        <patternFill>
          <bgColor rgb="FFFF714F"/>
        </patternFill>
      </fill>
    </dxf>
    <dxf>
      <font>
        <b/>
        <i val="0"/>
        <color theme="1" tint="0.24994659260841701"/>
      </font>
      <fill>
        <patternFill>
          <bgColor rgb="FFFFFF65"/>
        </patternFill>
      </fill>
    </dxf>
    <dxf>
      <font>
        <b/>
        <i val="0"/>
        <color theme="1" tint="0.24994659260841701"/>
      </font>
      <fill>
        <patternFill>
          <bgColor rgb="FF92D05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CC99"/>
      <color rgb="FFFFFF65"/>
      <color rgb="FFFF714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255400</xdr:colOff>
      <xdr:row>0</xdr:row>
      <xdr:rowOff>57150</xdr:rowOff>
    </xdr:from>
    <xdr:to>
      <xdr:col>1</xdr:col>
      <xdr:colOff>323685</xdr:colOff>
      <xdr:row>3</xdr:row>
      <xdr:rowOff>150213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5400" y="57150"/>
          <a:ext cx="620735" cy="6074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9"/>
  <sheetViews>
    <sheetView tabSelected="1" zoomScale="70" zoomScaleNormal="70" workbookViewId="0">
      <selection activeCell="W13" sqref="W13"/>
    </sheetView>
  </sheetViews>
  <sheetFormatPr baseColWidth="10" defaultColWidth="11.19921875" defaultRowHeight="13.8" x14ac:dyDescent="0.25"/>
  <cols>
    <col min="1" max="1" width="7.19921875" style="24" customWidth="1"/>
    <col min="2" max="4" width="21.09765625" style="24" customWidth="1"/>
    <col min="5" max="5" width="41" style="24" customWidth="1"/>
    <col min="6" max="6" width="38.69921875" style="24" customWidth="1"/>
    <col min="7" max="7" width="15.69921875" style="24" customWidth="1"/>
    <col min="8" max="8" width="47.59765625" style="24" customWidth="1"/>
    <col min="9" max="9" width="38.69921875" style="24" customWidth="1"/>
    <col min="10" max="11" width="12.69921875" style="24" customWidth="1"/>
    <col min="12" max="13" width="14.8984375" style="24" customWidth="1"/>
    <col min="14" max="14" width="11.19921875" style="24" customWidth="1"/>
    <col min="15" max="15" width="32.3984375" style="24" customWidth="1"/>
    <col min="16" max="16" width="25" style="24" bestFit="1" customWidth="1"/>
    <col min="17" max="18" width="14" style="24" customWidth="1"/>
    <col min="19" max="19" width="19.3984375" style="24" bestFit="1" customWidth="1"/>
    <col min="20" max="20" width="14" style="24" customWidth="1"/>
    <col min="21" max="21" width="25.8984375" style="24" customWidth="1"/>
    <col min="22" max="26" width="18.3984375" style="24" customWidth="1"/>
    <col min="27" max="27" width="20.8984375" style="24" customWidth="1"/>
    <col min="28" max="28" width="16.19921875" style="24" customWidth="1"/>
    <col min="29" max="29" width="17.19921875" style="24" customWidth="1"/>
    <col min="30" max="31" width="17" style="24" customWidth="1"/>
    <col min="32" max="16384" width="11.19921875" style="24"/>
  </cols>
  <sheetData>
    <row r="1" spans="1:31" x14ac:dyDescent="0.25">
      <c r="A1" s="82"/>
      <c r="B1" s="85" t="s">
        <v>60</v>
      </c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  <c r="AC1" s="80" t="s">
        <v>66</v>
      </c>
      <c r="AD1" s="80"/>
      <c r="AE1" s="80"/>
    </row>
    <row r="2" spans="1:31" x14ac:dyDescent="0.25">
      <c r="A2" s="82"/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5"/>
      <c r="Y2" s="85"/>
      <c r="Z2" s="85"/>
      <c r="AA2" s="85"/>
      <c r="AB2" s="85"/>
      <c r="AC2" s="81" t="s">
        <v>37</v>
      </c>
      <c r="AD2" s="81"/>
      <c r="AE2" s="81"/>
    </row>
    <row r="3" spans="1:31" x14ac:dyDescent="0.25">
      <c r="A3" s="82"/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5"/>
      <c r="Y3" s="85"/>
      <c r="Z3" s="85"/>
      <c r="AA3" s="85"/>
      <c r="AB3" s="85"/>
      <c r="AC3" s="81" t="s">
        <v>34</v>
      </c>
      <c r="AD3" s="81"/>
      <c r="AE3" s="81"/>
    </row>
    <row r="4" spans="1:31" x14ac:dyDescent="0.25">
      <c r="A4" s="82"/>
      <c r="B4" s="85"/>
      <c r="C4" s="85"/>
      <c r="D4" s="85"/>
      <c r="E4" s="85"/>
      <c r="F4" s="85"/>
      <c r="G4" s="85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6"/>
      <c r="Y4" s="86"/>
      <c r="Z4" s="86"/>
      <c r="AA4" s="86"/>
      <c r="AB4" s="86"/>
      <c r="AC4" s="81" t="s">
        <v>33</v>
      </c>
      <c r="AD4" s="81"/>
      <c r="AE4" s="81"/>
    </row>
    <row r="5" spans="1:31" x14ac:dyDescent="0.25">
      <c r="A5" s="83" t="s">
        <v>31</v>
      </c>
      <c r="B5" s="83"/>
      <c r="C5" s="83"/>
      <c r="D5" s="87">
        <v>44595</v>
      </c>
      <c r="E5" s="88"/>
      <c r="F5" s="88"/>
      <c r="G5" s="89"/>
      <c r="H5" s="25"/>
      <c r="I5" s="25"/>
      <c r="J5" s="25"/>
      <c r="K5" s="25"/>
      <c r="L5" s="25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  <c r="AD5" s="26"/>
      <c r="AE5" s="27"/>
    </row>
    <row r="6" spans="1:31" x14ac:dyDescent="0.25">
      <c r="A6" s="84" t="s">
        <v>32</v>
      </c>
      <c r="B6" s="84"/>
      <c r="C6" s="84"/>
      <c r="D6" s="87">
        <v>44592</v>
      </c>
      <c r="E6" s="88"/>
      <c r="F6" s="88"/>
      <c r="G6" s="90"/>
      <c r="H6" s="23"/>
      <c r="I6" s="23"/>
      <c r="J6" s="23"/>
      <c r="K6" s="23"/>
      <c r="L6" s="23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8"/>
      <c r="AE6" s="29"/>
    </row>
    <row r="7" spans="1:31" x14ac:dyDescent="0.25">
      <c r="A7" s="30"/>
      <c r="B7" s="77" t="s">
        <v>10</v>
      </c>
      <c r="C7" s="77"/>
      <c r="D7" s="77"/>
      <c r="E7" s="77"/>
      <c r="F7" s="77"/>
      <c r="G7" s="77" t="s">
        <v>11</v>
      </c>
      <c r="H7" s="77"/>
      <c r="I7" s="77"/>
      <c r="J7" s="77"/>
      <c r="K7" s="77"/>
      <c r="L7" s="77" t="s">
        <v>26</v>
      </c>
      <c r="M7" s="77"/>
      <c r="N7" s="77"/>
      <c r="O7" s="77" t="s">
        <v>24</v>
      </c>
      <c r="P7" s="77"/>
      <c r="Q7" s="77"/>
      <c r="R7" s="77"/>
      <c r="S7" s="77"/>
      <c r="T7" s="77"/>
      <c r="U7" s="77"/>
      <c r="V7" s="77" t="s">
        <v>18</v>
      </c>
      <c r="W7" s="77"/>
      <c r="X7" s="77"/>
      <c r="Y7" s="77"/>
      <c r="Z7" s="77"/>
      <c r="AA7" s="77"/>
      <c r="AB7" s="78" t="s">
        <v>19</v>
      </c>
      <c r="AC7" s="78" t="s">
        <v>27</v>
      </c>
      <c r="AD7" s="78" t="s">
        <v>25</v>
      </c>
      <c r="AE7" s="78"/>
    </row>
    <row r="8" spans="1:31" ht="41.4" x14ac:dyDescent="0.25">
      <c r="A8" s="1" t="s">
        <v>30</v>
      </c>
      <c r="B8" s="19" t="s">
        <v>1</v>
      </c>
      <c r="C8" s="1" t="s">
        <v>6</v>
      </c>
      <c r="D8" s="1" t="s">
        <v>2</v>
      </c>
      <c r="E8" s="1" t="s">
        <v>7</v>
      </c>
      <c r="F8" s="19" t="s">
        <v>20</v>
      </c>
      <c r="G8" s="18" t="s">
        <v>15</v>
      </c>
      <c r="H8" s="18" t="s">
        <v>3</v>
      </c>
      <c r="I8" s="18" t="s">
        <v>16</v>
      </c>
      <c r="J8" s="18" t="s">
        <v>22</v>
      </c>
      <c r="K8" s="18" t="s">
        <v>23</v>
      </c>
      <c r="L8" s="18" t="s">
        <v>4</v>
      </c>
      <c r="M8" s="18" t="s">
        <v>5</v>
      </c>
      <c r="N8" s="18" t="s">
        <v>0</v>
      </c>
      <c r="O8" s="1" t="s">
        <v>9</v>
      </c>
      <c r="P8" s="19" t="s">
        <v>36</v>
      </c>
      <c r="Q8" s="19" t="s">
        <v>8</v>
      </c>
      <c r="R8" s="19" t="s">
        <v>28</v>
      </c>
      <c r="S8" s="19" t="s">
        <v>35</v>
      </c>
      <c r="T8" s="19" t="s">
        <v>12</v>
      </c>
      <c r="U8" s="19" t="s">
        <v>21</v>
      </c>
      <c r="V8" s="19" t="s">
        <v>36</v>
      </c>
      <c r="W8" s="19" t="s">
        <v>8</v>
      </c>
      <c r="X8" s="19" t="s">
        <v>28</v>
      </c>
      <c r="Y8" s="19" t="s">
        <v>35</v>
      </c>
      <c r="Z8" s="19" t="s">
        <v>12</v>
      </c>
      <c r="AA8" s="19" t="s">
        <v>29</v>
      </c>
      <c r="AB8" s="79"/>
      <c r="AC8" s="79"/>
      <c r="AD8" s="19" t="s">
        <v>13</v>
      </c>
      <c r="AE8" s="19" t="s">
        <v>14</v>
      </c>
    </row>
    <row r="9" spans="1:31" s="57" customFormat="1" ht="96.6" x14ac:dyDescent="0.25">
      <c r="A9" s="40">
        <v>181</v>
      </c>
      <c r="B9" s="63" t="s">
        <v>40</v>
      </c>
      <c r="C9" s="63" t="s">
        <v>41</v>
      </c>
      <c r="D9" s="63" t="s">
        <v>42</v>
      </c>
      <c r="E9" s="74" t="s">
        <v>43</v>
      </c>
      <c r="F9" s="64" t="s">
        <v>44</v>
      </c>
      <c r="G9" s="43">
        <v>2020680010179</v>
      </c>
      <c r="H9" s="41" t="s">
        <v>45</v>
      </c>
      <c r="I9" s="44" t="s">
        <v>46</v>
      </c>
      <c r="J9" s="45">
        <v>44566</v>
      </c>
      <c r="K9" s="45">
        <v>44926</v>
      </c>
      <c r="L9" s="65">
        <v>1</v>
      </c>
      <c r="M9" s="71">
        <v>0.05</v>
      </c>
      <c r="N9" s="66">
        <f>IFERROR(IF(M9/L9&gt;100%,100%,M9/L9),"-")</f>
        <v>0.05</v>
      </c>
      <c r="O9" s="72" t="s">
        <v>68</v>
      </c>
      <c r="P9" s="70">
        <v>7702656000</v>
      </c>
      <c r="Q9" s="50"/>
      <c r="R9" s="50"/>
      <c r="S9" s="52"/>
      <c r="T9" s="51"/>
      <c r="U9" s="22">
        <f>SUM(P9:T9)</f>
        <v>7702656000</v>
      </c>
      <c r="V9" s="53">
        <v>159300000</v>
      </c>
      <c r="W9" s="50"/>
      <c r="X9" s="50"/>
      <c r="Y9" s="50"/>
      <c r="Z9" s="51"/>
      <c r="AA9" s="22">
        <f>SUM(V9:Z9)</f>
        <v>159300000</v>
      </c>
      <c r="AB9" s="67">
        <f>IFERROR(AA9/U9,"-")</f>
        <v>2.068117802482676E-2</v>
      </c>
      <c r="AC9" s="55"/>
      <c r="AD9" s="56" t="s">
        <v>47</v>
      </c>
      <c r="AE9" s="56" t="s">
        <v>48</v>
      </c>
    </row>
    <row r="10" spans="1:31" s="57" customFormat="1" ht="82.8" x14ac:dyDescent="0.25">
      <c r="A10" s="40">
        <v>303</v>
      </c>
      <c r="B10" s="42" t="s">
        <v>38</v>
      </c>
      <c r="C10" s="42" t="s">
        <v>39</v>
      </c>
      <c r="D10" s="42" t="s">
        <v>49</v>
      </c>
      <c r="E10" s="75" t="s">
        <v>50</v>
      </c>
      <c r="F10" s="41" t="s">
        <v>51</v>
      </c>
      <c r="G10" s="43">
        <v>2021680010001</v>
      </c>
      <c r="H10" s="41" t="s">
        <v>61</v>
      </c>
      <c r="I10" s="42" t="s">
        <v>55</v>
      </c>
      <c r="J10" s="45">
        <v>44566</v>
      </c>
      <c r="K10" s="45">
        <v>44926</v>
      </c>
      <c r="L10" s="69">
        <v>0.39</v>
      </c>
      <c r="M10" s="71">
        <v>0.05</v>
      </c>
      <c r="N10" s="47">
        <f>IFERROR(IF(M10/L10&gt;100%,100%,M10/L10),"-")</f>
        <v>0.12820512820512822</v>
      </c>
      <c r="O10" s="48" t="s">
        <v>70</v>
      </c>
      <c r="P10" s="49">
        <v>117000000</v>
      </c>
      <c r="Q10" s="50"/>
      <c r="R10" s="50"/>
      <c r="S10" s="50"/>
      <c r="T10" s="51"/>
      <c r="U10" s="22">
        <f>SUM(P10:T10)</f>
        <v>117000000</v>
      </c>
      <c r="V10" s="53">
        <v>31800000</v>
      </c>
      <c r="W10" s="50"/>
      <c r="X10" s="50"/>
      <c r="Y10" s="50"/>
      <c r="Z10" s="51"/>
      <c r="AA10" s="22">
        <f>SUM(V10:Z10)</f>
        <v>31800000</v>
      </c>
      <c r="AB10" s="54">
        <f>IFERROR(AA10/U10,"-")</f>
        <v>0.27179487179487177</v>
      </c>
      <c r="AC10" s="55"/>
      <c r="AD10" s="56" t="s">
        <v>47</v>
      </c>
      <c r="AE10" s="56" t="s">
        <v>48</v>
      </c>
    </row>
    <row r="11" spans="1:31" s="57" customFormat="1" ht="94.5" customHeight="1" x14ac:dyDescent="0.25">
      <c r="A11" s="40">
        <v>304</v>
      </c>
      <c r="B11" s="58" t="s">
        <v>38</v>
      </c>
      <c r="C11" s="58" t="s">
        <v>39</v>
      </c>
      <c r="D11" s="59" t="s">
        <v>49</v>
      </c>
      <c r="E11" s="76" t="s">
        <v>52</v>
      </c>
      <c r="F11" s="60" t="s">
        <v>53</v>
      </c>
      <c r="G11" s="43">
        <v>2020680010134</v>
      </c>
      <c r="H11" s="41" t="s">
        <v>62</v>
      </c>
      <c r="I11" s="42" t="s">
        <v>54</v>
      </c>
      <c r="J11" s="45">
        <v>44566</v>
      </c>
      <c r="K11" s="45">
        <v>44926</v>
      </c>
      <c r="L11" s="91">
        <v>1</v>
      </c>
      <c r="M11" s="92">
        <v>0.05</v>
      </c>
      <c r="N11" s="94">
        <f>IFERROR(IF(M11/L11&gt;100%,100%,M11/L11),"-")</f>
        <v>0.05</v>
      </c>
      <c r="O11" s="61" t="s">
        <v>65</v>
      </c>
      <c r="P11" s="62">
        <v>382668208.18181819</v>
      </c>
      <c r="Q11" s="50"/>
      <c r="R11" s="50"/>
      <c r="S11" s="50"/>
      <c r="T11" s="51"/>
      <c r="U11" s="95">
        <f>SUM(P11:T12)</f>
        <v>4139912208.181818</v>
      </c>
      <c r="V11" s="53">
        <v>382668208.18181819</v>
      </c>
      <c r="W11" s="50"/>
      <c r="X11" s="50"/>
      <c r="Y11" s="50"/>
      <c r="Z11" s="51"/>
      <c r="AA11" s="98">
        <f>SUM(V11:Z12)</f>
        <v>3907362208.181818</v>
      </c>
      <c r="AB11" s="100">
        <f>IFERROR(AA11/U11,"-")</f>
        <v>0.94382731123128527</v>
      </c>
      <c r="AC11" s="102"/>
      <c r="AD11" s="96" t="s">
        <v>47</v>
      </c>
      <c r="AE11" s="96" t="s">
        <v>48</v>
      </c>
    </row>
    <row r="12" spans="1:31" s="57" customFormat="1" ht="103.5" customHeight="1" x14ac:dyDescent="0.25">
      <c r="A12" s="40">
        <v>304</v>
      </c>
      <c r="B12" s="58" t="s">
        <v>38</v>
      </c>
      <c r="C12" s="58" t="s">
        <v>39</v>
      </c>
      <c r="D12" s="59" t="s">
        <v>49</v>
      </c>
      <c r="E12" s="76" t="s">
        <v>52</v>
      </c>
      <c r="F12" s="60" t="s">
        <v>53</v>
      </c>
      <c r="G12" s="43">
        <v>2021680010001</v>
      </c>
      <c r="H12" s="41" t="s">
        <v>61</v>
      </c>
      <c r="I12" s="42" t="s">
        <v>55</v>
      </c>
      <c r="J12" s="45">
        <v>44566</v>
      </c>
      <c r="K12" s="45">
        <v>44926</v>
      </c>
      <c r="L12" s="91"/>
      <c r="M12" s="93"/>
      <c r="N12" s="94"/>
      <c r="O12" s="48" t="s">
        <v>69</v>
      </c>
      <c r="P12" s="62">
        <v>3757244000</v>
      </c>
      <c r="Q12" s="50"/>
      <c r="R12" s="68"/>
      <c r="S12" s="50"/>
      <c r="T12" s="51"/>
      <c r="U12" s="95"/>
      <c r="V12" s="53">
        <v>3524694000</v>
      </c>
      <c r="W12" s="50"/>
      <c r="X12" s="50"/>
      <c r="Y12" s="50"/>
      <c r="Z12" s="51"/>
      <c r="AA12" s="99"/>
      <c r="AB12" s="101"/>
      <c r="AC12" s="103"/>
      <c r="AD12" s="97"/>
      <c r="AE12" s="97"/>
    </row>
    <row r="13" spans="1:31" ht="92.4" customHeight="1" x14ac:dyDescent="0.25">
      <c r="A13" s="40">
        <v>305</v>
      </c>
      <c r="B13" s="34" t="s">
        <v>38</v>
      </c>
      <c r="C13" s="34" t="s">
        <v>39</v>
      </c>
      <c r="D13" s="34" t="s">
        <v>49</v>
      </c>
      <c r="E13" s="16" t="s">
        <v>56</v>
      </c>
      <c r="F13" s="14" t="s">
        <v>57</v>
      </c>
      <c r="G13" s="39"/>
      <c r="H13" s="17" t="s">
        <v>67</v>
      </c>
      <c r="I13" s="14"/>
      <c r="J13" s="31">
        <v>44566</v>
      </c>
      <c r="K13" s="31">
        <v>44926</v>
      </c>
      <c r="L13" s="20">
        <v>0</v>
      </c>
      <c r="M13" s="36">
        <v>0</v>
      </c>
      <c r="N13" s="35" t="str">
        <f>IFERROR(IF(M13/L13&gt;100%,100%,M13/L13),"-")</f>
        <v>-</v>
      </c>
      <c r="O13" s="37"/>
      <c r="P13" s="12"/>
      <c r="Q13" s="11"/>
      <c r="R13" s="11"/>
      <c r="S13" s="11"/>
      <c r="T13" s="32"/>
      <c r="U13" s="21">
        <f>SUM(P13:T13)</f>
        <v>0</v>
      </c>
      <c r="V13" s="12"/>
      <c r="W13" s="11"/>
      <c r="X13" s="11"/>
      <c r="Y13" s="11"/>
      <c r="Z13" s="32"/>
      <c r="AA13" s="21">
        <f>SUM(V13:Z13)</f>
        <v>0</v>
      </c>
      <c r="AB13" s="15" t="str">
        <f>IFERROR(AA13/U13,"-")</f>
        <v>-</v>
      </c>
      <c r="AC13" s="13"/>
      <c r="AD13" s="33" t="s">
        <v>47</v>
      </c>
      <c r="AE13" s="33" t="s">
        <v>48</v>
      </c>
    </row>
    <row r="14" spans="1:31" s="57" customFormat="1" ht="82.8" x14ac:dyDescent="0.25">
      <c r="A14" s="40">
        <v>306</v>
      </c>
      <c r="B14" s="42" t="s">
        <v>38</v>
      </c>
      <c r="C14" s="42" t="s">
        <v>39</v>
      </c>
      <c r="D14" s="42" t="s">
        <v>49</v>
      </c>
      <c r="E14" s="16" t="s">
        <v>58</v>
      </c>
      <c r="F14" s="41" t="s">
        <v>59</v>
      </c>
      <c r="G14" s="43">
        <v>2021680010158</v>
      </c>
      <c r="H14" s="41" t="s">
        <v>64</v>
      </c>
      <c r="I14" s="44" t="s">
        <v>63</v>
      </c>
      <c r="J14" s="45">
        <v>44566</v>
      </c>
      <c r="K14" s="45">
        <v>44926</v>
      </c>
      <c r="L14" s="46">
        <v>1</v>
      </c>
      <c r="M14" s="73">
        <v>0.05</v>
      </c>
      <c r="N14" s="47">
        <f>IFERROR(IF(M14/L14&gt;100%,100%,M14/L14),"-")</f>
        <v>0.05</v>
      </c>
      <c r="O14" s="48" t="s">
        <v>71</v>
      </c>
      <c r="P14" s="49">
        <v>3374513999.9999995</v>
      </c>
      <c r="Q14" s="50"/>
      <c r="R14" s="50"/>
      <c r="S14" s="50"/>
      <c r="T14" s="51"/>
      <c r="U14" s="22">
        <f>SUM(P14:T14)</f>
        <v>3374513999.9999995</v>
      </c>
      <c r="V14" s="53">
        <v>0</v>
      </c>
      <c r="W14" s="50"/>
      <c r="X14" s="50"/>
      <c r="Y14" s="50"/>
      <c r="Z14" s="51"/>
      <c r="AA14" s="22">
        <f>SUM(V14:Z14)</f>
        <v>0</v>
      </c>
      <c r="AB14" s="54">
        <f>IFERROR(AA14/U14,"-")</f>
        <v>0</v>
      </c>
      <c r="AC14" s="55"/>
      <c r="AD14" s="56" t="s">
        <v>47</v>
      </c>
      <c r="AE14" s="56" t="s">
        <v>48</v>
      </c>
    </row>
    <row r="15" spans="1:31" x14ac:dyDescent="0.25">
      <c r="A15" s="2">
        <f>SUM(--(FREQUENCY(A9:A14,A9:A14)&gt;0))</f>
        <v>5</v>
      </c>
      <c r="B15" s="3"/>
      <c r="C15" s="4"/>
      <c r="D15" s="4"/>
      <c r="E15" s="4"/>
      <c r="F15" s="4"/>
      <c r="G15" s="4"/>
      <c r="H15" s="4"/>
      <c r="I15" s="4"/>
      <c r="J15" s="4"/>
      <c r="K15" s="5"/>
      <c r="L15" s="5"/>
      <c r="M15" s="6" t="s">
        <v>17</v>
      </c>
      <c r="N15" s="5">
        <f>IFERROR(AVERAGE(N9:N14),"-")</f>
        <v>6.9551282051282054E-2</v>
      </c>
      <c r="O15" s="7"/>
      <c r="P15" s="8">
        <f>SUM(P9:P14)</f>
        <v>15334082208.181818</v>
      </c>
      <c r="Q15" s="8">
        <f t="shared" ref="Q15:Z15" si="0">SUM(Q9:Q14)</f>
        <v>0</v>
      </c>
      <c r="R15" s="8">
        <f t="shared" si="0"/>
        <v>0</v>
      </c>
      <c r="S15" s="8">
        <f t="shared" si="0"/>
        <v>0</v>
      </c>
      <c r="T15" s="8">
        <f t="shared" si="0"/>
        <v>0</v>
      </c>
      <c r="U15" s="10">
        <f>SUM(U9:U14)</f>
        <v>15334082208.181818</v>
      </c>
      <c r="V15" s="8">
        <f>SUM(V9:V14)</f>
        <v>4098462208.181818</v>
      </c>
      <c r="W15" s="8">
        <f t="shared" si="0"/>
        <v>0</v>
      </c>
      <c r="X15" s="8">
        <f t="shared" si="0"/>
        <v>0</v>
      </c>
      <c r="Y15" s="8">
        <f t="shared" si="0"/>
        <v>0</v>
      </c>
      <c r="Z15" s="8">
        <f t="shared" si="0"/>
        <v>0</v>
      </c>
      <c r="AA15" s="10">
        <f>SUM(AA9:AA14)</f>
        <v>4098462208.181818</v>
      </c>
      <c r="AB15" s="9">
        <f>IFERROR(AA15/U15,"-")</f>
        <v>0.26727795981131486</v>
      </c>
      <c r="AC15" s="10">
        <f>SUM(AC9:AC14)</f>
        <v>0</v>
      </c>
      <c r="AD15" s="7"/>
      <c r="AE15" s="7"/>
    </row>
    <row r="18" spans="21:22" x14ac:dyDescent="0.25">
      <c r="U18" s="38"/>
      <c r="V18" s="38"/>
    </row>
    <row r="19" spans="21:22" x14ac:dyDescent="0.25">
      <c r="U19" s="38"/>
      <c r="V19" s="38"/>
    </row>
  </sheetData>
  <mergeCells count="27">
    <mergeCell ref="L11:L12"/>
    <mergeCell ref="M11:M12"/>
    <mergeCell ref="N11:N12"/>
    <mergeCell ref="U11:U12"/>
    <mergeCell ref="AE11:AE12"/>
    <mergeCell ref="AA11:AA12"/>
    <mergeCell ref="AB11:AB12"/>
    <mergeCell ref="AC11:AC12"/>
    <mergeCell ref="AD11:AD12"/>
    <mergeCell ref="A1:A4"/>
    <mergeCell ref="A5:C5"/>
    <mergeCell ref="A6:C6"/>
    <mergeCell ref="B1:AB4"/>
    <mergeCell ref="D5:G5"/>
    <mergeCell ref="D6:G6"/>
    <mergeCell ref="AC1:AE1"/>
    <mergeCell ref="AC2:AE2"/>
    <mergeCell ref="AC3:AE3"/>
    <mergeCell ref="AC4:AE4"/>
    <mergeCell ref="AC7:AC8"/>
    <mergeCell ref="AD7:AE7"/>
    <mergeCell ref="L7:N7"/>
    <mergeCell ref="O7:U7"/>
    <mergeCell ref="V7:AA7"/>
    <mergeCell ref="AB7:AB8"/>
    <mergeCell ref="B7:F7"/>
    <mergeCell ref="G7:K7"/>
  </mergeCells>
  <conditionalFormatting sqref="N9:N14">
    <cfRule type="cellIs" dxfId="2" priority="1" operator="between">
      <formula>0.66</formula>
      <formula>1</formula>
    </cfRule>
    <cfRule type="cellIs" dxfId="1" priority="2" operator="between">
      <formula>0.33</formula>
      <formula>0.66</formula>
    </cfRule>
    <cfRule type="cellIs" dxfId="0" priority="3" operator="between">
      <formula>0</formula>
      <formula>0.33</formula>
    </cfRule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 2022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</cp:lastModifiedBy>
  <cp:lastPrinted>2021-02-09T14:28:18Z</cp:lastPrinted>
  <dcterms:created xsi:type="dcterms:W3CDTF">2008-07-08T21:30:46Z</dcterms:created>
  <dcterms:modified xsi:type="dcterms:W3CDTF">2022-04-26T22:16:47Z</dcterms:modified>
</cp:coreProperties>
</file>