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2 - Febrero\"/>
    </mc:Choice>
  </mc:AlternateContent>
  <xr:revisionPtr revIDLastSave="0" documentId="13_ncr:1_{9E7B327C-A528-4E56-A81D-DA40372FA2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2022'!$A$8:$AA$13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" i="14" l="1"/>
  <c r="AA9" i="14"/>
  <c r="N10" i="14"/>
  <c r="N11" i="14"/>
  <c r="N12" i="14"/>
  <c r="N9" i="14"/>
  <c r="P13" i="14" l="1"/>
  <c r="V13" i="14"/>
  <c r="AA12" i="14"/>
  <c r="AA11" i="14"/>
  <c r="U11" i="14"/>
  <c r="U12" i="14" l="1"/>
  <c r="AC13" i="14"/>
  <c r="AB11" i="14"/>
  <c r="Q13" i="14"/>
  <c r="R13" i="14"/>
  <c r="S13" i="14"/>
  <c r="T13" i="14"/>
  <c r="W13" i="14"/>
  <c r="X13" i="14"/>
  <c r="Y13" i="14"/>
  <c r="Z13" i="14"/>
  <c r="A13" i="14"/>
  <c r="AB9" i="14" l="1"/>
  <c r="AB12" i="14"/>
  <c r="AA10" i="14"/>
  <c r="AA13" i="14" s="1"/>
  <c r="U10" i="14"/>
  <c r="U13" i="14" s="1"/>
  <c r="N13" i="14"/>
  <c r="AB13" i="14" l="1"/>
  <c r="AB10" i="14"/>
</calcChain>
</file>

<file path=xl/sharedStrings.xml><?xml version="1.0" encoding="utf-8"?>
<sst xmlns="http://schemas.openxmlformats.org/spreadsheetml/2006/main" count="85" uniqueCount="62">
  <si>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</si>
  <si>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</si>
  <si>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</si>
  <si>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</si>
  <si>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</si>
  <si>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</si>
  <si>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</si>
  <si>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</si>
  <si>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</si>
  <si>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</si>
  <si>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</si>
  <si>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</si>
  <si>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</si>
  <si>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</si>
  <si>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</si>
  <si>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</si>
  <si>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</si>
  <si>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</si>
  <si>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</si>
  <si>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</si>
  <si>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</si>
  <si>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</si>
  <si>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</si>
  <si>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</si>
  <si>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</si>
  <si>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</si>
  <si>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</si>
  <si>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</si>
  <si>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</si>
  <si>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</si>
  <si>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</si>
  <si>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</si>
  <si>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t>RECURSOS PROPIOS INSTITUTOS</t>
  </si>
  <si>
    <t>RECURSOS PROPIOS MUNICIPIO</t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</si>
  <si>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</si>
  <si>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</si>
  <si>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</si>
  <si>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</si>
  <si>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</si>
  <si>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Ofc. Prensa y Comunicaciones</t>
  </si>
  <si>
    <t>Claudia Ramírez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</si>
  <si>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</si>
  <si>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</si>
  <si>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</si>
  <si>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</si>
  <si>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</si>
  <si>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</si>
  <si>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</si>
  <si>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</si>
  <si>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</si>
  <si>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 xml:space="preserve"> PLAN DE ACCIÓN - PLAN DE DESARROLLO MUNICIPAL
OFICINA DE PRENSA Y COMUNICACIONES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</si>
  <si>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</si>
  <si>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</si>
  <si>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</si>
  <si>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t>2.3.2.02.02.008. 4599025.201</t>
  </si>
  <si>
    <t>FECHA DE PRESENTACIÓN:</t>
  </si>
  <si>
    <t>Fortalecer el equipo de trabajo en mejora  del proceso de prensa y comunicaciones.</t>
  </si>
  <si>
    <t xml:space="preserve">	Fortalecer el equipo de trabajo en mejora  del proceso de prensa y comunicaciones.</t>
  </si>
  <si>
    <t>FORTALECIMIENTO DEL PLAN DE COMUNICACIONES PARA LA DIFUSIÓN Y DIVULGACIÓN DE LA OFERTA INSTITUCIONAL, INICIATIVAS Y PROYECTOS ESTRATÉGICOS PARA EL MUNICIPIO DE BUCARAMANGA</t>
  </si>
  <si>
    <r>
      <t xml:space="preserve">Código:  </t>
    </r>
    <r>
      <rPr>
        <sz val="12"/>
        <rFont val="Arial"/>
        <family val="2"/>
      </rPr>
      <t>F-DPM-1210-238,37-030</t>
    </r>
  </si>
  <si>
    <t>Implementar una estrategia digital para la optimización de redes sociales institucionales y canales digitales, en aras de promover la interacción y participación ciudadana. 
	Realizar confección, producción o impresión y distribución de elementos publicitarios y de comunicación institucional orientadas a campañas pedagógicas y difusión de oferta institucional.
Fortalecer el equipo de trabajo en mejora  del proceso de prensa y comunicaciones.</t>
  </si>
  <si>
    <t>Generar espacios publicitarios para informar a la ciudadanía sobre la oferta institucional, políticas, iniciativas y proyectos estratégicos del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</si>
</sst>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_-* #,##0_-;\-* #,##0_-;_-* &quot;-&quot;??_-;_-@_-"/>
    <numFmt numFmtId="167" formatCode="0.0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3F3F3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11" fillId="4" borderId="5" applyNumberFormat="0" applyAlignment="0" applyProtection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/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9" fillId="2" borderId="1" xfId="0" applyNumberFormat="1" applyFont="1" applyFill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4" xfId="0" applyFont="1" applyFill="1" applyBorder="1"/>
    <xf numFmtId="0" fontId="6" fillId="0" borderId="2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/>
    </xf>
    <xf numFmtId="0" fontId="7" fillId="2" borderId="2" xfId="0" applyFont="1" applyFill="1" applyBorder="1"/>
    <xf numFmtId="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9" fontId="10" fillId="2" borderId="2" xfId="107" applyFont="1" applyFill="1" applyBorder="1" applyAlignment="1">
      <alignment horizontal="center" vertical="center" wrapText="1"/>
    </xf>
    <xf numFmtId="5" fontId="12" fillId="3" borderId="5" xfId="110" applyNumberFormat="1" applyFont="1" applyFill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6" fontId="0" fillId="0" borderId="0" xfId="111" applyNumberFormat="1" applyFont="1"/>
    <xf numFmtId="5" fontId="0" fillId="0" borderId="0" xfId="0" applyNumberFormat="1" applyFont="1"/>
    <xf numFmtId="9" fontId="6" fillId="0" borderId="2" xfId="107" applyFont="1" applyFill="1" applyBorder="1" applyAlignment="1">
      <alignment horizontal="center" vertical="center" wrapText="1"/>
    </xf>
    <xf numFmtId="9" fontId="6" fillId="3" borderId="5" xfId="110" applyNumberFormat="1" applyFont="1" applyFill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5" fontId="7" fillId="0" borderId="6" xfId="108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3" borderId="0" xfId="0" applyFont="1" applyFill="1"/>
    <xf numFmtId="164" fontId="6" fillId="3" borderId="1" xfId="0" applyNumberFormat="1" applyFont="1" applyFill="1" applyBorder="1" applyAlignment="1">
      <alignment horizontal="justify" vertical="center" wrapText="1"/>
    </xf>
    <xf numFmtId="0" fontId="0" fillId="3" borderId="0" xfId="0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5" fontId="7" fillId="3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5" fontId="7" fillId="0" borderId="2" xfId="108" applyNumberFormat="1" applyFont="1" applyFill="1" applyBorder="1" applyAlignment="1">
      <alignment horizontal="right" vertical="center" wrapText="1"/>
    </xf>
    <xf numFmtId="5" fontId="10" fillId="2" borderId="2" xfId="108" applyNumberFormat="1" applyFont="1" applyFill="1" applyBorder="1" applyAlignment="1">
      <alignment horizontal="right" vertical="center" wrapText="1"/>
    </xf>
    <xf numFmtId="5" fontId="10" fillId="2" borderId="1" xfId="108" applyNumberFormat="1" applyFont="1" applyFill="1" applyBorder="1" applyAlignment="1">
      <alignment horizontal="right" vertical="center" wrapText="1"/>
    </xf>
    <xf numFmtId="5" fontId="12" fillId="2" borderId="5" xfId="110" applyNumberFormat="1" applyFont="1" applyFill="1" applyAlignment="1">
      <alignment horizontal="right" vertical="center" wrapText="1"/>
    </xf>
    <xf numFmtId="5" fontId="10" fillId="2" borderId="6" xfId="108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67" fontId="6" fillId="2" borderId="5" xfId="11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2" fontId="10" fillId="0" borderId="2" xfId="109" applyNumberFormat="1" applyFont="1" applyBorder="1" applyAlignment="1">
      <alignment horizontal="center" vertical="center" wrapText="1"/>
    </xf>
    <xf numFmtId="2" fontId="10" fillId="0" borderId="1" xfId="109" applyNumberFormat="1" applyFont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top"/>
    </xf>
    <xf numFmtId="14" fontId="6" fillId="0" borderId="9" xfId="0" applyNumberFormat="1" applyFont="1" applyFill="1" applyBorder="1" applyAlignment="1">
      <alignment horizontal="center" vertical="top"/>
    </xf>
    <xf numFmtId="14" fontId="6" fillId="0" borderId="10" xfId="0" applyNumberFormat="1" applyFont="1" applyFill="1" applyBorder="1" applyAlignment="1">
      <alignment horizontal="center" vertical="top"/>
    </xf>
    <xf numFmtId="2" fontId="10" fillId="0" borderId="2" xfId="109" applyNumberFormat="1" applyFont="1" applyBorder="1" applyAlignment="1">
      <alignment horizontal="left" vertical="center" wrapText="1"/>
    </xf>
    <xf numFmtId="2" fontId="10" fillId="0" borderId="2" xfId="109" applyNumberFormat="1" applyFont="1" applyFill="1" applyBorder="1" applyAlignment="1">
      <alignment horizontal="left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  <cellStyle name="Salida" xfId="110" builtinId="21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538814</xdr:colOff>
      <xdr:row>3</xdr:row>
      <xdr:rowOff>60678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zoomScale="70" zoomScaleNormal="70" workbookViewId="0">
      <selection activeCell="M12" sqref="M12"/>
    </sheetView>
  </sheetViews>
  <sheetFormatPr baseColWidth="10" defaultColWidth="11.09765625" defaultRowHeight="13.8" x14ac:dyDescent="0.25"/>
  <cols>
    <col min="1" max="1" width="7" style="1" customWidth="1"/>
    <col min="2" max="4" width="21.09765625" style="1" customWidth="1"/>
    <col min="5" max="5" width="50.8984375" style="1" customWidth="1"/>
    <col min="6" max="6" width="46.09765625" style="1" customWidth="1"/>
    <col min="7" max="7" width="19.796875" style="1" customWidth="1"/>
    <col min="8" max="8" width="44.59765625" style="1" customWidth="1"/>
    <col min="9" max="9" width="47.796875" style="48" customWidth="1"/>
    <col min="10" max="10" width="13.19921875" style="1" customWidth="1"/>
    <col min="11" max="11" width="16" style="1" customWidth="1"/>
    <col min="12" max="12" width="15.69921875" style="1" customWidth="1"/>
    <col min="13" max="13" width="14.8984375" style="1" customWidth="1"/>
    <col min="14" max="14" width="10.59765625" style="1" customWidth="1"/>
    <col min="15" max="15" width="17.8984375" style="1" customWidth="1"/>
    <col min="16" max="16" width="20.8984375" style="1" customWidth="1"/>
    <col min="17" max="20" width="16.09765625" style="1" customWidth="1"/>
    <col min="21" max="21" width="23.3984375" style="1" customWidth="1"/>
    <col min="22" max="22" width="18.8984375" style="1" customWidth="1"/>
    <col min="23" max="26" width="16.8984375" style="1" customWidth="1"/>
    <col min="27" max="27" width="20.8984375" style="1" customWidth="1"/>
    <col min="28" max="28" width="13.59765625" style="1" customWidth="1"/>
    <col min="29" max="29" width="20.59765625" style="1" customWidth="1"/>
    <col min="30" max="30" width="20.796875" style="1" customWidth="1"/>
    <col min="31" max="31" width="17.59765625" style="1" customWidth="1"/>
    <col min="32" max="16384" width="11.09765625" style="1"/>
  </cols>
  <sheetData>
    <row r="1" spans="1:31" ht="15.6" x14ac:dyDescent="0.25">
      <c r="A1" s="67"/>
      <c r="B1" s="70" t="s">
        <v>50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5" t="s">
        <v>59</v>
      </c>
      <c r="AD1" s="75"/>
      <c r="AE1" s="75"/>
    </row>
    <row r="2" spans="1:31" ht="15.6" x14ac:dyDescent="0.25">
      <c r="A2" s="67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6" t="s">
        <v>51</v>
      </c>
      <c r="AD2" s="76"/>
      <c r="AE2" s="76"/>
    </row>
    <row r="3" spans="1:31" ht="15.6" x14ac:dyDescent="0.25">
      <c r="A3" s="67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6" t="s">
        <v>52</v>
      </c>
      <c r="AD3" s="76"/>
      <c r="AE3" s="76"/>
    </row>
    <row r="4" spans="1:31" ht="15.6" x14ac:dyDescent="0.25">
      <c r="A4" s="67"/>
      <c r="B4" s="70"/>
      <c r="C4" s="70"/>
      <c r="D4" s="70"/>
      <c r="E4" s="70"/>
      <c r="F4" s="70"/>
      <c r="G4" s="70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6" t="s">
        <v>53</v>
      </c>
      <c r="AD4" s="76"/>
      <c r="AE4" s="76"/>
    </row>
    <row r="5" spans="1:31" ht="15.6" x14ac:dyDescent="0.25">
      <c r="A5" s="68" t="s">
        <v>55</v>
      </c>
      <c r="B5" s="68"/>
      <c r="C5" s="68"/>
      <c r="D5" s="72">
        <v>44623</v>
      </c>
      <c r="E5" s="73"/>
      <c r="F5" s="73"/>
      <c r="G5" s="74"/>
      <c r="H5" s="50"/>
      <c r="I5" s="50"/>
      <c r="J5" s="50"/>
      <c r="K5" s="50"/>
      <c r="L5" s="5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ht="15.6" x14ac:dyDescent="0.25">
      <c r="A6" s="69" t="s">
        <v>31</v>
      </c>
      <c r="B6" s="69"/>
      <c r="C6" s="69"/>
      <c r="D6" s="72">
        <v>44620</v>
      </c>
      <c r="E6" s="73"/>
      <c r="F6" s="73"/>
      <c r="G6" s="74"/>
      <c r="H6" s="50"/>
      <c r="I6" s="50"/>
      <c r="J6" s="50"/>
      <c r="K6" s="50"/>
      <c r="L6" s="5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2"/>
      <c r="AE6" s="23"/>
    </row>
    <row r="7" spans="1:31" ht="15.6" x14ac:dyDescent="0.25">
      <c r="A7" s="24"/>
      <c r="B7" s="65" t="s">
        <v>10</v>
      </c>
      <c r="C7" s="65"/>
      <c r="D7" s="65"/>
      <c r="E7" s="65"/>
      <c r="F7" s="65"/>
      <c r="G7" s="65" t="s">
        <v>11</v>
      </c>
      <c r="H7" s="65"/>
      <c r="I7" s="65"/>
      <c r="J7" s="65"/>
      <c r="K7" s="65"/>
      <c r="L7" s="66" t="s">
        <v>26</v>
      </c>
      <c r="M7" s="66"/>
      <c r="N7" s="66"/>
      <c r="O7" s="65" t="s">
        <v>24</v>
      </c>
      <c r="P7" s="65"/>
      <c r="Q7" s="65"/>
      <c r="R7" s="65"/>
      <c r="S7" s="65"/>
      <c r="T7" s="65"/>
      <c r="U7" s="65"/>
      <c r="V7" s="65" t="s">
        <v>18</v>
      </c>
      <c r="W7" s="65"/>
      <c r="X7" s="65"/>
      <c r="Y7" s="65"/>
      <c r="Z7" s="65"/>
      <c r="AA7" s="65"/>
      <c r="AB7" s="66" t="s">
        <v>19</v>
      </c>
      <c r="AC7" s="66" t="s">
        <v>27</v>
      </c>
      <c r="AD7" s="66" t="s">
        <v>25</v>
      </c>
      <c r="AE7" s="66"/>
    </row>
    <row r="8" spans="1:31" ht="46.8" x14ac:dyDescent="0.25">
      <c r="A8" s="25" t="s">
        <v>30</v>
      </c>
      <c r="B8" s="26" t="s">
        <v>1</v>
      </c>
      <c r="C8" s="25" t="s">
        <v>6</v>
      </c>
      <c r="D8" s="25" t="s">
        <v>2</v>
      </c>
      <c r="E8" s="25" t="s">
        <v>7</v>
      </c>
      <c r="F8" s="26" t="s">
        <v>20</v>
      </c>
      <c r="G8" s="26" t="s">
        <v>15</v>
      </c>
      <c r="H8" s="26" t="s">
        <v>3</v>
      </c>
      <c r="I8" s="47" t="s">
        <v>16</v>
      </c>
      <c r="J8" s="26" t="s">
        <v>22</v>
      </c>
      <c r="K8" s="26" t="s">
        <v>23</v>
      </c>
      <c r="L8" s="26" t="s">
        <v>4</v>
      </c>
      <c r="M8" s="26" t="s">
        <v>5</v>
      </c>
      <c r="N8" s="26" t="s">
        <v>0</v>
      </c>
      <c r="O8" s="25" t="s">
        <v>9</v>
      </c>
      <c r="P8" s="26" t="s">
        <v>33</v>
      </c>
      <c r="Q8" s="26" t="s">
        <v>8</v>
      </c>
      <c r="R8" s="26" t="s">
        <v>28</v>
      </c>
      <c r="S8" s="26" t="s">
        <v>32</v>
      </c>
      <c r="T8" s="26" t="s">
        <v>12</v>
      </c>
      <c r="U8" s="26" t="s">
        <v>21</v>
      </c>
      <c r="V8" s="26" t="s">
        <v>33</v>
      </c>
      <c r="W8" s="26" t="s">
        <v>8</v>
      </c>
      <c r="X8" s="26" t="s">
        <v>28</v>
      </c>
      <c r="Y8" s="26" t="s">
        <v>32</v>
      </c>
      <c r="Z8" s="26" t="s">
        <v>12</v>
      </c>
      <c r="AA8" s="26" t="s">
        <v>29</v>
      </c>
      <c r="AB8" s="66"/>
      <c r="AC8" s="66"/>
      <c r="AD8" s="26" t="s">
        <v>13</v>
      </c>
      <c r="AE8" s="26" t="s">
        <v>14</v>
      </c>
    </row>
    <row r="9" spans="1:31" ht="110.4" customHeight="1" x14ac:dyDescent="0.25">
      <c r="A9" s="27">
        <v>201</v>
      </c>
      <c r="B9" s="10" t="s">
        <v>45</v>
      </c>
      <c r="C9" s="10" t="s">
        <v>46</v>
      </c>
      <c r="D9" s="10" t="s">
        <v>47</v>
      </c>
      <c r="E9" s="11" t="s">
        <v>48</v>
      </c>
      <c r="F9" s="12" t="s">
        <v>49</v>
      </c>
      <c r="G9" s="13">
        <v>20210680010118</v>
      </c>
      <c r="H9" s="63" t="s">
        <v>58</v>
      </c>
      <c r="I9" s="49" t="s">
        <v>57</v>
      </c>
      <c r="J9" s="14">
        <v>44197</v>
      </c>
      <c r="K9" s="14">
        <v>45291</v>
      </c>
      <c r="L9" s="6">
        <v>1</v>
      </c>
      <c r="M9" s="15">
        <v>0</v>
      </c>
      <c r="N9" s="4">
        <f>IFERROR(IF(M9/L9&gt;100%,100%,M9/L9),"-")</f>
        <v>0</v>
      </c>
      <c r="O9" s="14" t="s">
        <v>54</v>
      </c>
      <c r="P9" s="54">
        <v>200000000</v>
      </c>
      <c r="Q9" s="7"/>
      <c r="R9" s="7"/>
      <c r="S9" s="7"/>
      <c r="T9" s="16"/>
      <c r="U9" s="59">
        <f>SUM(P9:T9)</f>
        <v>200000000</v>
      </c>
      <c r="V9" s="55"/>
      <c r="W9" s="56"/>
      <c r="X9" s="56"/>
      <c r="Y9" s="56"/>
      <c r="Z9" s="57"/>
      <c r="AA9" s="59">
        <f>SUM(V9:Z9)</f>
        <v>0</v>
      </c>
      <c r="AB9" s="2">
        <f>IFERROR(AA9/U9,"-")</f>
        <v>0</v>
      </c>
      <c r="AC9" s="3"/>
      <c r="AD9" s="51" t="s">
        <v>39</v>
      </c>
      <c r="AE9" s="5" t="s">
        <v>40</v>
      </c>
    </row>
    <row r="10" spans="1:31" ht="96.6" customHeight="1" x14ac:dyDescent="0.25">
      <c r="A10" s="27">
        <v>287</v>
      </c>
      <c r="B10" s="10" t="s">
        <v>35</v>
      </c>
      <c r="C10" s="10" t="s">
        <v>34</v>
      </c>
      <c r="D10" s="10" t="s">
        <v>36</v>
      </c>
      <c r="E10" s="11" t="s">
        <v>37</v>
      </c>
      <c r="F10" s="12" t="s">
        <v>38</v>
      </c>
      <c r="G10" s="13">
        <v>20210680010118</v>
      </c>
      <c r="H10" s="63" t="s">
        <v>58</v>
      </c>
      <c r="I10" s="49" t="s">
        <v>56</v>
      </c>
      <c r="J10" s="14">
        <v>44197</v>
      </c>
      <c r="K10" s="14">
        <v>45291</v>
      </c>
      <c r="L10" s="6">
        <v>1</v>
      </c>
      <c r="M10" s="15">
        <v>0.16</v>
      </c>
      <c r="N10" s="4">
        <f t="shared" ref="N10:N12" si="0">IFERROR(IF(M10/L10&gt;100%,100%,M10/L10),"-")</f>
        <v>0.16</v>
      </c>
      <c r="O10" s="14" t="s">
        <v>54</v>
      </c>
      <c r="P10" s="54">
        <v>299000000</v>
      </c>
      <c r="Q10" s="7"/>
      <c r="R10" s="7"/>
      <c r="S10" s="7"/>
      <c r="T10" s="16"/>
      <c r="U10" s="59">
        <f>SUM(P10:T10)</f>
        <v>299000000</v>
      </c>
      <c r="V10" s="55">
        <v>299000000</v>
      </c>
      <c r="W10" s="56"/>
      <c r="X10" s="56"/>
      <c r="Y10" s="56"/>
      <c r="Z10" s="57"/>
      <c r="AA10" s="59">
        <f>SUM(V10:Z10)</f>
        <v>299000000</v>
      </c>
      <c r="AB10" s="41">
        <f>IFERROR(AA10/U10,"-")</f>
        <v>1</v>
      </c>
      <c r="AC10" s="3"/>
      <c r="AD10" s="51" t="s">
        <v>39</v>
      </c>
      <c r="AE10" s="5" t="s">
        <v>40</v>
      </c>
    </row>
    <row r="11" spans="1:31" ht="156.6" customHeight="1" x14ac:dyDescent="0.25">
      <c r="A11" s="27">
        <v>288</v>
      </c>
      <c r="B11" s="8" t="s">
        <v>35</v>
      </c>
      <c r="C11" s="8" t="s">
        <v>34</v>
      </c>
      <c r="D11" s="8" t="s">
        <v>36</v>
      </c>
      <c r="E11" s="17" t="s">
        <v>41</v>
      </c>
      <c r="F11" s="9" t="s">
        <v>42</v>
      </c>
      <c r="G11" s="13">
        <v>20210680010118</v>
      </c>
      <c r="H11" s="63" t="s">
        <v>58</v>
      </c>
      <c r="I11" s="49" t="s">
        <v>60</v>
      </c>
      <c r="J11" s="14">
        <v>44197</v>
      </c>
      <c r="K11" s="14">
        <v>45291</v>
      </c>
      <c r="L11" s="18">
        <v>1</v>
      </c>
      <c r="M11" s="19">
        <v>0.16</v>
      </c>
      <c r="N11" s="4">
        <f t="shared" si="0"/>
        <v>0.16</v>
      </c>
      <c r="O11" s="14" t="s">
        <v>54</v>
      </c>
      <c r="P11" s="54">
        <v>299000000</v>
      </c>
      <c r="Q11" s="16"/>
      <c r="R11" s="16"/>
      <c r="S11" s="16"/>
      <c r="T11" s="16"/>
      <c r="U11" s="59">
        <f>SUM(P11:T11)</f>
        <v>299000000</v>
      </c>
      <c r="V11" s="58">
        <v>299000000</v>
      </c>
      <c r="W11" s="57"/>
      <c r="X11" s="57"/>
      <c r="Y11" s="57"/>
      <c r="Z11" s="57"/>
      <c r="AA11" s="61">
        <f>SUM(V11:Z11)</f>
        <v>299000000</v>
      </c>
      <c r="AB11" s="42">
        <f>IFERROR(AA11/U11,"-")</f>
        <v>1</v>
      </c>
      <c r="AC11" s="37"/>
      <c r="AD11" s="52" t="s">
        <v>39</v>
      </c>
      <c r="AE11" s="38" t="s">
        <v>40</v>
      </c>
    </row>
    <row r="12" spans="1:31" ht="90" x14ac:dyDescent="0.25">
      <c r="A12" s="27">
        <v>289</v>
      </c>
      <c r="B12" s="8" t="s">
        <v>35</v>
      </c>
      <c r="C12" s="8" t="s">
        <v>34</v>
      </c>
      <c r="D12" s="8" t="s">
        <v>36</v>
      </c>
      <c r="E12" s="17" t="s">
        <v>43</v>
      </c>
      <c r="F12" s="9" t="s">
        <v>44</v>
      </c>
      <c r="G12" s="13">
        <v>20210680010118</v>
      </c>
      <c r="H12" s="63" t="s">
        <v>58</v>
      </c>
      <c r="I12" s="49" t="s">
        <v>61</v>
      </c>
      <c r="J12" s="14">
        <v>44197</v>
      </c>
      <c r="K12" s="14">
        <v>45291</v>
      </c>
      <c r="L12" s="46">
        <v>1</v>
      </c>
      <c r="M12" s="64">
        <v>0</v>
      </c>
      <c r="N12" s="4">
        <f t="shared" si="0"/>
        <v>0</v>
      </c>
      <c r="O12" s="14" t="s">
        <v>54</v>
      </c>
      <c r="P12" s="54">
        <v>1102000000</v>
      </c>
      <c r="Q12" s="16"/>
      <c r="R12" s="16"/>
      <c r="S12" s="16"/>
      <c r="T12" s="16"/>
      <c r="U12" s="60">
        <f>SUM(P12:T12)</f>
        <v>1102000000</v>
      </c>
      <c r="V12" s="58"/>
      <c r="W12" s="57"/>
      <c r="X12" s="57"/>
      <c r="Y12" s="57"/>
      <c r="Z12" s="57"/>
      <c r="AA12" s="62">
        <f>SUM(V12:Z12)</f>
        <v>0</v>
      </c>
      <c r="AB12" s="43">
        <f>IFERROR(AA12/U12,"-")</f>
        <v>0</v>
      </c>
      <c r="AC12" s="44"/>
      <c r="AD12" s="53" t="s">
        <v>39</v>
      </c>
      <c r="AE12" s="45" t="s">
        <v>40</v>
      </c>
    </row>
    <row r="13" spans="1:31" ht="15.6" x14ac:dyDescent="0.25">
      <c r="A13" s="28">
        <f>SUM(--(FREQUENCY(A9:A12,A9:A12)&gt;0))</f>
        <v>4</v>
      </c>
      <c r="B13" s="29"/>
      <c r="C13" s="30"/>
      <c r="D13" s="30"/>
      <c r="E13" s="30"/>
      <c r="F13" s="30"/>
      <c r="G13" s="30"/>
      <c r="H13" s="30"/>
      <c r="I13" s="30"/>
      <c r="J13" s="30"/>
      <c r="K13" s="31"/>
      <c r="L13" s="31"/>
      <c r="M13" s="32" t="s">
        <v>17</v>
      </c>
      <c r="N13" s="31">
        <f>IFERROR(AVERAGE(N9:N12),"-")</f>
        <v>0.08</v>
      </c>
      <c r="O13" s="33"/>
      <c r="P13" s="34">
        <f t="shared" ref="P13:Z13" si="1">SUM(P9:P12)</f>
        <v>1900000000</v>
      </c>
      <c r="Q13" s="34">
        <f t="shared" si="1"/>
        <v>0</v>
      </c>
      <c r="R13" s="34">
        <f t="shared" si="1"/>
        <v>0</v>
      </c>
      <c r="S13" s="34">
        <f t="shared" si="1"/>
        <v>0</v>
      </c>
      <c r="T13" s="34">
        <f t="shared" si="1"/>
        <v>0</v>
      </c>
      <c r="U13" s="35">
        <f t="shared" si="1"/>
        <v>1900000000</v>
      </c>
      <c r="V13" s="34">
        <f t="shared" si="1"/>
        <v>598000000</v>
      </c>
      <c r="W13" s="34">
        <f t="shared" si="1"/>
        <v>0</v>
      </c>
      <c r="X13" s="34">
        <f t="shared" si="1"/>
        <v>0</v>
      </c>
      <c r="Y13" s="34">
        <f t="shared" si="1"/>
        <v>0</v>
      </c>
      <c r="Z13" s="34">
        <f t="shared" si="1"/>
        <v>0</v>
      </c>
      <c r="AA13" s="35">
        <f>SUM(AA9:AA12)</f>
        <v>598000000</v>
      </c>
      <c r="AB13" s="36">
        <f>IFERROR(AA13/U13,"-")</f>
        <v>0.31473684210526315</v>
      </c>
      <c r="AC13" s="35">
        <f>SUM(AC9:AC12)</f>
        <v>0</v>
      </c>
      <c r="AD13" s="33"/>
      <c r="AE13" s="33"/>
    </row>
    <row r="15" spans="1:31" x14ac:dyDescent="0.25">
      <c r="P15" s="39"/>
      <c r="AA15"/>
    </row>
    <row r="16" spans="1:31" x14ac:dyDescent="0.25">
      <c r="P16" s="40"/>
      <c r="AA16"/>
    </row>
    <row r="17" spans="27:27" x14ac:dyDescent="0.25">
      <c r="AA17"/>
    </row>
  </sheetData>
  <mergeCells count="18">
    <mergeCell ref="AC1:AE1"/>
    <mergeCell ref="AC2:AE2"/>
    <mergeCell ref="AC3:AE3"/>
    <mergeCell ref="AC4:AE4"/>
    <mergeCell ref="AC7:AC8"/>
    <mergeCell ref="AD7:AE7"/>
    <mergeCell ref="B7:F7"/>
    <mergeCell ref="G7:K7"/>
    <mergeCell ref="L7:N7"/>
    <mergeCell ref="O7:U7"/>
    <mergeCell ref="A1:A4"/>
    <mergeCell ref="A5:C5"/>
    <mergeCell ref="A6:C6"/>
    <mergeCell ref="B1:AB4"/>
    <mergeCell ref="V7:AA7"/>
    <mergeCell ref="AB7:AB8"/>
    <mergeCell ref="D6:G6"/>
    <mergeCell ref="D5:G5"/>
  </mergeCells>
  <phoneticPr fontId="13" type="noConversion"/>
  <conditionalFormatting sqref="N9:N12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2022-03-16T14:05:36Z</dcterms:modified>
</cp:coreProperties>
</file>