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1 - Enero\Publicados\"/>
    </mc:Choice>
  </mc:AlternateContent>
  <xr:revisionPtr revIDLastSave="0" documentId="13_ncr:1_{2B3D810D-62AD-4E3D-86E7-B220F5B150B3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3" i="14" l="1"/>
  <c r="U12" i="14"/>
  <c r="AB12" i="14" s="1"/>
  <c r="U11" i="14"/>
  <c r="AB11" i="14" s="1"/>
  <c r="U10" i="14"/>
  <c r="AB10" i="14" s="1"/>
  <c r="U9" i="14"/>
  <c r="AB9" i="14"/>
  <c r="AA13" i="14"/>
  <c r="AA12" i="14"/>
  <c r="AA11" i="14"/>
  <c r="AA10" i="14"/>
  <c r="AA9" i="14"/>
  <c r="AB13" i="14" l="1"/>
  <c r="N12" i="14"/>
  <c r="N11" i="14"/>
  <c r="N10" i="14"/>
  <c r="N9" i="14"/>
  <c r="N13" i="14" l="1"/>
  <c r="S13" i="14"/>
  <c r="A13" i="14" l="1"/>
  <c r="Q13" i="14" l="1"/>
  <c r="R13" i="14"/>
  <c r="T13" i="14"/>
  <c r="P13" i="14"/>
  <c r="AC13" i="14"/>
  <c r="W13" i="14"/>
  <c r="X13" i="14"/>
  <c r="Y13" i="14"/>
  <c r="Z13" i="14"/>
  <c r="V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<sst xmlns="http://schemas.openxmlformats.org/spreadsheetml/2006/main" count="87" uniqueCount="60">
  <si>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</si>
  <si>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</si>
  <si>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</si>
  <si>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</si>
  <si>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</si>
  <si>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</si>
  <si>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</si>
  <si>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</si>
  <si>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</si>
  <si>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</si>
  <si>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</si>
  <si>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</si>
  <si>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</si>
  <si>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</si>
  <si>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</si>
  <si>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</si>
  <si>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</si>
  <si>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</si>
  <si>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</si>
  <si>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</si>
  <si>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</si>
  <si>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</si>
  <si>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</si>
  <si>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</si>
  <si>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</si>
  <si>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</si>
  <si>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</si>
  <si>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</si>
  <si>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</si>
  <si>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</si>
  <si>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</si>
  <si>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</si>
  <si>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</si>
  <si>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</si>
  <si>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</si>
  <si>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</si>
  <si>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</si>
  <si>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</si>
  <si>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</si>
  <si>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</si>
  <si>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</si>
  <si>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</si>
  <si>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</si>
  <si>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</si>
  <si>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</si>
  <si>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</si>
  <si>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</si>
  <si>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</si>
  <si>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</si>
  <si>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</si>
  <si>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</si>
  <si>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</si>
  <si>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 xml:space="preserve"> PLAN DE ACCIÓN - PLAN DE DESARROLLO MUNICIPAL
EMPRESA DE ASEO DE BUCARAMANGA - EMAB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</si>
  <si>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</si>
  <si>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</si>
  <si>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</si>
  <si>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</si>
  <si>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</si>
  <si>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Jose Pablo Ortíz Plata</t>
  </si>
  <si>
    <t>5410701
54118
5411302
5411301
05410710
05410711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</si>
</sst>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6" fontId="0" fillId="0" borderId="1" xfId="11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0" fillId="0" borderId="2" xfId="11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 applyAlignment="1">
      <alignment horizontal="right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3" fontId="5" fillId="2" borderId="2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184643</xdr:colOff>
      <xdr:row>0</xdr:row>
      <xdr:rowOff>48985</xdr:rowOff>
    </xdr:from>
    <xdr:to>
      <xdr:col>1</xdr:col>
      <xdr:colOff>309534</xdr:colOff>
      <xdr:row>3</xdr:row>
      <xdr:rowOff>150212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643" y="48985"/>
          <a:ext cx="625634" cy="62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zoomScale="70" zoomScaleNormal="70" workbookViewId="0">
      <selection activeCell="U14" sqref="U14"/>
    </sheetView>
  </sheetViews>
  <sheetFormatPr baseColWidth="10" defaultColWidth="11.19921875" defaultRowHeight="13.8" x14ac:dyDescent="0.25"/>
  <cols>
    <col min="1" max="1" width="6.59765625" style="1" customWidth="1"/>
    <col min="2" max="2" width="16.5" style="1" customWidth="1"/>
    <col min="3" max="3" width="18.5" style="1" customWidth="1"/>
    <col min="4" max="4" width="20.59765625" style="1" customWidth="1"/>
    <col min="5" max="6" width="35.19921875" style="1" customWidth="1"/>
    <col min="7" max="8" width="11.19921875" style="1" customWidth="1"/>
    <col min="9" max="9" width="43.59765625" style="1" bestFit="1" customWidth="1"/>
    <col min="10" max="11" width="16.19921875" style="1" customWidth="1"/>
    <col min="12" max="12" width="19.5" style="1" customWidth="1"/>
    <col min="13" max="13" width="15.59765625" style="1" customWidth="1"/>
    <col min="14" max="14" width="11.8984375" style="1" customWidth="1"/>
    <col min="15" max="15" width="12.69921875" style="1" bestFit="1" customWidth="1"/>
    <col min="16" max="18" width="16.8984375" style="1" customWidth="1"/>
    <col min="19" max="19" width="20.19921875" style="1" customWidth="1"/>
    <col min="20" max="20" width="16.8984375" style="1" customWidth="1"/>
    <col min="21" max="21" width="20.69921875" style="1" customWidth="1"/>
    <col min="22" max="26" width="16.8984375" style="1" customWidth="1"/>
    <col min="27" max="27" width="17.699218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56"/>
      <c r="B1" s="62" t="s">
        <v>52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53" t="s">
        <v>56</v>
      </c>
      <c r="AD1" s="53"/>
      <c r="AE1" s="53"/>
    </row>
    <row r="2" spans="1:31" x14ac:dyDescent="0.25">
      <c r="A2" s="56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54" t="s">
        <v>53</v>
      </c>
      <c r="AD2" s="54"/>
      <c r="AE2" s="54"/>
    </row>
    <row r="3" spans="1:31" x14ac:dyDescent="0.25">
      <c r="A3" s="56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54" t="s">
        <v>54</v>
      </c>
      <c r="AD3" s="54"/>
      <c r="AE3" s="54"/>
    </row>
    <row r="4" spans="1:31" x14ac:dyDescent="0.25">
      <c r="A4" s="56"/>
      <c r="B4" s="62"/>
      <c r="C4" s="62"/>
      <c r="D4" s="62"/>
      <c r="E4" s="62"/>
      <c r="F4" s="62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54" t="s">
        <v>55</v>
      </c>
      <c r="AD4" s="54"/>
      <c r="AE4" s="54"/>
    </row>
    <row r="5" spans="1:31" x14ac:dyDescent="0.25">
      <c r="A5" s="57" t="s">
        <v>30</v>
      </c>
      <c r="B5" s="57"/>
      <c r="C5" s="57"/>
      <c r="D5" s="59">
        <v>44595</v>
      </c>
      <c r="E5" s="59"/>
      <c r="F5" s="59"/>
      <c r="G5" s="59"/>
      <c r="H5" s="49"/>
      <c r="I5" s="49"/>
      <c r="J5" s="49"/>
      <c r="K5" s="49"/>
      <c r="L5" s="4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58" t="s">
        <v>31</v>
      </c>
      <c r="B6" s="58"/>
      <c r="C6" s="58"/>
      <c r="D6" s="59">
        <v>44591</v>
      </c>
      <c r="E6" s="59"/>
      <c r="F6" s="59"/>
      <c r="G6" s="60"/>
      <c r="H6" s="49"/>
      <c r="I6" s="49"/>
      <c r="J6" s="49"/>
      <c r="K6" s="49"/>
      <c r="L6" s="4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52"/>
      <c r="B7" s="61" t="s">
        <v>10</v>
      </c>
      <c r="C7" s="61"/>
      <c r="D7" s="61"/>
      <c r="E7" s="61"/>
      <c r="F7" s="61"/>
      <c r="G7" s="61" t="s">
        <v>11</v>
      </c>
      <c r="H7" s="61"/>
      <c r="I7" s="61"/>
      <c r="J7" s="61"/>
      <c r="K7" s="61"/>
      <c r="L7" s="61" t="s">
        <v>25</v>
      </c>
      <c r="M7" s="61"/>
      <c r="N7" s="61"/>
      <c r="O7" s="61" t="s">
        <v>23</v>
      </c>
      <c r="P7" s="61"/>
      <c r="Q7" s="61"/>
      <c r="R7" s="61"/>
      <c r="S7" s="61"/>
      <c r="T7" s="61"/>
      <c r="U7" s="61"/>
      <c r="V7" s="61" t="s">
        <v>17</v>
      </c>
      <c r="W7" s="61"/>
      <c r="X7" s="61"/>
      <c r="Y7" s="61"/>
      <c r="Z7" s="61"/>
      <c r="AA7" s="61"/>
      <c r="AB7" s="55" t="s">
        <v>18</v>
      </c>
      <c r="AC7" s="55" t="s">
        <v>26</v>
      </c>
      <c r="AD7" s="55" t="s">
        <v>24</v>
      </c>
      <c r="AE7" s="55"/>
    </row>
    <row r="8" spans="1:31" ht="41.4" x14ac:dyDescent="0.25">
      <c r="A8" s="6" t="s">
        <v>29</v>
      </c>
      <c r="B8" s="7" t="s">
        <v>1</v>
      </c>
      <c r="C8" s="6" t="s">
        <v>6</v>
      </c>
      <c r="D8" s="6" t="s">
        <v>2</v>
      </c>
      <c r="E8" s="6" t="s">
        <v>7</v>
      </c>
      <c r="F8" s="7" t="s">
        <v>19</v>
      </c>
      <c r="G8" s="7" t="s">
        <v>57</v>
      </c>
      <c r="H8" s="7" t="s">
        <v>3</v>
      </c>
      <c r="I8" s="7" t="s">
        <v>15</v>
      </c>
      <c r="J8" s="7" t="s">
        <v>21</v>
      </c>
      <c r="K8" s="7" t="s">
        <v>22</v>
      </c>
      <c r="L8" s="7" t="s">
        <v>4</v>
      </c>
      <c r="M8" s="7" t="s">
        <v>5</v>
      </c>
      <c r="N8" s="7" t="s">
        <v>0</v>
      </c>
      <c r="O8" s="6" t="s">
        <v>9</v>
      </c>
      <c r="P8" s="7" t="s">
        <v>33</v>
      </c>
      <c r="Q8" s="7" t="s">
        <v>8</v>
      </c>
      <c r="R8" s="7" t="s">
        <v>27</v>
      </c>
      <c r="S8" s="7" t="s">
        <v>32</v>
      </c>
      <c r="T8" s="7" t="s">
        <v>12</v>
      </c>
      <c r="U8" s="7" t="s">
        <v>20</v>
      </c>
      <c r="V8" s="7" t="s">
        <v>33</v>
      </c>
      <c r="W8" s="7" t="s">
        <v>8</v>
      </c>
      <c r="X8" s="7" t="s">
        <v>27</v>
      </c>
      <c r="Y8" s="7" t="s">
        <v>32</v>
      </c>
      <c r="Z8" s="7" t="s">
        <v>12</v>
      </c>
      <c r="AA8" s="7" t="s">
        <v>28</v>
      </c>
      <c r="AB8" s="55"/>
      <c r="AC8" s="55"/>
      <c r="AD8" s="7" t="s">
        <v>13</v>
      </c>
      <c r="AE8" s="7" t="s">
        <v>14</v>
      </c>
    </row>
    <row r="9" spans="1:31" ht="55.2" x14ac:dyDescent="0.25">
      <c r="A9" s="8">
        <v>164</v>
      </c>
      <c r="B9" s="9" t="s">
        <v>34</v>
      </c>
      <c r="C9" s="9" t="s">
        <v>35</v>
      </c>
      <c r="D9" s="10" t="s">
        <v>36</v>
      </c>
      <c r="E9" s="11" t="s">
        <v>37</v>
      </c>
      <c r="F9" s="12" t="s">
        <v>38</v>
      </c>
      <c r="G9" s="13" t="s">
        <v>39</v>
      </c>
      <c r="H9" s="13" t="s">
        <v>39</v>
      </c>
      <c r="I9" s="13" t="s">
        <v>40</v>
      </c>
      <c r="J9" s="14">
        <v>44197</v>
      </c>
      <c r="K9" s="15">
        <v>44561</v>
      </c>
      <c r="L9" s="16">
        <v>1850</v>
      </c>
      <c r="M9" s="48">
        <v>232.51</v>
      </c>
      <c r="N9" s="17">
        <f>IF(M9/L9&gt;100%,100%,M9/L9)</f>
        <v>0.12568108108108109</v>
      </c>
      <c r="O9" s="24" t="s">
        <v>41</v>
      </c>
      <c r="P9" s="39"/>
      <c r="Q9" s="40"/>
      <c r="R9" s="40"/>
      <c r="S9" s="41">
        <v>400947000</v>
      </c>
      <c r="T9" s="39"/>
      <c r="U9" s="42">
        <f>SUM(P9:T9)</f>
        <v>400947000</v>
      </c>
      <c r="V9" s="40"/>
      <c r="W9" s="40"/>
      <c r="X9" s="40"/>
      <c r="Y9" s="43">
        <v>81988800</v>
      </c>
      <c r="Z9" s="44"/>
      <c r="AA9" s="42">
        <f>SUM(V9:Z9)</f>
        <v>81988800</v>
      </c>
      <c r="AB9" s="19">
        <f>IFERROR(AA9/U9,"-")</f>
        <v>0.20448787495604157</v>
      </c>
      <c r="AC9" s="18">
        <v>0</v>
      </c>
      <c r="AD9" s="50" t="s">
        <v>42</v>
      </c>
      <c r="AE9" s="20" t="s">
        <v>58</v>
      </c>
    </row>
    <row r="10" spans="1:31" ht="69" x14ac:dyDescent="0.25">
      <c r="A10" s="8">
        <v>165</v>
      </c>
      <c r="B10" s="9" t="s">
        <v>34</v>
      </c>
      <c r="C10" s="9" t="s">
        <v>35</v>
      </c>
      <c r="D10" s="10" t="s">
        <v>36</v>
      </c>
      <c r="E10" s="11" t="s">
        <v>43</v>
      </c>
      <c r="F10" s="12" t="s">
        <v>44</v>
      </c>
      <c r="G10" s="13" t="s">
        <v>39</v>
      </c>
      <c r="H10" s="13" t="s">
        <v>39</v>
      </c>
      <c r="I10" s="13" t="s">
        <v>45</v>
      </c>
      <c r="J10" s="14">
        <v>44197</v>
      </c>
      <c r="K10" s="21">
        <v>44561</v>
      </c>
      <c r="L10" s="22">
        <v>1.33</v>
      </c>
      <c r="M10" s="38">
        <v>0</v>
      </c>
      <c r="N10" s="23">
        <f>IF(M10/L10&gt;100%,100%,M10/L10)</f>
        <v>0</v>
      </c>
      <c r="O10" s="24">
        <v>5410706</v>
      </c>
      <c r="P10" s="41"/>
      <c r="Q10" s="45"/>
      <c r="R10" s="45"/>
      <c r="S10" s="41">
        <v>1128472000</v>
      </c>
      <c r="T10" s="41"/>
      <c r="U10" s="42">
        <f>SUM(P10:T10)</f>
        <v>1128472000</v>
      </c>
      <c r="V10" s="45"/>
      <c r="W10" s="45"/>
      <c r="X10" s="45"/>
      <c r="Y10" s="46">
        <v>708410526</v>
      </c>
      <c r="Z10" s="47"/>
      <c r="AA10" s="42">
        <f>SUM(V10:Z10)</f>
        <v>708410526</v>
      </c>
      <c r="AB10" s="19">
        <f>IFERROR(AA10/U10,"-")</f>
        <v>0.62776083589136455</v>
      </c>
      <c r="AC10" s="25"/>
      <c r="AD10" s="51" t="s">
        <v>42</v>
      </c>
      <c r="AE10" s="20" t="s">
        <v>58</v>
      </c>
    </row>
    <row r="11" spans="1:31" ht="55.2" x14ac:dyDescent="0.25">
      <c r="A11" s="8">
        <v>166</v>
      </c>
      <c r="B11" s="9" t="s">
        <v>34</v>
      </c>
      <c r="C11" s="9" t="s">
        <v>35</v>
      </c>
      <c r="D11" s="10" t="s">
        <v>36</v>
      </c>
      <c r="E11" s="11" t="s">
        <v>46</v>
      </c>
      <c r="F11" s="12" t="s">
        <v>47</v>
      </c>
      <c r="G11" s="13" t="s">
        <v>39</v>
      </c>
      <c r="H11" s="13" t="s">
        <v>39</v>
      </c>
      <c r="I11" s="13" t="s">
        <v>48</v>
      </c>
      <c r="J11" s="14">
        <v>44197</v>
      </c>
      <c r="K11" s="21">
        <v>44561</v>
      </c>
      <c r="L11" s="26">
        <v>1400</v>
      </c>
      <c r="M11" s="38">
        <v>66</v>
      </c>
      <c r="N11" s="23">
        <f>IF(M11/L11&gt;100%,100%,M11/L11)</f>
        <v>4.7142857142857146E-2</v>
      </c>
      <c r="O11" s="24">
        <v>321919010</v>
      </c>
      <c r="P11" s="41"/>
      <c r="Q11" s="45"/>
      <c r="R11" s="45"/>
      <c r="S11" s="41">
        <v>1514346792</v>
      </c>
      <c r="T11" s="41"/>
      <c r="U11" s="42">
        <f>SUM(P11:T11)</f>
        <v>1514346792</v>
      </c>
      <c r="V11" s="45"/>
      <c r="W11" s="45"/>
      <c r="X11" s="45"/>
      <c r="Y11" s="46">
        <v>1255462850</v>
      </c>
      <c r="Z11" s="47"/>
      <c r="AA11" s="42">
        <f>SUM(V11:Z11)</f>
        <v>1255462850</v>
      </c>
      <c r="AB11" s="19">
        <f>IFERROR(AA11/U11,"-")</f>
        <v>0.82904580155111529</v>
      </c>
      <c r="AC11" s="25"/>
      <c r="AD11" s="51" t="s">
        <v>42</v>
      </c>
      <c r="AE11" s="20" t="s">
        <v>58</v>
      </c>
    </row>
    <row r="12" spans="1:31" ht="82.8" x14ac:dyDescent="0.25">
      <c r="A12" s="8">
        <v>167</v>
      </c>
      <c r="B12" s="9" t="s">
        <v>34</v>
      </c>
      <c r="C12" s="9" t="s">
        <v>35</v>
      </c>
      <c r="D12" s="10" t="s">
        <v>36</v>
      </c>
      <c r="E12" s="11" t="s">
        <v>49</v>
      </c>
      <c r="F12" s="12" t="s">
        <v>50</v>
      </c>
      <c r="G12" s="13" t="s">
        <v>39</v>
      </c>
      <c r="H12" s="13" t="s">
        <v>39</v>
      </c>
      <c r="I12" s="13" t="s">
        <v>51</v>
      </c>
      <c r="J12" s="14">
        <v>44197</v>
      </c>
      <c r="K12" s="21">
        <v>44561</v>
      </c>
      <c r="L12" s="26">
        <v>1</v>
      </c>
      <c r="M12" s="38">
        <v>1</v>
      </c>
      <c r="N12" s="23">
        <f>IF(M12/L12&gt;100%,100%,M12/L12)</f>
        <v>1</v>
      </c>
      <c r="O12" s="24" t="s">
        <v>59</v>
      </c>
      <c r="P12" s="41"/>
      <c r="Q12" s="45"/>
      <c r="R12" s="45"/>
      <c r="S12" s="41">
        <v>467100000</v>
      </c>
      <c r="T12" s="41"/>
      <c r="U12" s="42">
        <f>SUM(P12:T12)</f>
        <v>467100000</v>
      </c>
      <c r="V12" s="45"/>
      <c r="W12" s="45"/>
      <c r="X12" s="45"/>
      <c r="Y12" s="46">
        <v>171905894</v>
      </c>
      <c r="Z12" s="47"/>
      <c r="AA12" s="42">
        <f>SUM(V12:Z12)</f>
        <v>171905894</v>
      </c>
      <c r="AB12" s="19">
        <f>IFERROR(AA12/U12,"-")</f>
        <v>0.36802803254121175</v>
      </c>
      <c r="AC12" s="25"/>
      <c r="AD12" s="51" t="s">
        <v>42</v>
      </c>
      <c r="AE12" s="20" t="s">
        <v>58</v>
      </c>
    </row>
    <row r="13" spans="1:31" x14ac:dyDescent="0.25">
      <c r="A13" s="27">
        <f>SUM(--(FREQUENCY(A9:A12,A9:A12)&gt;0))</f>
        <v>4</v>
      </c>
      <c r="B13" s="28"/>
      <c r="C13" s="29"/>
      <c r="D13" s="29"/>
      <c r="E13" s="29"/>
      <c r="F13" s="29"/>
      <c r="G13" s="29"/>
      <c r="H13" s="29"/>
      <c r="I13" s="29"/>
      <c r="J13" s="29"/>
      <c r="K13" s="30"/>
      <c r="L13" s="31"/>
      <c r="M13" s="32" t="s">
        <v>16</v>
      </c>
      <c r="N13" s="33">
        <f>IFERROR(AVERAGE(N9:N12),"-")</f>
        <v>0.29320598455598457</v>
      </c>
      <c r="O13" s="34"/>
      <c r="P13" s="35">
        <f>SUM(P9:P12)</f>
        <v>0</v>
      </c>
      <c r="Q13" s="35">
        <f t="shared" ref="Q13:T13" si="0">SUM(Q9:Q12)</f>
        <v>0</v>
      </c>
      <c r="R13" s="35">
        <f t="shared" si="0"/>
        <v>0</v>
      </c>
      <c r="S13" s="35">
        <f>SUM(S9:S12)</f>
        <v>3510865792</v>
      </c>
      <c r="T13" s="35">
        <f t="shared" si="0"/>
        <v>0</v>
      </c>
      <c r="U13" s="36">
        <f>SUM(U9:U12)</f>
        <v>3510865792</v>
      </c>
      <c r="V13" s="35">
        <f>SUM(V9:V12)</f>
        <v>0</v>
      </c>
      <c r="W13" s="35">
        <f t="shared" ref="W13:Z13" si="1">SUM(W9:W12)</f>
        <v>0</v>
      </c>
      <c r="X13" s="35">
        <f t="shared" si="1"/>
        <v>0</v>
      </c>
      <c r="Y13" s="35">
        <f t="shared" si="1"/>
        <v>2217768070</v>
      </c>
      <c r="Z13" s="35">
        <f t="shared" si="1"/>
        <v>0</v>
      </c>
      <c r="AA13" s="36">
        <f>SUM(AA9:AA12)</f>
        <v>2217768070</v>
      </c>
      <c r="AB13" s="37">
        <f>IFERROR(AA13/U13,"-")</f>
        <v>0.63168694031355332</v>
      </c>
      <c r="AC13" s="36">
        <f>SUM(AC9:AC12)</f>
        <v>0</v>
      </c>
      <c r="AD13" s="34"/>
      <c r="AE13" s="34"/>
    </row>
  </sheetData>
  <mergeCells count="18">
    <mergeCell ref="L7:N7"/>
    <mergeCell ref="O7:U7"/>
    <mergeCell ref="B1:AB4"/>
    <mergeCell ref="V7:AA7"/>
    <mergeCell ref="AB7:AB8"/>
    <mergeCell ref="B7:F7"/>
    <mergeCell ref="G7:K7"/>
    <mergeCell ref="A1:A4"/>
    <mergeCell ref="A5:C5"/>
    <mergeCell ref="A6:C6"/>
    <mergeCell ref="D5:G5"/>
    <mergeCell ref="D6:G6"/>
    <mergeCell ref="AC1:AE1"/>
    <mergeCell ref="AC2:AE2"/>
    <mergeCell ref="AC3:AE3"/>
    <mergeCell ref="AC4:AE4"/>
    <mergeCell ref="AC7:AC8"/>
    <mergeCell ref="AD7:AE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2021-08-06T16:06:39Z</cp:lastPrinted>
  <dcterms:created xsi:type="dcterms:W3CDTF">2008-07-08T21:30:46Z</dcterms:created>
  <dcterms:modified xsi:type="dcterms:W3CDTF">2022-02-12T22:52:59Z</dcterms:modified>
</cp:coreProperties>
</file>