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TATIANA\Desktop\"/>
    </mc:Choice>
  </mc:AlternateContent>
  <xr:revisionPtr revIDLastSave="0" documentId="13_ncr:1_{917BDCFF-3CBF-457F-A9B0-771BD60AD5F0}" xr6:coauthVersionLast="47" xr6:coauthVersionMax="47" xr10:uidLastSave="{00000000-0000-0000-0000-000000000000}"/>
  <bookViews>
    <workbookView xWindow="-120" yWindow="-120" windowWidth="20730" windowHeight="11160" xr2:uid="{00000000-000D-0000-FFFF-FFFF00000000}"/>
  </bookViews>
  <sheets>
    <sheet name="Administración" sheetId="2" r:id="rId1"/>
  </sheets>
  <definedNames>
    <definedName name="_xlnm._FilterDatabase" localSheetId="0" hidden="1">Administración!$A$1:$R$295</definedName>
    <definedName name="Z_35F3F2A9_5EDA_408E_9F74_42CAF1A04313_.wvu.FilterData" localSheetId="0" hidden="1">Administración!$A$1:$Q$288</definedName>
    <definedName name="Z_6E82C42E_5638_443E_9337_4E0B14F09767_.wvu.FilterData" localSheetId="0" hidden="1">Administración!$A$1:$Q$288</definedName>
  </definedNames>
  <calcPr calcId="191029"/>
  <customWorkbookViews>
    <customWorkbookView name="Filtro 1" guid="{35F3F2A9-5EDA-408E-9F74-42CAF1A04313}" maximized="1" windowWidth="0" windowHeight="0" activeSheetId="0"/>
    <customWorkbookView name="Filtro 2" guid="{6E82C42E-5638-443E-9337-4E0B14F09767}"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5" i="2" l="1"/>
  <c r="P294" i="2"/>
  <c r="K294" i="2"/>
  <c r="P293" i="2"/>
  <c r="K293" i="2"/>
  <c r="P292" i="2"/>
  <c r="P291" i="2"/>
  <c r="P290" i="2"/>
  <c r="K290" i="2"/>
  <c r="P289" i="2"/>
  <c r="M288" i="2"/>
  <c r="P288" i="2" s="1"/>
  <c r="P287" i="2"/>
  <c r="P286" i="2"/>
  <c r="P278" i="2"/>
  <c r="P277" i="2"/>
  <c r="P276" i="2"/>
  <c r="P275" i="2"/>
  <c r="P274" i="2"/>
  <c r="P273" i="2"/>
  <c r="P272" i="2"/>
  <c r="P271" i="2"/>
  <c r="K271" i="2"/>
  <c r="P270" i="2"/>
  <c r="K270" i="2"/>
  <c r="P269" i="2"/>
  <c r="K269" i="2"/>
  <c r="P268" i="2"/>
  <c r="P267" i="2"/>
  <c r="P266" i="2"/>
  <c r="P265" i="2"/>
  <c r="P264" i="2"/>
  <c r="P263" i="2"/>
  <c r="P262" i="2"/>
  <c r="P261" i="2"/>
  <c r="P260" i="2"/>
  <c r="P259" i="2"/>
  <c r="K259" i="2"/>
  <c r="P258" i="2"/>
  <c r="P257" i="2"/>
  <c r="P256" i="2"/>
  <c r="P255" i="2"/>
  <c r="P254" i="2"/>
  <c r="P253" i="2"/>
  <c r="P252" i="2"/>
  <c r="P251" i="2"/>
  <c r="P250" i="2"/>
  <c r="P249" i="2"/>
  <c r="P246" i="2"/>
  <c r="P245" i="2"/>
  <c r="P244" i="2"/>
  <c r="P243" i="2"/>
  <c r="P242" i="2"/>
  <c r="P241" i="2"/>
  <c r="M240" i="2"/>
  <c r="P240" i="2" s="1"/>
  <c r="P239" i="2"/>
  <c r="P238" i="2"/>
  <c r="P237" i="2"/>
  <c r="P236" i="2"/>
  <c r="P235" i="2"/>
  <c r="P234" i="2"/>
  <c r="P233" i="2"/>
  <c r="P232" i="2"/>
  <c r="P231" i="2"/>
  <c r="P230" i="2"/>
  <c r="P229" i="2"/>
  <c r="P228" i="2"/>
  <c r="P227" i="2"/>
  <c r="P226" i="2"/>
  <c r="P225" i="2"/>
  <c r="P224" i="2"/>
  <c r="P223" i="2"/>
  <c r="P222" i="2"/>
  <c r="P221" i="2"/>
  <c r="P220" i="2"/>
  <c r="P219" i="2"/>
  <c r="P218" i="2"/>
  <c r="P217" i="2"/>
  <c r="P216" i="2"/>
  <c r="P215" i="2"/>
  <c r="P214" i="2"/>
  <c r="P213" i="2"/>
  <c r="P212" i="2"/>
  <c r="P211" i="2"/>
  <c r="P210" i="2"/>
  <c r="P209" i="2"/>
  <c r="P208" i="2"/>
  <c r="P207" i="2"/>
  <c r="P206" i="2"/>
  <c r="P205" i="2"/>
  <c r="P204" i="2"/>
  <c r="P203" i="2"/>
  <c r="P202" i="2"/>
  <c r="P201" i="2"/>
  <c r="P200" i="2"/>
  <c r="P199" i="2"/>
  <c r="P198" i="2"/>
  <c r="P197" i="2"/>
  <c r="M196" i="2"/>
  <c r="P196" i="2" s="1"/>
  <c r="M195" i="2"/>
  <c r="P195" i="2" s="1"/>
  <c r="M194" i="2"/>
  <c r="P194" i="2" s="1"/>
  <c r="M193" i="2"/>
  <c r="P193" i="2" s="1"/>
  <c r="M192" i="2"/>
  <c r="P192" i="2" s="1"/>
  <c r="M191" i="2"/>
  <c r="P191" i="2" s="1"/>
  <c r="M190" i="2"/>
  <c r="P190" i="2" s="1"/>
  <c r="M189" i="2"/>
  <c r="P189" i="2" s="1"/>
  <c r="M188" i="2"/>
  <c r="P188" i="2" s="1"/>
  <c r="M187" i="2"/>
  <c r="P187" i="2" s="1"/>
  <c r="M186" i="2"/>
  <c r="P186" i="2" s="1"/>
  <c r="M185" i="2"/>
  <c r="P185" i="2" s="1"/>
  <c r="M184" i="2"/>
  <c r="P184" i="2" s="1"/>
  <c r="M183" i="2"/>
  <c r="P183" i="2" s="1"/>
  <c r="M182" i="2"/>
  <c r="P182" i="2" s="1"/>
  <c r="M181" i="2"/>
  <c r="P181" i="2" s="1"/>
  <c r="M180" i="2"/>
  <c r="P180" i="2" s="1"/>
  <c r="M179" i="2"/>
  <c r="P179" i="2" s="1"/>
  <c r="M178" i="2"/>
  <c r="P178" i="2" s="1"/>
  <c r="M177" i="2"/>
  <c r="P177" i="2" s="1"/>
  <c r="M176" i="2"/>
  <c r="P176" i="2" s="1"/>
  <c r="M175" i="2"/>
  <c r="P175" i="2" s="1"/>
  <c r="M174" i="2"/>
  <c r="P174" i="2" s="1"/>
  <c r="M173" i="2"/>
  <c r="P173" i="2" s="1"/>
  <c r="M172" i="2"/>
  <c r="P172" i="2" s="1"/>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5" i="2"/>
  <c r="P124" i="2"/>
  <c r="P123" i="2"/>
  <c r="M122" i="2"/>
  <c r="P122" i="2" s="1"/>
  <c r="P121" i="2"/>
  <c r="P120" i="2"/>
  <c r="P119" i="2"/>
  <c r="P118" i="2"/>
  <c r="P117" i="2"/>
  <c r="P116" i="2"/>
  <c r="P115" i="2"/>
  <c r="M114" i="2"/>
  <c r="P114" i="2" s="1"/>
  <c r="M113" i="2"/>
  <c r="P113" i="2" s="1"/>
  <c r="M112" i="2"/>
  <c r="P112" i="2" s="1"/>
  <c r="M111" i="2"/>
  <c r="P111" i="2" s="1"/>
  <c r="M110" i="2"/>
  <c r="P110" i="2" s="1"/>
  <c r="M109" i="2"/>
  <c r="P109" i="2" s="1"/>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Q59" i="2"/>
  <c r="P59" i="2"/>
  <c r="P58" i="2"/>
  <c r="P57" i="2"/>
  <c r="P56" i="2"/>
  <c r="P55" i="2"/>
  <c r="P54" i="2"/>
  <c r="P53" i="2"/>
  <c r="P52" i="2"/>
  <c r="P51" i="2"/>
  <c r="P50" i="2"/>
  <c r="P49" i="2"/>
  <c r="P48" i="2"/>
  <c r="P47" i="2"/>
  <c r="P46" i="2"/>
  <c r="M45" i="2"/>
  <c r="P45" i="2" s="1"/>
  <c r="M44" i="2"/>
  <c r="P44" i="2" s="1"/>
  <c r="P43" i="2"/>
  <c r="M43" i="2"/>
  <c r="M42" i="2"/>
  <c r="P42" i="2" s="1"/>
  <c r="M41" i="2"/>
  <c r="P41" i="2" s="1"/>
  <c r="M40" i="2"/>
  <c r="P40" i="2" s="1"/>
  <c r="M39" i="2"/>
  <c r="P39" i="2" s="1"/>
  <c r="M38" i="2"/>
  <c r="P38" i="2" s="1"/>
  <c r="M37" i="2"/>
  <c r="P37" i="2" s="1"/>
  <c r="M36" i="2"/>
  <c r="P36" i="2" s="1"/>
  <c r="M35" i="2"/>
  <c r="P35" i="2" s="1"/>
  <c r="M34" i="2"/>
  <c r="P34" i="2" s="1"/>
  <c r="M33" i="2"/>
  <c r="P33" i="2" s="1"/>
  <c r="M32" i="2"/>
  <c r="P32" i="2" s="1"/>
  <c r="M31" i="2"/>
  <c r="P31" i="2" s="1"/>
  <c r="P30" i="2"/>
  <c r="P29" i="2"/>
  <c r="P28" i="2"/>
  <c r="P27" i="2"/>
  <c r="P26" i="2"/>
  <c r="P25" i="2"/>
  <c r="P24" i="2"/>
  <c r="P23" i="2"/>
  <c r="P22" i="2"/>
  <c r="P21" i="2"/>
  <c r="P20" i="2"/>
  <c r="P19" i="2"/>
  <c r="P18" i="2"/>
  <c r="P17" i="2"/>
  <c r="P16" i="2"/>
  <c r="P15" i="2"/>
  <c r="P14" i="2"/>
  <c r="P13" i="2"/>
  <c r="P11" i="2"/>
  <c r="P10" i="2"/>
  <c r="P9" i="2"/>
  <c r="P8" i="2"/>
  <c r="P7" i="2"/>
  <c r="P6" i="2"/>
  <c r="P5" i="2"/>
  <c r="P4" i="2"/>
  <c r="P3" i="2"/>
  <c r="P2" i="2"/>
</calcChain>
</file>

<file path=xl/sharedStrings.xml><?xml version="1.0" encoding="utf-8"?>
<sst xmlns="http://schemas.openxmlformats.org/spreadsheetml/2006/main" count="2139" uniqueCount="483">
  <si>
    <t>Fecha de publicacion</t>
  </si>
  <si>
    <t>Entidad</t>
  </si>
  <si>
    <t xml:space="preserve">Objeto </t>
  </si>
  <si>
    <t>Presupuesto_Oficial</t>
  </si>
  <si>
    <t xml:space="preserve">Referencia  </t>
  </si>
  <si>
    <t xml:space="preserve">Modalidad </t>
  </si>
  <si>
    <t>Fecha Cierre</t>
  </si>
  <si>
    <t>Proponentes reales</t>
  </si>
  <si>
    <t>Proponentes</t>
  </si>
  <si>
    <t xml:space="preserve">Habilitados </t>
  </si>
  <si>
    <t>Estado_del_proceso</t>
  </si>
  <si>
    <t>Valor_Adjudicado</t>
  </si>
  <si>
    <t>Adicional</t>
  </si>
  <si>
    <t>Tipo de recurso</t>
  </si>
  <si>
    <t>Reduccion</t>
  </si>
  <si>
    <t>% de Reduccion</t>
  </si>
  <si>
    <t>Publicado</t>
  </si>
  <si>
    <t>Sec. Desarrollo Social</t>
  </si>
  <si>
    <t>Selección Abreviada Subasta Inversa</t>
  </si>
  <si>
    <t>Contratado</t>
  </si>
  <si>
    <t>Funcionamiento</t>
  </si>
  <si>
    <t>Secop II</t>
  </si>
  <si>
    <t>Compraventa de elementos de papelería, material psicoeducativo, material pedagógico y manualidades artísticas con destino a la implementación de estrategias psicopedagógicas de los programas de primera infancia e infancia, estrategia de democratización familiar del programa mas familias en acción y el desarrollo de estrategias de prevención de violencias, promoción de derechos del programa mujer y equidad de género del municipio de Bucaramanga</t>
  </si>
  <si>
    <t>SDS-SASI-002-2021</t>
  </si>
  <si>
    <t>Inversión</t>
  </si>
  <si>
    <t>Suministro de complementos nutricionales (tipo mercado) para los adultos mayores y personas con discapacidad en condiciones de vulnerabilidad económica y social del municipio de bucaramanga con el fin de contribuir al mejoramiento de sus condiciones de vida</t>
  </si>
  <si>
    <t>SDS-SASI-003-2021-01</t>
  </si>
  <si>
    <t>Prestación de servicios de transporte terrestre para la implementación de las rutas de atención integral a las personas en situación de calle del municipio de bucaramanga</t>
  </si>
  <si>
    <t>SDS-MC-001-2021</t>
  </si>
  <si>
    <t>Mínima Cuantía</t>
  </si>
  <si>
    <t>Compraventa de material deportivo para el desarrollo de estrategias de prevención de violencias, generacion de entornos protectores y promoción de derechos de niños, niñas y adolescentes en el municipio de bucaramanga</t>
  </si>
  <si>
    <t>SDS-MC-002-2021</t>
  </si>
  <si>
    <t>Adquisición de material vegetal: limón tahití, aguacate y cacao para el fortalecimiento de noventa unidades productivas del sector rural del municipio de Bucaramanga</t>
  </si>
  <si>
    <t>SDS-MC-003-2021</t>
  </si>
  <si>
    <t>Compra venta de ayudas técnicas y tecnológicas sobre medidas, para mantener el banco de ayudas técnicas y tecnológicas dirigidas a personas con discapacidad visual, física, cognitiva y/o intelectual y múltiple en extrema vulnerabilidad del municipio de bucaramanga</t>
  </si>
  <si>
    <t>SDS-MC-004-2021</t>
  </si>
  <si>
    <t>Adquisición de materiales para la implementación de 50 sistemas de riego por goteo en cultivos permanentes como estrategia del fortalecimiento de la productividad del sector rural en el municipio de bucaramanga</t>
  </si>
  <si>
    <t>SDS-SASI-004-2021</t>
  </si>
  <si>
    <t>Adquisición de colmenas tipo langstroth incluyendo núcleos y trampas de polen como estrategia de fomento agroindustrial para los jóvenes del sector rural</t>
  </si>
  <si>
    <t>SDS-MC-005-2021</t>
  </si>
  <si>
    <t>Adquisición de seguro vida grupo póliza para los ediles de las juntas administradoras locales elegidos y posesionados para el periodo 2020-2023 del municipio de Bucaramanga</t>
  </si>
  <si>
    <t>SDS-SAMC-001-2021</t>
  </si>
  <si>
    <t xml:space="preserve">Selección Abreviada de Menor Cuantía </t>
  </si>
  <si>
    <t>Prestar servicios de apoyo logístico en las actividades misionales desarrolladas por la secretaría de desarrollo social del municipio de Bucaramanga.</t>
  </si>
  <si>
    <t>SDS-SAMC-002-2021</t>
  </si>
  <si>
    <t>Prestar servicios de apoyo logístico para la realización de eventos en el marco de la estrategia de participación ciudadana y fortalecimiento de las instituciones democráticas y ciudadanía participativa de la secretaría de desarrollo social</t>
  </si>
  <si>
    <t>SDS-MC-006-2021</t>
  </si>
  <si>
    <t>Suministro e instalación de elementos didácticos, vinilos, alfombras y mobiliario para la dotación de ludotecas especializadas para la primera infancia e infancia en el municipio de Bucaramanga.</t>
  </si>
  <si>
    <t>SDS-MC-010-2021</t>
  </si>
  <si>
    <t>Prestar servicios de asistencia exequial dirigida a la población en situación de vulnerabilidad, pobreza o extrema pobreza del municipio de Bucaramanga.</t>
  </si>
  <si>
    <t>SDS-MC-012-2021</t>
  </si>
  <si>
    <t>Adquisición de carpas para el desarrollo de las actividades de los mercadillos campesinos del programa desarrollo del campo en el municipio de Bucaramanga</t>
  </si>
  <si>
    <t>SDS-MC-013-2021</t>
  </si>
  <si>
    <t>Adquisición de maquinaria para la transformación de materias primas de emprendimientos agroindustriales como estrategia de fortalecimiento de la productividad del sector rural en el municipio de Bucaramanga.</t>
  </si>
  <si>
    <t>SDS-MC-014-2021</t>
  </si>
  <si>
    <t>En Evaluación</t>
  </si>
  <si>
    <t>Compraventa de instrumentos y/o elementos musicales para los centros vida del municipio de Bucaramanga</t>
  </si>
  <si>
    <t>SDS-MC-15-2021</t>
  </si>
  <si>
    <t>Compraventa de kit de herramientas como apoyo e incentivo a las juntas de acción comunal del área rural del municipio de Bucaramanga y campesinos, en el marco de la celebración del día del campesino</t>
  </si>
  <si>
    <t>SDS-MC-016-2021</t>
  </si>
  <si>
    <t>Compraventa de material bibliográfico, artístico y pedagógico para la dotación del hogar de cuidado y albergue casa búho para la atención integral de niños y niñas en el municipio de Bucaramanga</t>
  </si>
  <si>
    <t>SDS-MC-017-2021</t>
  </si>
  <si>
    <t>SDS-MC-018-2021</t>
  </si>
  <si>
    <t>Adquisición de mobiliario para el desarrollo de las actividades de los mercadillos campesinos del programa desarrollo del campo y la implementación de acciones de asistencia social orientadas a la población afectada por las diferentes situaciones de emergencia social</t>
  </si>
  <si>
    <t>SDS-MC-019-2021</t>
  </si>
  <si>
    <t>Plan de conectividad móvil de permanencia limitada para los ediles posesionados en las juntas administradoras locales del municipio de Bucaramanga.</t>
  </si>
  <si>
    <t>SDS-MC-009-2021-01</t>
  </si>
  <si>
    <t>Compraventa de elementos y materiales de oficina y litografía con destino a las juntas administradoras locales y ediles del municipio de Bucaramanga</t>
  </si>
  <si>
    <t>SDS-MC-008-2021</t>
  </si>
  <si>
    <t>Compraventa de sets de bloques pedagógicos, guías de construcción y sistema de inventarios para la dotación de ludotecas y el proyecto casa búho, espacios especializados para la primera infancia e infancia en el municipio de Bucaramanga</t>
  </si>
  <si>
    <t>SDS-SASI-005-2021</t>
  </si>
  <si>
    <t>Plan de conectividad móvil de permanencia limitada para los ediles posesionados en las juntas administradoras locales del municipio de Bucaramanga</t>
  </si>
  <si>
    <t>SDS-MC-007-2021-01</t>
  </si>
  <si>
    <t>No cambia de estado</t>
  </si>
  <si>
    <t>Dotación con destino a los centros vida del municipio de Bucaramanga</t>
  </si>
  <si>
    <t>SDS-SASI-006-2021</t>
  </si>
  <si>
    <t>Adquisición de uniformes deportivos (camiseta tipo cuello en v- pantalón jogger) con destino a las personas mayores beneficiarias del programa adulto mayor y digno del municipio de Bucaramanga</t>
  </si>
  <si>
    <t>SDS-SASI-007-2021</t>
  </si>
  <si>
    <t>Sec. Educación</t>
  </si>
  <si>
    <t>Adquisición servicios de conectividad de las instituciones educativas oficiales del municipio de bucaramanga</t>
  </si>
  <si>
    <t>SEB-SASI-001-2021</t>
  </si>
  <si>
    <t xml:space="preserve">Emergencia COVID19
</t>
  </si>
  <si>
    <t>Tienda virtual</t>
  </si>
  <si>
    <t xml:space="preserve">Compra de ETP II
</t>
  </si>
  <si>
    <t>Sec. Interior</t>
  </si>
  <si>
    <t>Vehículos III</t>
  </si>
  <si>
    <t>Sec. Planeación</t>
  </si>
  <si>
    <t>IAD Softare I  ArcGIS</t>
  </si>
  <si>
    <t>Prestar los servicios logísticos para la asistencia y participación del consejo territorial de planeación de Bucaramanga en el xxiv congreso nacional del sistema nacional de planeación-snp armenia 2021. Temática “cambio climático, territorio y paz”. Noviembre 16,17,18, 19 y 20 del 2021. ”</t>
  </si>
  <si>
    <t>SP-MC-001-2021</t>
  </si>
  <si>
    <t>Adquisición de licencia del software power bi pro para el cumplimiento de las actividades a cargo de las distintas dependencias de la secretaria de planeación de la administración municipal de Bucaramanga - Santander.</t>
  </si>
  <si>
    <t>SP-MC-002-2021</t>
  </si>
  <si>
    <t>Consultoría para realizar los estudios detallados de amenaza, vulnerabilidad y riesgo por movimientos en masa e inundación en el asentamiento humano denominado la fortuna en la comuna no. 1 del municipio de bucaramanga, santander</t>
  </si>
  <si>
    <t>SP-CM-001-2021</t>
  </si>
  <si>
    <t>Concurso de Méritos Abierto</t>
  </si>
  <si>
    <t>Consultoría para la elaboración de estudios detallados de amenaza, vulnerabilidad y riesgo por movimientos en masa, inundación, y avenidas torrenciales en sectores priorizados al suroccidente (la guacamaya, la islita, el fonce, san gerardo i, laureles i, cordoncillo ii sector bajo, cordoncillo i, antigua Colombia, juan xxiii, áfrica, la floresta – san josé) y en el norte sobre la comuna 1 (divino niño i, divino niño ii, barrio nuevo, san valentín, campestre norte, getsemaní, las delicias) del municipio de Bucaramanga</t>
  </si>
  <si>
    <t>SP-CM-002-2021</t>
  </si>
  <si>
    <t>Secop I</t>
  </si>
  <si>
    <t>Interventoría integral a la consultoría para la elaboración de estudios detallados de amenaza, vulnerabilidad y riesgo por movimientos en masa, inundación, y avenidas torrenciales en sectores priorizados al suroccidente (la guacamaya, la islita, el Fonce, San Gerardo I, laureles I, cordoncillo II sector bajo, cordoncillo I, antigua Colombia, juan xxiii, áfrica, la floresta – San José) y en el norte sobre la comuna 1 (divino niño I, divino niño II, barrio nuevo, san Valentín, campestre norte, Getsemaní, las delicias) del municipio de Bucaramanga</t>
  </si>
  <si>
    <t>SP-CM-003-2021</t>
  </si>
  <si>
    <t>Interventoría integral a la consultoría para la actualización del estudio detallado de amenaza y riesgo por fenómenos de remoción en masa en la comuna 14 (cdmb, uis, 2011) y elaboración de estudios detallados de amenaza, vulnerabilidad y riesgo por movimientos en masa, inundación, y avenidas torrenciales para los sectores priorizados de la comuna 14 (albania, buenos aires, miraflores, parte baja de morrorico, sector la malaña, parte alta de venado de oro) en el municipio de Bucaramanga</t>
  </si>
  <si>
    <t>SP-CM-005-2021</t>
  </si>
  <si>
    <t>Consultoría para la actualización del estudio detallado de amenaza y riesgo por fenómenos de remoción en masa en la comuna 14 (cdmb, uis, 2011) y elaboración de estudios detallados de amenaza, vulnerabilidad y riesgo por movimientos en masa, inundación, y avenidas torrenciales para los sectores priorizados de la comuna 14 (albania, buenos aires, miraflores, parte baja de morrorico, sector la malaña, parte alta de venado de oro) en el municipio de Bucaramanga</t>
  </si>
  <si>
    <t>SP-CM-004-2021</t>
  </si>
  <si>
    <t>Adquisición de computadores, impresoras, discos duros y demás equipos informáticos para el fortalecimiento de las actividades administrativas en cabeza de la secretaria de planeación de la administración municipal de Bucaramanga - Santander</t>
  </si>
  <si>
    <t>SP-SASI-001-2021</t>
  </si>
  <si>
    <t>Sec. Hacienda</t>
  </si>
  <si>
    <t xml:space="preserve">Selección de operadores para la planeación, diseño, estructuración, implementación y seguimiento de la estrategia de fortalecimiento empresarial enfocado a la reactivación económica de micro, pequeñas y medianas empresas priorizadas en el marco del proyecto estratégico “Progresa Bucaramanga”	</t>
  </si>
  <si>
    <t>SH-LP-001-2021</t>
  </si>
  <si>
    <t>Licitación Pública</t>
  </si>
  <si>
    <t>Desierto</t>
  </si>
  <si>
    <t>Sec. Salud y Ambiente</t>
  </si>
  <si>
    <t>Prestar servicios para la efectiva promoción y divulgación de los planes de acción y resultados institucionales en cumplimiento de la estrategia de rendición de cuentas y en el marco del proyecto “fortalecimiento de las comunicaciones y los mecanismos para la promoción y garantía de la transparencia, acceso a la información pública y lucha contra la corrupción en el municipio de Bucaramanga</t>
  </si>
  <si>
    <t>SSYA-SAMC-001-2021</t>
  </si>
  <si>
    <t>Prestación de servicios para realizar la gestion integral de los residuos peligrosos (recoleccion, transporte y disposicion final), que se generen durante la ejecución de actividades del programa de inspección, vigilancia y control de alimentos, centro de zoonosis, y demás actividades asociadas a la secretaría de salud y ambiente.</t>
  </si>
  <si>
    <t>SSYA-MC-003-2021</t>
  </si>
  <si>
    <t>Adquisición de cajas térmicas y termohigrómetros para fortalecer la red de frio de biologicos, de acuerdo al plan de vacunación contra el covid-19</t>
  </si>
  <si>
    <t>SSYA-MC-002-2021</t>
  </si>
  <si>
    <t>Suministro de alimentación para el personal de voluntarios en las jornadas de vacunación de covid-19 en el municipio de bucaramanga</t>
  </si>
  <si>
    <t>SSYA-MC-004-2021</t>
  </si>
  <si>
    <t>Suministro de insumos y elementos para llevar a cabo acciones de esterilización a caninos y felinos del municipio de bucaramanga</t>
  </si>
  <si>
    <t>SSYA-SASI-001-2021</t>
  </si>
  <si>
    <t>Adquisición de elementos para el fortalecimiento de procesos de cultura ambiental, para promover la separación en la fuente y aprovechamiento de residuos sólidos domiciliarios en el barrio la joya del municipio de Bucaramanga</t>
  </si>
  <si>
    <t>SSYA-SASI-003-2021</t>
  </si>
  <si>
    <t>Adquisición de kits para la población vulnerable del municipio de Bucaramanga con el fin de implementar las acciones para el desarrollo de la estrategia de atención integral en primera infancia denominada en Bucaramanga es haciendo para un inicio feliz</t>
  </si>
  <si>
    <t>SSYA-SASI-005-2021</t>
  </si>
  <si>
    <t>Prestación de servicios fúnebres para la recepción, traslado y cremación de cadáveres, de población vulnerable, con causa de muerte probable o confirmada por el virus covid-19, del municipio de Bucaramanga</t>
  </si>
  <si>
    <t>SSYA-SASI-006-2021</t>
  </si>
  <si>
    <t xml:space="preserve">Adquisición de equipos básicos para consulta médica de primera infancia, con el fin de implementar las acciones para el desarrollo de la estrategia de atención integral en primera infancia </t>
  </si>
  <si>
    <t>SSYA-SASI-002-2021</t>
  </si>
  <si>
    <t>Adquisión de composteras para el fortalecimiento del componente de aprovechamiento de residuos orgánicos a nivel residencial y comunitario, en el municipio de bucaramanga</t>
  </si>
  <si>
    <t>SSYA-MC-005-2021</t>
  </si>
  <si>
    <t xml:space="preserve">Intervención de los puntos críticos identificados en las vías y áreas públicas del municipio de Bucaramanga, que permita mitigar el impacto dado por la inadecuada disposición de residuos </t>
  </si>
  <si>
    <t>SSYA-MC-006-2021</t>
  </si>
  <si>
    <t>NO CAMBIA DE ESTADO</t>
  </si>
  <si>
    <t>Adquisición y puesta en operación de tres (3) sensores de bajo costo en la ciudad de Bucaramanga para el fortalecimiento de la red ambiental ciudadana de monitoreo de aire (racimo-aire)</t>
  </si>
  <si>
    <t>SSYA-MC-007-2021</t>
  </si>
  <si>
    <t>Mantenimiento preventivo y correctivo de un (1) equipo pesado dyna - fog modelo maxi - pro 1800 de montar en vehículo con sistema ultra bajo volumen ulv para aspersión de insecticidas de uso en salud</t>
  </si>
  <si>
    <t>SSYA-MC-009-2021</t>
  </si>
  <si>
    <t>Adquisición de material impreso para apoyar el desarrollo de las actividades de inspección, vigilancia y control sanitario a establecimientos públicos y privados pertenecientes al municipio de Bucaramanga</t>
  </si>
  <si>
    <t>SSYA-MC-010-2021</t>
  </si>
  <si>
    <t>Adquisición, instalación y puesta en funcionamiento de un sistema solar fotovoltaico de 1,2 kwp de potencia, para el fortalecimiento de procesos de cultura ambiental, para la promoción de fuentes no convencionales de energía renovable en el barrio la joya del municipio de Bucaramanga</t>
  </si>
  <si>
    <t>SSYA-MC-011-2021</t>
  </si>
  <si>
    <t>SSYA-MC-008-2021</t>
  </si>
  <si>
    <t>Adquisición de insumos y elementos para vacunación antirrábica de mascotas (caninos y felinos) en el municipio de Bucaramanga</t>
  </si>
  <si>
    <t>SSYA-MC-013-2021</t>
  </si>
  <si>
    <t>Adquisición de equipos para dotar salas de lactancia en el desarrollo de la estrategia de atención integral en primera infancia "en Bucaramanga es haciendo para un inicio feliz</t>
  </si>
  <si>
    <t>SSYA-MC-014-2021</t>
  </si>
  <si>
    <t>Prestar servicios de atención a los caninos y felinos que se encuentren riesgo y vulnerabilidad, para disminuir y vigilar las enfermedades zoonóticas en el municipio de Bucaramanga</t>
  </si>
  <si>
    <t>SSYA-MC-015-2021</t>
  </si>
  <si>
    <t>Adquisición, instalación y puesta en funcionamiento de un sistema solar fotovoltaico de 1,2 kwp de potencia para el fortalecimiento de procesos de cultura ambiental</t>
  </si>
  <si>
    <t>SSYA-MC-016-2021</t>
  </si>
  <si>
    <t>adquisición de material impreso para apoyar el desarrollo de las actividades de inspección, vigilancia y control sanitario a establecimientos públicos y privados pertenecientes al municipio de Bucaramanga</t>
  </si>
  <si>
    <t>SSYA-MC-017-2021</t>
  </si>
  <si>
    <t>Adquisición de seis (6) dispositivos de disparo eléctrico de letalidad reducida, para el cumplimiento de las metas establecidas en el plan integral de seguridad y convivencia ciudadana, dentro del marco de las actividades de u.a.e migración colombia-regional oriente</t>
  </si>
  <si>
    <t>SINT-MC-03-2021</t>
  </si>
  <si>
    <t>Fortalecimiento de la capacidad operativa de la unidad municipal gestión del riesgo y desastres de Bucaramanga</t>
  </si>
  <si>
    <t>SINT-MC-05-2021</t>
  </si>
  <si>
    <t>Adquisición de uniformes y dotación para cruz roja colombiana (seccional Santander) y dotación para los miembros de la unidad municipal de gestión del riesgo y desastre -umgrd- de Bucaramanga, en el marco del proyecto ““subsidio y asignación de recursos complementarios para atender emergencias y eventos naturales en el municipio de Bucaramanga””</t>
  </si>
  <si>
    <t>SINT-MC-06-2021</t>
  </si>
  <si>
    <t>Prestar servicios de apoyo logístico a la mesa de participación efectiva de víctimas en el traslado, alimentación y alojamiento durante las jornadas de intercambio de experiencias, en el marco del proyecto “fortalecimiento a la atención integral de la población víctima del conflicto armado en el municipio de Bucaramanga</t>
  </si>
  <si>
    <t>SINT-MC-04-20221</t>
  </si>
  <si>
    <t>“Servicio de capacitación que incluya certificación de pilotos para sistema uav para el mejoramiento de las labores de inspección de la oficina de gestión del riesgo del municipio de Bucaramanga”</t>
  </si>
  <si>
    <t>SINT-MC-07-2021</t>
  </si>
  <si>
    <t>Servicio de mantenimiento preventivo y correctivo con suministro de repuestos para los vehículos adscritos a la policía metropolitana de Bucaramanga en el marco del proyecto “fortalecimiento a las estrategias de orden público en el marco del plan integral de seguridad y convivencia ciudadana PISCC del municipio de Bucaramanga”</t>
  </si>
  <si>
    <t>SINT-MC-08-2021</t>
  </si>
  <si>
    <t>Adquisición de mobiliario en el marco del proyecto “mejoramiento en la prestación del servicio para la atención al ciudadano en las comisarías e inspecciones del municipio de Bucaramanga”, como parte de la política pública de seguridad y convivencia ciudadana del municipio de Bucaramanga”</t>
  </si>
  <si>
    <t>SINT-MC-09-2021.</t>
  </si>
  <si>
    <t>Adquisición de materiales de ferretería para trabajo comunitario, en el marco del proyecto denominado “desarrollo de estrategias para la prevención de delitos en niños, niñas, adolescentes y jóvenes en la ciudad de Bucaramanga”.</t>
  </si>
  <si>
    <t>SINT-MC-10-2021</t>
  </si>
  <si>
    <t>Fortalecimiento del programa tolerancia en movimiento en el municipio de bucaramanga mediante chalecos distintivos, elementos de papeleria y material publicitario</t>
  </si>
  <si>
    <t>SINT-MC-11-2021</t>
  </si>
  <si>
    <t>Adquisición de equipos de computo, periféricos, audio y video para el fortalecimiento y creación de los centros de información estratégica policial seccional – cieps</t>
  </si>
  <si>
    <t>SINT-SASI-04-2021</t>
  </si>
  <si>
    <t>Prestar servicios de mantenimiento preventivo y correctivo con suministro de repuestos al sistema de video vigilancia en el municipio de bucaramanga en el marco del proyecto denominado “mantenimiento al circuito cerrado de televisión – cctv para las acciones de vigilancia en el municipio de bucaramanga”.</t>
  </si>
  <si>
    <t>SINT-SASI-05-2021</t>
  </si>
  <si>
    <t>Adquisición de chalecos de protección balística para la defensa y seguridad en la operatividad del personal de la policía metropolitana de bucaramanga</t>
  </si>
  <si>
    <t>SINT-SASI-06-2021</t>
  </si>
  <si>
    <t>Suministro de alimentación como apoyo logístico al personal activo de la policía metropolitana de bucaramanga, de acuerdo al proyecto de inversión denominado "fortalecimiento a las estrategias de orden público en el marco del plan integral de seguridad y convivencia ciudadana piscc del municipio de bucaramanga.”</t>
  </si>
  <si>
    <t>SINT-SASI-07-2021</t>
  </si>
  <si>
    <t>Adquisición de ayudas humanitarias para atender emergencias y eventos naturales adversos en el municipio de bucaramanga en el marco del proyecto denominado “subsidio y asignacion de recursos complementarios para atender emergencias y eventos naturales en el municipio de bucaramanga</t>
  </si>
  <si>
    <t>SINT-SASI-08-2021</t>
  </si>
  <si>
    <t>Adquisición de equipos de protección personal e indumentaria para el fortalecimiento de la capacidad operativa del ejercito nacional seccional bucaramanga en el marco del proyecto denominado “subsidio y asignacion de recursos complementarios para atender emergencias y eventos naturales en el municipio de bucaramanga</t>
  </si>
  <si>
    <t>SINT-SASI-09-2021</t>
  </si>
  <si>
    <t>Adquisición de bicicletas todo terreno para apoyar la estrategia cuadrante de vecindario de la policía metropolitana de Bucaramanga en el marco del proyecto</t>
  </si>
  <si>
    <t>SINT-SASI-10-2021</t>
  </si>
  <si>
    <t>Prestar servicios de apoyo logístico para el desarrollo de los eventos del programa tolerancia en movimiento - días seguros y consejos de seguridad en el marco del proyecto denominado “desarrollo de estrategias para la prevención de delitos en niños de niños, niades Bucaramanga ”</t>
  </si>
  <si>
    <t>SINT-SASI-13-2021</t>
  </si>
  <si>
    <t>“Adquisición de equipos tecnológicos para fortalecer la secretaría del interior del municipio de Bucaramanga y la Fiscalía General de la Nación seccional Santander</t>
  </si>
  <si>
    <t>SINT-SASI-012-2021</t>
  </si>
  <si>
    <t>Adquisición de vehículos para fortalecimiento del componente de movilidad de migración Colombia - dirección regional oriente y la policía metropolitana de Bucaramanga en el marco del proyecto denominado “implementación de acciones para el mejoramiento de la operatividad y el transporte de personal en los organismos de seguridad del municipio de Bucaramanga”</t>
  </si>
  <si>
    <t>SINT-SASI-11-2021</t>
  </si>
  <si>
    <t>Adquisición de componentes estructurales y formas básicas para la reducción y mitigación del riesgo de desastres, en el marco del proyecto “implementación de acciones de fortalecimiento a la gestión del riesgo de desastres en el municipio de Bucaramanga</t>
  </si>
  <si>
    <t>SINT-SASI-15-2021</t>
  </si>
  <si>
    <t>Adquisición de elementos para el fortalecimiento de organismos de seguridad con jurisdicción en el municipio de Bucaramanga.</t>
  </si>
  <si>
    <t>SINT-SASI-16-2021</t>
  </si>
  <si>
    <t>Adquisición de implementos deportivos, en el marco del proyecto denominado desarrollo de estrategias para la prevención de delitos en niños, niñas, adolescentes y jóvenes en la ciudad de Bucaramanga.</t>
  </si>
  <si>
    <t>SINT-SASI-17-2021</t>
  </si>
  <si>
    <t>Adquisición de licencia ufed 4pc y kit de ultra bloqueadores, para el mejoramiento de las acciones de investigación criminal de la policía metropolitana de Bucaramanga</t>
  </si>
  <si>
    <t>SINT-SASI-19-2021</t>
  </si>
  <si>
    <t>Adquisición, instalación y puesta en funcionamiento de equipos para alertas tempranas en el asentamiento de puente nariño del municipio de Bucaramanga</t>
  </si>
  <si>
    <t>SINT-SASI-18-2021</t>
  </si>
  <si>
    <t>“Adquisición de equipos tecnológicos para el mejoramiento de las acciones de investigación criminal de la policía metropolitana de Bucaramanga”</t>
  </si>
  <si>
    <t>SINT-SASI-20-2021</t>
  </si>
  <si>
    <t>Adquisición de equipo de rayos x 3dx-ray para el fortalecimiento del grupo antiexplosivos de la fiscalía seccional santander en el marco del proyecto “implementación de acciones para la renovacion tecnologica para la fiscalia general de la nacion con sede en bucaramanga</t>
  </si>
  <si>
    <t>SINT-SASI-14-2021</t>
  </si>
  <si>
    <t xml:space="preserve">Aseo y Cafetería III
</t>
  </si>
  <si>
    <t xml:space="preserve">IAD Sofwtare I  ArcGIS
</t>
  </si>
  <si>
    <t xml:space="preserve">Grandes Superficies
</t>
  </si>
  <si>
    <t xml:space="preserve">Vehículos III
</t>
  </si>
  <si>
    <t>Sec. Administrativa</t>
  </si>
  <si>
    <t>Servicio de Vigilancia y Seguridad Privada</t>
  </si>
  <si>
    <t>Bolsa Mercantil de Colombia, Boletin RS 123</t>
  </si>
  <si>
    <t>Selección Abreviada por Bolsa de Productos</t>
  </si>
  <si>
    <t>Bolsa Mercantíl</t>
  </si>
  <si>
    <t>Prestación de servicio logístico para prestar atención inmediata a víctimas del delito de trata de personas en el municipio de Bucaramanga en el marco del proyecto “implementación de acciones de asistencia, protección y prevención a víctimas del delito de trata de personas del municipio de Bucaramanga”</t>
  </si>
  <si>
    <t>SINT-MC-013-2021</t>
  </si>
  <si>
    <t>Adquisición de medallas e incentivos para la condecoración del personal de la policía nacional que se destaque en la prestación del servicio de seguridad en el municipio de Bucaramanga”</t>
  </si>
  <si>
    <t>SINT-MC-15-2021</t>
  </si>
  <si>
    <t>“Adquisición de sistema modular de almacenamiento interno para vehículo antiexplosivos y transporte de robot, de acuerdo a la ficha técnica emitida por la fiscalía seccional Santander, en el marco del proyecto las diferentes áreas de investigación de la fiscalía general de la nación sede Bucaramanga ”</t>
  </si>
  <si>
    <t>SINT-MC-16-2021</t>
  </si>
  <si>
    <t>Compra e instalación de sistema de alarma comunitaria (cornetas) para los frentes de seguridad de los barrios altos de Betania y la inmaculada del municipio de Bucaramanga en el marco del proyecto denominado “fortalecimiento a la atención portal confricación de la articulación municipio de Bucaramanga ”.</t>
  </si>
  <si>
    <t>SINT-MC-17-2021</t>
  </si>
  <si>
    <t>Adquisición de distanciómetro laser de alta fidelidad conforme a ficha técnica emitida por la policía nacional metropolitana de Bucaramanga, en el marco del proyecto "mejoramiento a las acciones de investigación criminal del sistema integrado de seguridad rural</t>
  </si>
  <si>
    <t>SINT-MC-19-2021</t>
  </si>
  <si>
    <t>Adquisición de extintores, botiquines e insumos de aseo para el fortalecimiento de la operatividad de los centros de acopio a cargo del municipio de Bucaramanga</t>
  </si>
  <si>
    <t>SINT-MC-18-2021</t>
  </si>
  <si>
    <t>Suministro de combustibles para fortalecer las capacidades operacionales del batallón de ingenieros no. 5 cr. Francisco José de caldas en garantía la seguridad y convivencia ciudadana del municipio de Bucaramanga, Santander</t>
  </si>
  <si>
    <t>SINT-MC-20-2021</t>
  </si>
  <si>
    <t>Adquisición de elementos de papelería para apoyar actividades dirigidas a la población privada de la libertad en el marco del convenio interadministrativo suscrito entre el municipio de Bucaramanga y el inpec regional oriente</t>
  </si>
  <si>
    <t>SINT-MC-21-2021</t>
  </si>
  <si>
    <t>Adquisición de licencia axiom conforme a la ficha técnica emitida por la policía nacional (mebuc), en el marco del proyecto de mejoramiento a las acciones de investigación criminal y del sistema integrado de seguridad rural de la policía metropolitana del municipio de Bucaramanga</t>
  </si>
  <si>
    <t>SINT-MC-22-2021</t>
  </si>
  <si>
    <t>Adquisición de elementos para el desarrollo de la estrategia aguante la barra: barrismo tolerante, aportar, convivir y alentar, en el municipio de Bucaramanga</t>
  </si>
  <si>
    <t>SINT-MC-24-2021</t>
  </si>
  <si>
    <t>Adquisición de material publicitario en el marco del proyecto apoyo para la ejecución de la estrategia denominada aguante la barra: barrismo tolerante, aportar, convivir y alentar en el municipio de Bucaramanga</t>
  </si>
  <si>
    <t>SINT-MC-25-2021</t>
  </si>
  <si>
    <t>Adquisición de mobiliario en el marco del proyecto “mejoramiento en la prestación del servicio para la atención al ciudadano en las comisarías e inspecciones del municipio de Bucaramanga”, como parte de la política pública de seguridad y convivencia de ciudadana del municipio de Bucaramanga</t>
  </si>
  <si>
    <t>SINT-MC-12-2021</t>
  </si>
  <si>
    <t>OATIC</t>
  </si>
  <si>
    <t>Contratar la renovación de la garantía y licenciamiento para el firewall marca paloalto de conformidad con las especificaciones técnicas requeridas por la entidad</t>
  </si>
  <si>
    <t>SA-CMC-014-2021</t>
  </si>
  <si>
    <t>Mantenimiento preventivo y correctivo, incluyendo los repuestos del sistema de agua potable y contraincendios del edificio CAM FASE I y FASE II, de la administración central del municipio de Bucaramanga y sus centros externos</t>
  </si>
  <si>
    <t>SA-CMC-011-2021</t>
  </si>
  <si>
    <t>Adquisición de sillas ergonómicas de conformidad con las características técnicas establecidas por el área de seguridad y salud en el trabajo del municipio de Bucaramanga, para la prevención del riesgo biomecánico</t>
  </si>
  <si>
    <t>SA-CMC-012-2021</t>
  </si>
  <si>
    <t>Ofc. Prensa y Comunicaciones</t>
  </si>
  <si>
    <t>Prestación de servicios para la implementación de una estrategia digital que permita la optimización de las redes sociales institucionales para fortalecer la difusión de la oferta institucional y de la gestión adelantada por el municipio de Bucaramanga</t>
  </si>
  <si>
    <t>SA-CMC-013-2021</t>
  </si>
  <si>
    <t>Realizar la interventoría administrativa, técnica, jurídica y financiera al contrato, cuyo objeto es “prestación del servicio integral de potenciación y puesta en funcionamiento de elementos gpon en la fibra óptica, así como el funcionamiento y/o activación de zonas wifi y puntos de conectividad</t>
  </si>
  <si>
    <t>SA-CM-01-2021</t>
  </si>
  <si>
    <t>Mantenimiento preventivo y correctivo en sitio de las ups propiedad del municipio de bucaramanga, bajo parámetros de energía de calidad que garanticen el correcto funcionamiento de la red regulada del centro administrativo municipal y sus centros externos</t>
  </si>
  <si>
    <t>SA-CMC-015-2021</t>
  </si>
  <si>
    <t>Prestar servicios para la revisión técnico mecánica, emisión de gases contaminantes y la expedición del certificado respectivo para el parque automotor de propiedad del municipio de bucaramanga</t>
  </si>
  <si>
    <t>SA-CMC-016-2021</t>
  </si>
  <si>
    <t>Adquisición de chalecos que permitan la plena identificacion del personal adscrito a la alcaldia municipal de bucaramanga</t>
  </si>
  <si>
    <t>SA-CMC-017-2021</t>
  </si>
  <si>
    <t>Adquisición de consumibles para impresoras y escáneres a cargo de la administración municipal de bucaramanga</t>
  </si>
  <si>
    <t>SA-CMC-018-2021</t>
  </si>
  <si>
    <t>Suministro de elementos de publicidad exterior (fija y móvil) e impresos de menor formato para la difusión de información institucional del municipio de bucaramanga</t>
  </si>
  <si>
    <t>SA-CMC-019-2021</t>
  </si>
  <si>
    <t>Adquisición e instalación de equipos de medida de energía eléctrica para subestaciones de la fase I y  II de la administración central municipal</t>
  </si>
  <si>
    <t>SA-CMC-021-2021</t>
  </si>
  <si>
    <t>Compra e instalación de señalética para el centro administrativo municipal y demás centros externos de la alcaldía de Bucaramanga que lo requieran</t>
  </si>
  <si>
    <t>SA-CMC-022-2021</t>
  </si>
  <si>
    <t>Adquisición de dotaciones (vestido y calzado de labor) para los trabajadores oficiales, prendas de vestir distintivas y elementos de protección personal con el fin de garantizar la seguridad de los servidores públicos del municipio de Bucaramanga</t>
  </si>
  <si>
    <t>SA-CMC-023-2021</t>
  </si>
  <si>
    <t>Adquisición de carpetas de archivo y ganchos legajadores para procesos de gestión documental de la secretaría de hacienda del municipio de Bucaramanga</t>
  </si>
  <si>
    <t>SA-CMC-025-2021</t>
  </si>
  <si>
    <t>Mantenimiento de las instalaciones físicas en el recinto del concejo y edificio fase II de la Alcaldía de Bucaramanga</t>
  </si>
  <si>
    <t>SA-CMC-026-2021</t>
  </si>
  <si>
    <t>Adquisición de banderas para ser izadas en centros externos y espacios pertenecientes al municipio de Bucaramanga</t>
  </si>
  <si>
    <t>SA-CMC-029-2021</t>
  </si>
  <si>
    <t>Contratar el servicio de desinfección para eliminar y evitar la proliferación de microorganismos en el centro administrativo CAM FASE IY CAM FASE II, y los 59 (cincuenta y nueve) centros externos del municipio de Bucaramanga Santander</t>
  </si>
  <si>
    <t>SA-CMC-028-2021</t>
  </si>
  <si>
    <t>Apoyo logístico para la organización y realización de las elecciones de consejos municipales y locales de juventud, a realizarse en el municipio de Bucaramanga Santander</t>
  </si>
  <si>
    <t>SA-CMC-030-2021</t>
  </si>
  <si>
    <t xml:space="preserve">Adquisición de tóner, dosis de tintas y cartuchos de tinta para las impresoras de las diferentes dependencias de la administración central municipal de Bucaramanga </t>
  </si>
  <si>
    <t>SA-CMC-020-2021</t>
  </si>
  <si>
    <t>Adquisición de una maquina protectora de cheques para el uso de la tesorería general del municipio de Bucaramanga</t>
  </si>
  <si>
    <t>SA-CMC-031-2021</t>
  </si>
  <si>
    <t>Apoyo logístico para la organización y realización de las consultas populares internas o interpartidistas, a realizarse en el municipio de Bucaramanga Santander.</t>
  </si>
  <si>
    <t>SA-CMC-039-2021</t>
  </si>
  <si>
    <t>Adquisición e instalación de detectores de presencia y de llaves sensoras y ahorradoras de agua en el centro administrativo municipal FASE IY FASE II</t>
  </si>
  <si>
    <t>SA-CMC-038-2021</t>
  </si>
  <si>
    <t>Adquisición de equipos de cómputo, digitalización y copiado para el cumplimiento de las actividades del pinar y el pgd en el proceso de gestión documental de la alcaldía de Bucaramanga</t>
  </si>
  <si>
    <t>SA-CMC-035-2021</t>
  </si>
  <si>
    <t>Adquisición, instalación y puesta en funcionamiento de una (1) ups de 15 kva para el restablecimiento de la energía eléctrica en la casa de justicia del norte</t>
  </si>
  <si>
    <t>SA-CMC-037-2021</t>
  </si>
  <si>
    <t>Adquisición de mobiliario para la implementación del proyecto denominado aprovechamiento de espacios locativos en el cam que fomenten el bienestar de los funcionarios en la alcaldía de Bucaramanga</t>
  </si>
  <si>
    <t>SA-CMC-034-2021</t>
  </si>
  <si>
    <t>Recarga, mantenimiento y adquisición de extintores para la administración central municipal de Bucaramanga</t>
  </si>
  <si>
    <t>SA-CMC-041-2021</t>
  </si>
  <si>
    <t>Adquisición de mobiliario tipo estantería fija para el resguardo de elementos de archivo del proceso de gestión documental en la alcaldía de Bucaramanga</t>
  </si>
  <si>
    <t>SA-CMC-043-2021</t>
  </si>
  <si>
    <t>Prestación servicios para la realización de exámenes psicosensométricos, pruebas teórico practica para los servidores públicos del municipio de Bucaramanga</t>
  </si>
  <si>
    <t>SA-CMC-042-2021</t>
  </si>
  <si>
    <t>Adquisición de alcohol antiséptico para la protección personal y prevención de riesgo de contagio de covid-19 en los trabajadores y contratistas que prestan sus servicios en los centros de trabajo del municipio de Bucaramanga</t>
  </si>
  <si>
    <t>SA-CMC-044-2021</t>
  </si>
  <si>
    <t xml:space="preserve">
Adquisición e implementación de un software de gestión de documento electrónico de archivo para la alcaldía de Bucaramanga 
</t>
  </si>
  <si>
    <t>SA-LP-02-2021</t>
  </si>
  <si>
    <t>Prestar servicios de apoyo logístico en los eventos protocolarios, institucionales o afines que contribuyan al cumplimiento de las funciones propias de la entidad y las demas que se requieran en desarrollo de los planes, programas, proyectos y metas del municipio de Bucaramanga</t>
  </si>
  <si>
    <t>SA-SAMC-001-2021</t>
  </si>
  <si>
    <t>Adquisición de las pólizas que conforman el programa de seguros de personas para la administración central del municipio de bucaramanga</t>
  </si>
  <si>
    <t>SA-SAMC-002-2021</t>
  </si>
  <si>
    <t>Prestación de servicios para realizar el diagnóstico de la situación actual de la alcaldía de Bucaramanga con base en los lineamientos expedidos por MINTIC para la transición de IPV4 A IPV6 – FASE I.</t>
  </si>
  <si>
    <t>SA-SAMC-003-2021</t>
  </si>
  <si>
    <t>Adquisición e instalación de materiales y equipos audiovisuales para los módulos de información de los salones comunales del municipio de Bucaramanga.</t>
  </si>
  <si>
    <t>SDS-SASI-008-2021</t>
  </si>
  <si>
    <t>Plan de medios para la difusión de la oferta institucional, con el propósito de mantener informada a la ciudadanía sobre la gestión pública adelantada</t>
  </si>
  <si>
    <t>SA-SUBIP-001-2021</t>
  </si>
  <si>
    <t>Suministro de elementos y materiales de ferretería, eléctricos, y herramientas para el mantenimiento de las instalaciones de la alcaldia del municipio de Bucaramanga.</t>
  </si>
  <si>
    <t>SA-SUBIP-002-2021</t>
  </si>
  <si>
    <t>Compraventa de papeleria y utiles de oficina, para las diferentes dependencias de la administración central municipal de bucaramanga</t>
  </si>
  <si>
    <t>SA-SUBIP-003-2021</t>
  </si>
  <si>
    <t>Suministro de combustible (gasolina corriente y acpm), para los vehículos, motocicletas, maquinaria pesada y demás equipos que lo requieran, así mismo el suministro e instalación de lubricantes, filtros, monta llantas y lavado para los vehículos y motocicletas de propiedad de la entidad que conforman el parque automotor del municipio de Bucaramanga</t>
  </si>
  <si>
    <t>SA-SUBIP-004-2021</t>
  </si>
  <si>
    <t>Realizar mantenimiento correctivo incluido respuestos de las motocicletas, vehiculos y maquinaria pesada de propiedad del municipio de bucaramanga</t>
  </si>
  <si>
    <t>SA-SUBIP-005-2021</t>
  </si>
  <si>
    <t>Adquisición, instalación y puesta en funcionamiento de sistema integral de seguridad y control de acceso para el centro administrativo municipal FASE IY FASE II</t>
  </si>
  <si>
    <t>SA-SUBIP-008-2021</t>
  </si>
  <si>
    <t>Adquisición, instalación, configuración y puesta en funcionamiento de un circuito cerrado de televisión (cctv), para la seguridad de las instalaciones de la fase i y fase ii del centro administrativo municipal</t>
  </si>
  <si>
    <t>SA-SUBIP-006-2021</t>
  </si>
  <si>
    <t>Aseo y Cafetería III</t>
  </si>
  <si>
    <t>66390</t>
  </si>
  <si>
    <t>IAD Software I  Microsoft</t>
  </si>
  <si>
    <t>69881</t>
  </si>
  <si>
    <t>SOAT III</t>
  </si>
  <si>
    <t>70370</t>
  </si>
  <si>
    <t>Servicios BPO II</t>
  </si>
  <si>
    <t>71885</t>
  </si>
  <si>
    <t>Compra de ETP II</t>
  </si>
  <si>
    <t>74004</t>
  </si>
  <si>
    <t>74008</t>
  </si>
  <si>
    <t>74078</t>
  </si>
  <si>
    <t>Dotación Escolar II</t>
  </si>
  <si>
    <t>80689</t>
  </si>
  <si>
    <t>80693</t>
  </si>
  <si>
    <t>80696</t>
  </si>
  <si>
    <t>Motocicletas Cuatrimotos</t>
  </si>
  <si>
    <t>80788</t>
  </si>
  <si>
    <t>80918</t>
  </si>
  <si>
    <t>81130</t>
  </si>
  <si>
    <t>Sec. Infraestructura</t>
  </si>
  <si>
    <t>Consumibles de Impresión</t>
  </si>
  <si>
    <t>79023</t>
  </si>
  <si>
    <t>81594</t>
  </si>
  <si>
    <t>81643</t>
  </si>
  <si>
    <t>82109</t>
  </si>
  <si>
    <t>82105</t>
  </si>
  <si>
    <t>82106</t>
  </si>
  <si>
    <t>82114</t>
  </si>
  <si>
    <t>82116</t>
  </si>
  <si>
    <t>82781</t>
  </si>
  <si>
    <t>82808</t>
  </si>
  <si>
    <t>Aseo y cafetería III</t>
  </si>
  <si>
    <t>83215</t>
  </si>
  <si>
    <t>83247</t>
  </si>
  <si>
    <t>Mantenimiento y mejoramiento de la red vial urbana del municipio de bucaramanga</t>
  </si>
  <si>
    <t>SI-LP-001-2021</t>
  </si>
  <si>
    <t>Licitación Pública (Obra pública)</t>
  </si>
  <si>
    <t>Adecuación y mejoramiento de parques y espacio público</t>
  </si>
  <si>
    <t>SI-LP-005-2021</t>
  </si>
  <si>
    <t>Actividades de poda para el despeje de luminarias y redes que interfieren con el alumbrado publico y tala de árboles y manejo integral del componente arbóreo en el espacio público</t>
  </si>
  <si>
    <t>SI-LP-006-2021</t>
  </si>
  <si>
    <t>Interventoría al mejoramiento de las instalaciones del Instituto Tecnológico Damanso Zapata Fase I</t>
  </si>
  <si>
    <t>SI-CM-002-2021</t>
  </si>
  <si>
    <t>Interventoría a la adecuación de infraestructura para equipamientos comunitarios y espacios públicos adyacentes</t>
  </si>
  <si>
    <t>SI-CM-003-2021</t>
  </si>
  <si>
    <t>Interventoría a la adecuación y mejoramiento de parques y espacio público</t>
  </si>
  <si>
    <t>SI-CM-004-2021</t>
  </si>
  <si>
    <t>Interventoría a la construccion del alumbrado público del corredor vial tramo 7 desde la glorieta la cemento hasta el barrio colorados del municipio de Bucaramanga</t>
  </si>
  <si>
    <t>SI-CM-005-2021</t>
  </si>
  <si>
    <t>Mantenimiento del alumbrado público del municipio de Bucaramanga</t>
  </si>
  <si>
    <t>SI-LP-008-2021</t>
  </si>
  <si>
    <t>Interventoria tecnica, administrativa, financiera, ambiental, de salud ocupacional y seguridad industrial de la prestacion del servicio de actividades de poda para el despeje de luminarias y redes que interfieren con el alumbrado publico y tala de arboles y manejo integral del componente arboreo en el espacio publico del municipio de Bucaramanga</t>
  </si>
  <si>
    <t>SI-CM-006-2021</t>
  </si>
  <si>
    <t>Desarrollar la primera fase para la adquisición, suministro, implementación y puesta en funcionamiento de puntos de gestión inteligente y medidas para la red de alumbrado público del municipio de bucaramanga</t>
  </si>
  <si>
    <t>Bolsa Mercantil de Colombia, Boletin BI 158</t>
  </si>
  <si>
    <t xml:space="preserve"> Interventoría tecnica, administrativa, financiera, ambiental de salud ocupacional y seguridad industrial de la prestacion del servicio y el mantenimiento del alumbrado público del municipio de bucaramanga</t>
  </si>
  <si>
    <t>SI-CM-007-2021</t>
  </si>
  <si>
    <t xml:space="preserve">Interventoría a la adecuación de salas de paso, atención al usuario y unidad de reacción inmediata para la sede principal de la fiscalía general de la nación en Bucaramanga así como la interventoría a la construcción y mejoramiento de la infraestructura cultural "casa galán" del municipio de Bucaramanga, Santander. </t>
  </si>
  <si>
    <t>SI-CM-009-2021</t>
  </si>
  <si>
    <t>Modernización del alumbrado público del parque san pío en el municipio de bucaramanga, santander y modernización del alumbrado público del parque santander en el municipio de bucaramanga, santander</t>
  </si>
  <si>
    <t>SI-LP-009-2021</t>
  </si>
  <si>
    <t>Mantenimiento y modernizacion de la infraestructura eléctrica de alumbrado público en el municipio de bucaramanga</t>
  </si>
  <si>
    <t>SI-LP-010-2021</t>
  </si>
  <si>
    <t>SI-LP-010-2022</t>
  </si>
  <si>
    <t>SI-LP-010-2023</t>
  </si>
  <si>
    <t>Interventoría a la modernización del alumbrado público del parque san pio en el municipio de Bucaramanga, Santander y modernización del alumbrado público del parque Santander en el municipio de Bucaramanga, Santander</t>
  </si>
  <si>
    <t>SI-CM-010-2021</t>
  </si>
  <si>
    <t xml:space="preserve">Interventoría al mantenimiento y modernización de la infraestructura eléctrica de alumbrado público en el municipio de Bucaramanga </t>
  </si>
  <si>
    <t>SI-CM-011-2021</t>
  </si>
  <si>
    <t>Mantenimiento del puente peatonal sobre la quebrada el macho, entre intersección de la calle 102 con carrera 30 (b. Diamante 1) y la calle 96 (sector c.r. miradores de san lorenzo), en el municipio de Bucaramanga, Santander</t>
  </si>
  <si>
    <t>SI-CMC-002-2021</t>
  </si>
  <si>
    <t>Adquisición e instalación de tanques plásticos para garantizar la cobertura del mínimo vital de agua en cumplimiento de las órdenes judiciales en el municipio de Bucaramanga, Santander</t>
  </si>
  <si>
    <t>SI-CMC-003-2021</t>
  </si>
  <si>
    <t>Estudios de exploración geotécnica para los proyectos en estructuración del municipio de Bucaramanga</t>
  </si>
  <si>
    <t>SI-CMC-004-2021</t>
  </si>
  <si>
    <t>Mejoramiento del puente peatonal de la intersección vial de la carrera 22b con calle 7n en el barrio el plan, que comunica la intersección vial de la calle 10 n con carrera 22ab en el barrio esperanza ii del municipio de Bucaramanga, Santander</t>
  </si>
  <si>
    <t>SI-CMC-005-2021</t>
  </si>
  <si>
    <t>Mantenimiento de la plaza de mercado Kennedy a cargo del municipio de Bucaramanga, Santander</t>
  </si>
  <si>
    <t>SI-SAMC-003-2021</t>
  </si>
  <si>
    <t>Mejoramiento y obras complementarias para alojamiento del batallón de ingenieros no. 5 coronel Francisco José de Caldas del municipio de Bucaramanga</t>
  </si>
  <si>
    <t>SI-SAMC-005-2021</t>
  </si>
  <si>
    <t>Mejoramiento y obras complementarias a las instalaciones del centro de internamiento preventivo (cip) para el funcionamiento del sistema de responsabilidad penal adolescente en el municipio de Bucaramanga</t>
  </si>
  <si>
    <t>SI-SAMC-006-2021</t>
  </si>
  <si>
    <t>Construcción de pozos sépticos en el área rural del municipio de Bucaramanga</t>
  </si>
  <si>
    <t>SI-SAMC-004-2021</t>
  </si>
  <si>
    <t>Adecuación de sala transitoria, antejardín y oficinas administrativas del centro facilitador de servicios migratorios – CFSM de Migración Colombia – regional oriente en el municipio de Bucaramanga</t>
  </si>
  <si>
    <t>SI-SAMC-001-2021</t>
  </si>
  <si>
    <t xml:space="preserve">Adecuación de la infraestructura de las sedes I: el inicio y sede G: san pedro bajo de la Institucion Educativa Oficial Rural Vijagual del municipio de Bucaramanga	</t>
  </si>
  <si>
    <t>SI-LP-011-2021</t>
  </si>
  <si>
    <t>Interventoría para desarrollar la primera fase para la adquisición, suministro, implementación y puesta en funcionamiento de puntos de gestión inteligente y medidas para la red de alumbrado público del municipio de Bucaramanga</t>
  </si>
  <si>
    <t>SI-CM-012-2021</t>
  </si>
  <si>
    <t>Construcción de placas huellas y obras complementarias de la malla vial veredal, viabilizados por el ejercicio de presupuestos participativos del municipio de Bucaramanga, Santander</t>
  </si>
  <si>
    <t>SI-LP-012-2021</t>
  </si>
  <si>
    <t>Suministro de luminarias de tecnología led para el municipio de Bucaramanga – FASE IV</t>
  </si>
  <si>
    <t>SI-SASI-001-2021</t>
  </si>
  <si>
    <t xml:space="preserve">Suministro de herramientas e insumos para el mejoramiento y conservación de la cobertura vegetal de las zonas verdes y parques del municipio de Bucaramanga </t>
  </si>
  <si>
    <t>SI-SASI-004-2021</t>
  </si>
  <si>
    <t>Suministro de materiales eléctricos para el mantenimiento de alumbrado público del municipio de Bucaramanga</t>
  </si>
  <si>
    <t>SI-SASI-003-2021</t>
  </si>
  <si>
    <t>Suministro de equipos de cómputo, impresoras, licencias, tonneres y tintas para la oficina de alumbrado público del municipio de Bucaramanga”</t>
  </si>
  <si>
    <t>SI-SASI-005-2021</t>
  </si>
  <si>
    <t>Adquisición de maquinaria para el mantenimiento de la malla vial</t>
  </si>
  <si>
    <t>SI-SASI-006-2021</t>
  </si>
  <si>
    <t>En evaluación</t>
  </si>
  <si>
    <t xml:space="preserve">Suministro de materiales e insumos para el mantenimiento de parques y espacios recreodeportivos en diferentes comunas del municipio de Bucaramanga </t>
  </si>
  <si>
    <t>SI-SASI-002-2021</t>
  </si>
  <si>
    <t xml:space="preserve">Adecuación de salas de paso, atención al usuario y unidad de reacción inmediata para la sede principal de la fiscalía general de la nación en Bucaramanga así como la construcción y mejoramiento de la infraestructura cultural "casa galán" del municipio de Bucaramanga, Santander </t>
  </si>
  <si>
    <t xml:space="preserve">SI-SAMC-002-2021 </t>
  </si>
  <si>
    <t>Mantenimiento y mejoramiento de la infraestructura existente de la comisaria de familia la joya en el municipio de Bucaramanga.</t>
  </si>
  <si>
    <t>SI-SAMC-007-2021</t>
  </si>
  <si>
    <t>Mejoramiento y obras complementarias a las instalaciones de la sede fuerte norte perteneciente al distrito i de la policía metropolitana del municipio de Bucaramanga</t>
  </si>
  <si>
    <t>SI-SAMC-008-2021</t>
  </si>
  <si>
    <t>Construcción de una unidad de bienestar animal para los animales en condición de calle en el municipio de Bucaramanga</t>
  </si>
  <si>
    <t xml:space="preserve">SI-SAMC-009-2021 </t>
  </si>
  <si>
    <t>Mejoramiento del espacio público del barrio Miraflores parte alta, barrio Albania y cordoncillos i del municipio de Bucaramanga</t>
  </si>
  <si>
    <t>SI-SAMC-010-2021</t>
  </si>
  <si>
    <t>Interventoría adecuación de la infraestructura de las sedes I: el inicio y sede G: san pedro bajo de la institución educativa oficial rural Vijagual del municipio de Bucaramanga</t>
  </si>
  <si>
    <t>SI-CM-013-2021</t>
  </si>
  <si>
    <t xml:space="preserve">Adecuación de andenes, escaleras y pasamanos viabilizados por el ejercicio de presupuestos participativos en diferentes sectores del municipio de Bucaramanga – Santander </t>
  </si>
  <si>
    <t>SI-LP-013-2021</t>
  </si>
  <si>
    <t>SI-LP-013-2022</t>
  </si>
  <si>
    <t>SI-LP-013-2023</t>
  </si>
  <si>
    <t>Adecuación de la infraestructura de parques y escenarios deportivos en el municipio de Bucaramanga, Santander</t>
  </si>
  <si>
    <t>SI-LP-014-2021</t>
  </si>
  <si>
    <t>Adecuación del equipamiento urbano del municipio de Bucaramanga, Santander</t>
  </si>
  <si>
    <t>SI-LP-015-2021</t>
  </si>
  <si>
    <t>Adecuación de salones comunales en el municipio de Bucaramanga Santander</t>
  </si>
  <si>
    <t>SI-LP-016-2021</t>
  </si>
  <si>
    <t>Modernización del alumbrado público del parque la loma, del parque los sarrapios y de las vías peatonales ubicadas entre las calles 42 a 54 y las carreras 33 a 42 del municipio de Bucaramanga, Santander</t>
  </si>
  <si>
    <t>SI-LP-017-2021</t>
  </si>
  <si>
    <t>Interventoría construcción de placas huellas y obras complementarias de la malla vial veredal, viabilizados por el ejercicio de presupuestos participativos del municipio de Bucaramanga</t>
  </si>
  <si>
    <t>SI-CM-014-2021</t>
  </si>
  <si>
    <t>Interventoría a la construcción de pozos sépticos en el área rural del municipio de Bucaramanga</t>
  </si>
  <si>
    <t>SI-CM-016-2021</t>
  </si>
  <si>
    <t>Interventoría a la modernización del alumbrado público del parque la loma, del parque los sarrapios y de las vías peatonales ubicadas entre las calles 42 a 54 y las carreras 33 a 42 del municipio de Bucaramanga, Santander</t>
  </si>
  <si>
    <t>SI-CM-017-2021</t>
  </si>
  <si>
    <t>Interventoría adecuación de andenes, escaleras y pasamanos viabilizados por el ejercicio de presupuestos participativos en diferentes sectores del municipio de Bucaramanga – Santander</t>
  </si>
  <si>
    <t>SI-CM-015-2021</t>
  </si>
  <si>
    <t>Interventoría a la adecuación de la infraestructura de parques y escenarios deportivos en el municipio de Bucaramanga</t>
  </si>
  <si>
    <t>SI-CM-018-2021</t>
  </si>
  <si>
    <t>Convocado</t>
  </si>
  <si>
    <t>Interventoría a la adecuación del equipamiento urbano</t>
  </si>
  <si>
    <t>SI-CM-019-2021</t>
  </si>
  <si>
    <t>Interventoría a la adecuación de salones comunales</t>
  </si>
  <si>
    <t>SI-CM-020-2021</t>
  </si>
  <si>
    <t>Sec. Jurídica</t>
  </si>
  <si>
    <t>Prestar servicios de apoyo logístico en el desarrollo de los eventos de rendición de cuentas que contribuyan al cumplimiento de la ley de transparencia, así como la promoción de la participación y control ciudadano y metas del municipio de Bucaramanga</t>
  </si>
  <si>
    <t>SJ-SAMC-001-2021</t>
  </si>
  <si>
    <t>“Suscripción al servicio de seguimiento y control de procesos judiciales en que hace parte el municipio de bucaramanga a través de un sistema electrónico de publicación en el marco del proyecto denominado fortalecimiento de la gestión con lineamientos de la defensa judicial y estratégica del municipio de bucaramanga”</t>
  </si>
  <si>
    <t>SJ-MC-001-2021</t>
  </si>
  <si>
    <t>Adecuación de espacio locativo para el bienestar de los funcionarios públicos en CAM fase 1 de la alcaldía de Bucaramanga</t>
  </si>
  <si>
    <t>SA-SAMC-004-2021</t>
  </si>
  <si>
    <t xml:space="preserve">Inversión </t>
  </si>
  <si>
    <t>Adquisición y renovación de licencias del antivirus kaspersky; asi como la configuración 100% operativa de las mismas para garantizar la protección de los servidores de datos y computadores de la administración municipal.</t>
  </si>
  <si>
    <t>SA-TIC-MC-003-2022</t>
  </si>
  <si>
    <t xml:space="preserve">Interventoría a la adecuación de la infraestructura de parques y escenarios deportivos </t>
  </si>
  <si>
    <t xml:space="preserve">Interventoría a la adecuación del equipamiento urbano </t>
  </si>
  <si>
    <t>Estado</t>
  </si>
  <si>
    <t>Cerrado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</si>
</sst>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_-[$$-409]* #,##0_ ;_-[$$-409]* \-#,##0\ ;_-[$$-409]* &quot;-&quot;??_ ;_-@_ "/>
    <numFmt numFmtId="166" formatCode="&quot;$&quot;#,##0"/>
    <numFmt numFmtId="167" formatCode="0.0%"/>
    <numFmt numFmtId="168" formatCode="dd/mm/yyyy"/>
  </numFmts>
  <fonts count="22" x14ac:knownFonts="1">
    <font>
      <sz val="11"/>
      <color theme="1"/>
      <name val="Calibri"/>
      <scheme val="minor"/>
    </font>
    <font>
      <b/>
      <sz val="9"/>
      <color rgb="FF000000"/>
      <name val="Arial"/>
    </font>
    <font>
      <b/>
      <sz val="9"/>
      <color theme="1"/>
      <name val="Arial"/>
    </font>
    <font>
      <sz val="9"/>
      <color rgb="FF38761D"/>
      <name val="Arial"/>
    </font>
    <font>
      <u/>
      <sz val="9"/>
      <color rgb="FF38761D"/>
      <name val="Arial"/>
    </font>
    <font>
      <u/>
      <sz val="9"/>
      <color rgb="FF38761D"/>
      <name val="Arial"/>
    </font>
    <font>
      <u/>
      <sz val="9"/>
      <color rgb="FF1155CC"/>
      <name val="Arial"/>
    </font>
    <font>
      <u/>
      <sz val="9"/>
      <color rgb="FF38761D"/>
      <name val="Arial"/>
    </font>
    <font>
      <u/>
      <sz val="9"/>
      <color rgb="FF1155CC"/>
      <name val="Arial"/>
    </font>
    <font>
      <u/>
      <sz val="9"/>
      <color rgb="FF1155CC"/>
      <name val="Arial"/>
    </font>
    <font>
      <sz val="9"/>
      <color rgb="FFFF0000"/>
      <name val="Arial"/>
    </font>
    <font>
      <u/>
      <sz val="9"/>
      <color rgb="FF38761D"/>
      <name val="Arial"/>
    </font>
    <font>
      <u/>
      <sz val="9"/>
      <color rgb="FF1155CC"/>
      <name val="Arial"/>
    </font>
    <font>
      <sz val="9"/>
      <color theme="1"/>
      <name val="Arial"/>
    </font>
    <font>
      <sz val="9"/>
      <color rgb="FF000000"/>
      <name val="Arial"/>
    </font>
    <font>
      <u/>
      <sz val="9"/>
      <color rgb="FF1155CC"/>
      <name val="Arial"/>
    </font>
    <font>
      <u/>
      <sz val="9"/>
      <color rgb="FF0563C1"/>
      <name val="Arial"/>
    </font>
    <font>
      <sz val="8"/>
      <color rgb="FF38761D"/>
      <name val="Arial"/>
    </font>
    <font>
      <sz val="11"/>
      <color theme="1"/>
      <name val="Arial"/>
    </font>
    <font>
      <u/>
      <sz val="9"/>
      <color rgb="FF1155CC"/>
      <name val="Arial"/>
    </font>
    <font>
      <u/>
      <sz val="9"/>
      <color rgb="FF1155CC"/>
      <name val="Arial"/>
    </font>
    <font>
      <u/>
      <sz val="9"/>
      <color rgb="FF1155CC"/>
      <name val="Arial"/>
    </font>
  </fonts>
  <fills count="8">
    <fill>
      <patternFill patternType="none"/>
    </fill>
    <fill>
      <patternFill patternType="gray125"/>
    </fill>
    <fill>
      <patternFill patternType="solid">
        <fgColor rgb="FFD9D2E9"/>
        <bgColor rgb="FFD9D2E9"/>
      </patternFill>
    </fill>
    <fill>
      <patternFill patternType="solid">
        <fgColor rgb="FFD9EAD3"/>
        <bgColor rgb="FFD9EAD3"/>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6">
    <xf numFmtId="0" fontId="0" fillId="0" borderId="0" xfId="0" applyFont="1" applyAlignment="1"/>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right" vertical="center" wrapText="1"/>
    </xf>
    <xf numFmtId="167" fontId="3" fillId="0" borderId="1" xfId="0" applyNumberFormat="1" applyFont="1" applyBorder="1" applyAlignment="1">
      <alignment vertical="center"/>
    </xf>
    <xf numFmtId="0" fontId="5" fillId="0" borderId="1" xfId="0" applyFont="1" applyBorder="1" applyAlignment="1">
      <alignment horizontal="center" vertical="center" wrapText="1"/>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3" fillId="0" borderId="1" xfId="0" applyNumberFormat="1" applyFont="1" applyBorder="1" applyAlignment="1">
      <alignment vertical="center" wrapText="1"/>
    </xf>
    <xf numFmtId="49" fontId="3" fillId="4" borderId="1" xfId="0" applyNumberFormat="1" applyFont="1" applyFill="1" applyBorder="1" applyAlignment="1">
      <alignment horizontal="center" vertical="center"/>
    </xf>
    <xf numFmtId="0" fontId="3" fillId="4" borderId="1" xfId="0" applyFont="1" applyFill="1" applyBorder="1" applyAlignment="1">
      <alignment vertical="center" wrapText="1"/>
    </xf>
    <xf numFmtId="0" fontId="7"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165" fontId="3" fillId="0" borderId="1" xfId="0" applyNumberFormat="1" applyFont="1" applyBorder="1" applyAlignment="1">
      <alignment horizontal="right" vertical="center"/>
    </xf>
    <xf numFmtId="164" fontId="3"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164" fontId="13" fillId="5"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3" fillId="0" borderId="1" xfId="0" applyNumberFormat="1" applyFont="1" applyBorder="1" applyAlignment="1">
      <alignment horizontal="center" vertical="center" wrapText="1"/>
    </xf>
    <xf numFmtId="165" fontId="14" fillId="0" borderId="1" xfId="0" applyNumberFormat="1" applyFont="1" applyBorder="1" applyAlignment="1">
      <alignment horizontal="right" vertical="center" wrapText="1"/>
    </xf>
    <xf numFmtId="166" fontId="13" fillId="0" borderId="1" xfId="0" applyNumberFormat="1" applyFont="1" applyBorder="1" applyAlignment="1">
      <alignment horizontal="right" vertical="center" wrapText="1"/>
    </xf>
    <xf numFmtId="167" fontId="13" fillId="0" borderId="1" xfId="0" applyNumberFormat="1" applyFont="1" applyBorder="1" applyAlignment="1">
      <alignment vertical="center"/>
    </xf>
    <xf numFmtId="0" fontId="1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65" fontId="10" fillId="0" borderId="1" xfId="0" applyNumberFormat="1" applyFont="1" applyBorder="1" applyAlignment="1">
      <alignment horizontal="right" vertical="center"/>
    </xf>
    <xf numFmtId="0" fontId="3" fillId="2" borderId="1" xfId="0" applyFont="1" applyFill="1" applyBorder="1" applyAlignment="1">
      <alignment horizontal="center" vertical="center" wrapText="1"/>
    </xf>
    <xf numFmtId="165" fontId="3" fillId="5" borderId="1" xfId="0" applyNumberFormat="1" applyFont="1" applyFill="1" applyBorder="1" applyAlignment="1">
      <alignment horizontal="right" vertical="center" wrapText="1"/>
    </xf>
    <xf numFmtId="1" fontId="3" fillId="0" borderId="1" xfId="0" applyNumberFormat="1" applyFont="1" applyBorder="1" applyAlignment="1">
      <alignment horizontal="center" vertical="center" wrapText="1"/>
    </xf>
    <xf numFmtId="0" fontId="15" fillId="5"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8" fontId="3" fillId="5" borderId="1" xfId="0" applyNumberFormat="1" applyFont="1" applyFill="1" applyBorder="1" applyAlignment="1">
      <alignment horizontal="center" vertical="center" wrapText="1"/>
    </xf>
    <xf numFmtId="165" fontId="3"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xf>
    <xf numFmtId="165" fontId="3" fillId="6" borderId="1" xfId="0" applyNumberFormat="1" applyFont="1" applyFill="1" applyBorder="1" applyAlignment="1">
      <alignment horizontal="right" vertical="center"/>
    </xf>
    <xf numFmtId="165" fontId="3" fillId="0" borderId="1" xfId="0" applyNumberFormat="1" applyFont="1" applyBorder="1" applyAlignment="1"/>
    <xf numFmtId="1" fontId="3" fillId="0" borderId="1" xfId="0" applyNumberFormat="1" applyFont="1" applyBorder="1" applyAlignment="1">
      <alignment horizontal="center" vertical="center"/>
    </xf>
    <xf numFmtId="165" fontId="3" fillId="0" borderId="1" xfId="0" applyNumberFormat="1" applyFont="1" applyBorder="1" applyAlignment="1">
      <alignment vertical="center"/>
    </xf>
    <xf numFmtId="164" fontId="13" fillId="0" borderId="1" xfId="0" applyNumberFormat="1" applyFont="1" applyBorder="1" applyAlignment="1">
      <alignment horizontal="center" vertical="center" wrapText="1"/>
    </xf>
    <xf numFmtId="165" fontId="13" fillId="0" borderId="1" xfId="0" applyNumberFormat="1" applyFont="1" applyBorder="1" applyAlignment="1">
      <alignment horizontal="right" vertical="center" wrapText="1"/>
    </xf>
    <xf numFmtId="0" fontId="16" fillId="0" borderId="1" xfId="0" applyFont="1" applyBorder="1" applyAlignment="1">
      <alignment horizontal="center" vertical="center" wrapText="1"/>
    </xf>
    <xf numFmtId="164" fontId="14" fillId="0" borderId="1" xfId="0" applyNumberFormat="1" applyFont="1" applyBorder="1" applyAlignment="1">
      <alignment vertical="center" wrapText="1"/>
    </xf>
    <xf numFmtId="3" fontId="13" fillId="2" borderId="1" xfId="0" applyNumberFormat="1" applyFont="1" applyFill="1" applyBorder="1" applyAlignment="1">
      <alignment horizontal="center" vertical="center" wrapText="1"/>
    </xf>
    <xf numFmtId="165" fontId="13" fillId="5" borderId="1" xfId="0" applyNumberFormat="1" applyFont="1" applyFill="1" applyBorder="1" applyAlignment="1">
      <alignment horizontal="right" vertical="center" wrapText="1"/>
    </xf>
    <xf numFmtId="165" fontId="3" fillId="0" borderId="1" xfId="0" applyNumberFormat="1" applyFont="1" applyBorder="1" applyAlignment="1">
      <alignment horizontal="center" vertical="center"/>
    </xf>
    <xf numFmtId="165" fontId="17" fillId="0" borderId="1" xfId="0" applyNumberFormat="1" applyFont="1" applyBorder="1" applyAlignment="1"/>
    <xf numFmtId="0" fontId="10" fillId="0" borderId="1" xfId="0" applyFont="1" applyBorder="1" applyAlignment="1">
      <alignment horizontal="center" vertical="center"/>
    </xf>
    <xf numFmtId="164" fontId="3" fillId="7" borderId="1" xfId="0" applyNumberFormat="1" applyFont="1" applyFill="1" applyBorder="1" applyAlignment="1">
      <alignment horizontal="center" vertical="center"/>
    </xf>
    <xf numFmtId="165" fontId="3" fillId="4"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64" fontId="3" fillId="5"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165" fontId="13" fillId="0" borderId="1" xfId="0" applyNumberFormat="1" applyFont="1" applyBorder="1" applyAlignment="1">
      <alignment horizontal="center" vertical="center" wrapText="1"/>
    </xf>
    <xf numFmtId="0" fontId="19" fillId="0" borderId="1" xfId="0" applyFont="1" applyBorder="1" applyAlignment="1">
      <alignment horizontal="center" wrapText="1"/>
    </xf>
    <xf numFmtId="165" fontId="18" fillId="0" borderId="1" xfId="0" applyNumberFormat="1" applyFont="1" applyBorder="1" applyAlignment="1"/>
    <xf numFmtId="166" fontId="3" fillId="0" borderId="1" xfId="0" applyNumberFormat="1" applyFont="1" applyBorder="1" applyAlignment="1">
      <alignment horizontal="right" wrapText="1"/>
    </xf>
    <xf numFmtId="167" fontId="3" fillId="0" borderId="1" xfId="0" applyNumberFormat="1" applyFont="1" applyBorder="1" applyAlignment="1">
      <alignment horizontal="right"/>
    </xf>
    <xf numFmtId="0" fontId="18" fillId="0" borderId="1" xfId="0" applyFont="1" applyBorder="1" applyAlignment="1"/>
    <xf numFmtId="3" fontId="18" fillId="2" borderId="1" xfId="0" applyNumberFormat="1" applyFont="1" applyFill="1" applyBorder="1" applyAlignment="1"/>
    <xf numFmtId="165" fontId="13" fillId="0" borderId="1" xfId="0" applyNumberFormat="1" applyFont="1" applyBorder="1" applyAlignment="1"/>
    <xf numFmtId="0" fontId="3" fillId="0" borderId="1" xfId="0" applyFont="1" applyBorder="1" applyAlignment="1">
      <alignment horizontal="center"/>
    </xf>
    <xf numFmtId="165" fontId="3" fillId="0" borderId="1" xfId="0" applyNumberFormat="1" applyFont="1" applyBorder="1" applyAlignment="1">
      <alignment horizontal="right" wrapText="1"/>
    </xf>
    <xf numFmtId="49" fontId="3" fillId="3" borderId="1" xfId="0" applyNumberFormat="1" applyFont="1" applyFill="1" applyBorder="1" applyAlignment="1">
      <alignment horizontal="center" wrapText="1"/>
    </xf>
    <xf numFmtId="0" fontId="3" fillId="0" borderId="1" xfId="0" applyFont="1" applyBorder="1" applyAlignment="1">
      <alignment wrapText="1"/>
    </xf>
    <xf numFmtId="0" fontId="20" fillId="0" borderId="1" xfId="0" applyFont="1" applyBorder="1" applyAlignment="1">
      <alignment horizontal="center" wrapText="1"/>
    </xf>
    <xf numFmtId="164" fontId="18" fillId="0" borderId="1" xfId="0" applyNumberFormat="1" applyFont="1" applyBorder="1" applyAlignment="1">
      <alignment horizontal="right"/>
    </xf>
    <xf numFmtId="165" fontId="3" fillId="0" borderId="1" xfId="0" applyNumberFormat="1" applyFont="1" applyBorder="1" applyAlignment="1">
      <alignment horizontal="center" wrapText="1"/>
    </xf>
    <xf numFmtId="0" fontId="3" fillId="0" borderId="0" xfId="0" applyFont="1" applyAlignment="1">
      <alignment wrapText="1"/>
    </xf>
    <xf numFmtId="0" fontId="21" fillId="0" borderId="0" xfId="0" applyFont="1" applyAlignment="1">
      <alignment horizontal="center" wrapText="1"/>
    </xf>
    <xf numFmtId="164" fontId="3" fillId="0" borderId="1"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372191&amp;isFromPublicArea=True&amp;isModal=true&amp;asPopupView=true" TargetMode="External"/><Relationship Id="rId21" Type="http://schemas.openxmlformats.org/officeDocument/2006/relationships/hyperlink" Target="https://community.secop.gov.co/Public/Tendering/OpportunityDetail/Index?noticeUID=CO1.NTC.2456946&amp;isFromPublicArea=True&amp;isModal=true&amp;asPopupView=true" TargetMode="External"/><Relationship Id="rId63" Type="http://schemas.openxmlformats.org/officeDocument/2006/relationships/hyperlink" Target="https://community.secop.gov.co/Public/Tendering/OpportunityDetail/Index?noticeUID=CO1.NTC.2430480&amp;isFromPublicArea=True&amp;isModal=true&amp;asPopupView=true" TargetMode="External"/><Relationship Id="rId159" Type="http://schemas.openxmlformats.org/officeDocument/2006/relationships/hyperlink" Target="https://community.secop.gov.co/Public/Tendering/OpportunityDetail/Index?noticeUID=CO1.NTC.1824023&amp;isFromPublicArea=True&amp;isModal=true&amp;asPopupView=true" TargetMode="External"/><Relationship Id="rId170" Type="http://schemas.openxmlformats.org/officeDocument/2006/relationships/hyperlink" Target="https://colombiacompra.gov.co/tienda-virtual-del-estado-colombiano/ordenes-compra/70370" TargetMode="External"/><Relationship Id="rId191" Type="http://schemas.openxmlformats.org/officeDocument/2006/relationships/hyperlink" Target="https://community.secop.gov.co/Public/Tendering/OpportunityDetail/Index?noticeUID=CO1.NTC.1934305&amp;isFromPublicArea=True&amp;isModal=False" TargetMode="External"/><Relationship Id="rId205" Type="http://schemas.openxmlformats.org/officeDocument/2006/relationships/hyperlink" Target="https://community.secop.gov.co/Public/Tendering/OpportunityDetail/Index?noticeUID=CO1.NTC.2327783&amp;isFromPublicArea=True&amp;isModal=true&amp;asPopupView=true" TargetMode="External"/><Relationship Id="rId226" Type="http://schemas.openxmlformats.org/officeDocument/2006/relationships/hyperlink" Target="https://community.secop.gov.co/Public/Tendering/OpportunityDetail/Index?noticeUID=CO1.NTC.2256147&amp;isFromPublicArea=True&amp;isModal=true&amp;asPopupView=true" TargetMode="External"/><Relationship Id="rId247" Type="http://schemas.openxmlformats.org/officeDocument/2006/relationships/hyperlink" Target="https://community.secop.gov.co/Public/Tendering/OpportunityDetail/Index?noticeUID=CO1.NTC.2438994&amp;isFromPublicArea=True&amp;isModal=true&amp;asPopupView=true" TargetMode="External"/><Relationship Id="rId107" Type="http://schemas.openxmlformats.org/officeDocument/2006/relationships/hyperlink" Target="https://colombiacompra.gov.co/tienda-virtual-del-estado-colombiano/ordenes-compra/72121" TargetMode="External"/><Relationship Id="rId11" Type="http://schemas.openxmlformats.org/officeDocument/2006/relationships/hyperlink" Target="https://community.secop.gov.co/Public/Tendering/OpportunityDetail/Index?noticeUID=CO1.NTC.2346954&amp;isFromPublicArea=True&amp;isModal=true&amp;asPopupView=true" TargetMode="External"/><Relationship Id="rId32" Type="http://schemas.openxmlformats.org/officeDocument/2006/relationships/hyperlink" Target="https://colombiacompra.gov.co/tienda-virtual-del-estado-colombiano/ordenes-compra/65859" TargetMode="External"/><Relationship Id="rId53" Type="http://schemas.openxmlformats.org/officeDocument/2006/relationships/hyperlink" Target="https://www.contratos.gov.co/consultas/detalleProceso.do?numConstancia=21-15-12264590" TargetMode="External"/><Relationship Id="rId74" Type="http://schemas.openxmlformats.org/officeDocument/2006/relationships/hyperlink" Target="https://community.secop.gov.co/Public/Tendering/OpportunityDetail/Index?noticeUID=CO1.NTC.2411915&amp;isFromPublicArea=True&amp;isModal=true&amp;asPopupView=true" TargetMode="External"/><Relationship Id="rId128" Type="http://schemas.openxmlformats.org/officeDocument/2006/relationships/hyperlink" Target="https://community.secop.gov.co/Public/Tendering/OpportunityDetail/Index?noticeUID=CO1.NTC.1945709&amp;isFromPublicArea=True&amp;isModal=False" TargetMode="External"/><Relationship Id="rId149" Type="http://schemas.openxmlformats.org/officeDocument/2006/relationships/hyperlink" Target="https://community.secop.gov.co/Public/Tendering/OpportunityDetail/Index?noticeUID=CO1.NTC.2428349&amp;isFromPublicArea=True&amp;isModal=true&amp;asPopupView=true" TargetMode="External"/><Relationship Id="rId5" Type="http://schemas.openxmlformats.org/officeDocument/2006/relationships/hyperlink" Target="https://community.secop.gov.co/Public/Tendering/OpportunityDetail/Index?noticeUID=CO1.NTC.2008615&amp;isFromPublicArea=True&amp;isModal=False" TargetMode="External"/><Relationship Id="rId95" Type="http://schemas.openxmlformats.org/officeDocument/2006/relationships/hyperlink" Target="https://community.secop.gov.co/Public/Tendering/OpportunityDetail/Index?noticeUID=CO1.NTC.2264572&amp;isFromPublicArea=True&amp;isModal=False" TargetMode="External"/><Relationship Id="rId160" Type="http://schemas.openxmlformats.org/officeDocument/2006/relationships/hyperlink" Target="https://community.secop.gov.co/Public/Tendering/OpportunityDetail/Index?noticeUID=CO1.NTC.1939013&amp;isFromPublicArea=True&amp;isModal=False" TargetMode="External"/><Relationship Id="rId181" Type="http://schemas.openxmlformats.org/officeDocument/2006/relationships/hyperlink" Target="https://community.secop.gov.co/Public/Tendering/OpportunityDetail/Index?noticeUID=CO1.NTC.1833357&amp;isFromPublicArea=True&amp;isModal=true&amp;asPopupView=true" TargetMode="External"/><Relationship Id="rId216" Type="http://schemas.openxmlformats.org/officeDocument/2006/relationships/hyperlink" Target="https://community.secop.gov.co/Public/Tendering/OpportunityDetail/Index?noticeUID=CO1.NTC.2163354&amp;isFromPublicArea=True&amp;isModal=true&amp;asPopupView=true" TargetMode="External"/><Relationship Id="rId237" Type="http://schemas.openxmlformats.org/officeDocument/2006/relationships/hyperlink" Target="https://community.secop.gov.co/Public/Tendering/OpportunityDetail/Index?noticeUID=CO1.NTC.2420006&amp;isFromPublicArea=True&amp;isModal=true&amp;asPopupView=true" TargetMode="External"/><Relationship Id="rId258" Type="http://schemas.openxmlformats.org/officeDocument/2006/relationships/hyperlink" Target="https://community.secop.gov.co/Public/Tendering/OpportunityDetail/Index?noticeUID=CO1.NTC.2341744&amp;isFromPublicArea=True&amp;isModal=true&amp;asPopupView=true" TargetMode="External"/><Relationship Id="rId22" Type="http://schemas.openxmlformats.org/officeDocument/2006/relationships/hyperlink" Target="https://community.secop.gov.co/Public/Tendering/OpportunityDetail/Index?noticeUID=CO1.NTC.2305609&amp;isFromPublicArea=True&amp;isModal=true&amp;asPopupView=true" TargetMode="External"/><Relationship Id="rId43" Type="http://schemas.openxmlformats.org/officeDocument/2006/relationships/hyperlink" Target="https://colombiacompra.gov.co/tienda-virtual-del-estado-colombiano/ordenes-compra/75349" TargetMode="External"/><Relationship Id="rId64" Type="http://schemas.openxmlformats.org/officeDocument/2006/relationships/hyperlink" Target="https://community.secop.gov.co/Public/Tendering/OpportunityDetail/Index?noticeUID=CO1.NTC.2448649&amp;isFromPublicArea=True&amp;isModal=true&amp;asPopupView=true" TargetMode="External"/><Relationship Id="rId118" Type="http://schemas.openxmlformats.org/officeDocument/2006/relationships/hyperlink" Target="https://community.secop.gov.co/Public/Tendering/OpportunityDetail/Index?noticeUID=CO1.NTC.2380715&amp;isFromPublicArea=True&amp;isModal=true&amp;asPopupView=true" TargetMode="External"/><Relationship Id="rId139" Type="http://schemas.openxmlformats.org/officeDocument/2006/relationships/hyperlink" Target="https://community.secop.gov.co/Public/Tendering/OpportunityDetail/Index?noticeUID=CO1.NTC.2322740&amp;isFromPublicArea=True&amp;isModal=true&amp;asPopupView=true" TargetMode="External"/><Relationship Id="rId85" Type="http://schemas.openxmlformats.org/officeDocument/2006/relationships/hyperlink" Target="https://community.secop.gov.co/Public/Tendering/OpportunityDetail/Index?noticeUID=CO1.NTC.2265653&amp;isFromPublicArea=True&amp;isModal=False" TargetMode="External"/><Relationship Id="rId150" Type="http://schemas.openxmlformats.org/officeDocument/2006/relationships/hyperlink" Target="https://community.secop.gov.co/Public/Tendering/OpportunityDetail/Index?noticeUID=CO1.NTC.2433912&amp;isFromPublicArea=True&amp;isModal=true&amp;asPopupView=true" TargetMode="External"/><Relationship Id="rId171" Type="http://schemas.openxmlformats.org/officeDocument/2006/relationships/hyperlink" Target="https://colombiacompra.gov.co/tienda-virtual-del-estado-colombiano/ordenes-compra/71885" TargetMode="External"/><Relationship Id="rId192" Type="http://schemas.openxmlformats.org/officeDocument/2006/relationships/hyperlink" Target="https://community.secop.gov.co/Public/Tendering/OpportunityDetail/Index?noticeUID=CO1.NTC.1928153&amp;isFromPublicArea=True&amp;isModal=False" TargetMode="External"/><Relationship Id="rId206" Type="http://schemas.openxmlformats.org/officeDocument/2006/relationships/hyperlink" Target="https://community.secop.gov.co/Public/Tendering/OpportunityDetail/Index?noticeUID=CO1.NTC.2436868&amp;isFromPublicArea=True&amp;isModal=true&amp;asPopupView=true" TargetMode="External"/><Relationship Id="rId227" Type="http://schemas.openxmlformats.org/officeDocument/2006/relationships/hyperlink" Target="https://community.secop.gov.co/Public/Tendering/OpportunityDetail/Index?noticeUID=CO1.NTC.2333876&amp;isFromPublicArea=True&amp;isModal=true&amp;asPopupView=true" TargetMode="External"/><Relationship Id="rId248" Type="http://schemas.openxmlformats.org/officeDocument/2006/relationships/hyperlink" Target="https://www.contratos.gov.co/consultas/detalleProceso.do?numConstancia=21-15-12344890&amp;g-recaptcha-response=03AGdBq25PuY52EF6MKWcQnR2-an8JuJy25tV4Afv7HKDku4jsnvvcAyQO6WwCGbGltdXKRx9TPwg38pL-5ZnwcG7YnUx36868pfbsLx8zkE5zV9bbKY9w_0myxRSHUjlurG2BSy81-5XXMzezVHT0dQxy-iDVlvhaumkOTCms-nr3OLo_kFJh_ZswCd6RT9dU7ylktse63YNdfY-9r0Q9-qQmYHqCFGgWtOcGT4OXBs1080-2bAm4zDGVSSh4rGwm15uvi2OmCZ7mo7HjKNvlwq7ZvNeQh15D7AncFKQrvI1FI-HA6JddNgF2OwhjnWslswXa4ojXNcMMWxLmWZvmp-iRw_OmWHNK5FrISLT2GhbKmGAbY1T60BI3InrMyPdvcrCTqdTZJ1FocPg3fByc1QIPwYve-ASzshi823miTUsHQwfjON8CE9ENXjLhxzFLoSggRJ8gWbSZZs1qCBAIFX6u0dPvR1fy2A" TargetMode="External"/><Relationship Id="rId12" Type="http://schemas.openxmlformats.org/officeDocument/2006/relationships/hyperlink" Target="https://community.secop.gov.co/Public/Tendering/OpportunityDetail/Index?noticeUID=CO1.NTC.2197465&amp;isFromPublicArea=True&amp;isModal=true&amp;asPopupView=true" TargetMode="External"/><Relationship Id="rId33" Type="http://schemas.openxmlformats.org/officeDocument/2006/relationships/hyperlink" Target="https://colombiacompra.gov.co/tienda-virtual-del-estado-colombiano/ordenes-compra/65861" TargetMode="External"/><Relationship Id="rId108" Type="http://schemas.openxmlformats.org/officeDocument/2006/relationships/hyperlink" Target="https://colombiacompra.gov.co/tienda-virtual-del-estado-colombiano/ordenes-compra/72629" TargetMode="External"/><Relationship Id="rId129" Type="http://schemas.openxmlformats.org/officeDocument/2006/relationships/hyperlink" Target="https://www.contratos.gov.co/consultas/detalleProceso.do?numConstancia=21-15-12254909" TargetMode="External"/><Relationship Id="rId54" Type="http://schemas.openxmlformats.org/officeDocument/2006/relationships/hyperlink" Target="https://community.secop.gov.co/Public/Tendering/OpportunityDetail/Index?noticeUID=CO1.NTC.2422511&amp;isFromPublicArea=True&amp;isModal=true&amp;asPopupView=true" TargetMode="External"/><Relationship Id="rId75" Type="http://schemas.openxmlformats.org/officeDocument/2006/relationships/hyperlink" Target="https://community.secop.gov.co/Public/Tendering/OpportunityDetail/Index?noticeUID=CO1.NTC.2421772&amp;isFromPublicArea=True&amp;isModal=true&amp;asPopupView=true" TargetMode="External"/><Relationship Id="rId96" Type="http://schemas.openxmlformats.org/officeDocument/2006/relationships/hyperlink" Target="https://community.secop.gov.co/Public/Tendering/OpportunityDetail/Index?noticeUID=CO1.NTC.2264572&amp;isFromPublicArea=True&amp;isModal=False" TargetMode="External"/><Relationship Id="rId140" Type="http://schemas.openxmlformats.org/officeDocument/2006/relationships/hyperlink" Target="https://community.secop.gov.co/Public/Tendering/OpportunityDetail/Index?noticeUID=CO1.NTC.2346935&amp;isFromPublicArea=True&amp;isModal=true&amp;asPopupView=true" TargetMode="External"/><Relationship Id="rId161" Type="http://schemas.openxmlformats.org/officeDocument/2006/relationships/hyperlink" Target="https://community.secop.gov.co/Public/Tendering/OpportunityDetail/Index?noticeUID=CO1.NTC.1974840&amp;isFromPublicArea=True&amp;isModal=False" TargetMode="External"/><Relationship Id="rId182" Type="http://schemas.openxmlformats.org/officeDocument/2006/relationships/hyperlink" Target="https://community.secop.gov.co/Public/Tendering/OpportunityDetail/Index?noticeUID=CO1.NTC.1833357&amp;isFromPublicArea=True&amp;isModal=true&amp;asPopupView=true" TargetMode="External"/><Relationship Id="rId217" Type="http://schemas.openxmlformats.org/officeDocument/2006/relationships/hyperlink" Target="https://community.secop.gov.co/Public/Tendering/OpportunityDetail/Index?noticeUID=CO1.NTC.2163354&amp;isFromPublicArea=True&amp;isModal=true&amp;asPopupView=true" TargetMode="External"/><Relationship Id="rId6" Type="http://schemas.openxmlformats.org/officeDocument/2006/relationships/hyperlink" Target="https://community.secop.gov.co/Public/Tendering/OpportunityDetail/Index?noticeUID=CO1.NTC.2068106&amp;isFromPublicArea=True&amp;isModal=False" TargetMode="External"/><Relationship Id="rId238" Type="http://schemas.openxmlformats.org/officeDocument/2006/relationships/hyperlink" Target="https://community.secop.gov.co/Public/Tendering/OpportunityDetail/Index?noticeUID=CO1.NTC.2430205&amp;isFromPublicArea=True&amp;isModal=true&amp;asPopupView=true" TargetMode="External"/><Relationship Id="rId259" Type="http://schemas.openxmlformats.org/officeDocument/2006/relationships/hyperlink" Target="https://community.secop.gov.co/Public/Tendering/OpportunityDetail/Index?noticeUID=CO1.NTC.2341662&amp;isFromPublicArea=True&amp;isModal=true&amp;asPopupView=true" TargetMode="External"/><Relationship Id="rId23" Type="http://schemas.openxmlformats.org/officeDocument/2006/relationships/hyperlink" Target="https://community.secop.gov.co/Public/Tendering/OpportunityDetail/Index?noticeUID=CO1.NTC.2231498&amp;isFromPublicArea=True&amp;isModal=true&amp;asPopupView=true" TargetMode="External"/><Relationship Id="rId119" Type="http://schemas.openxmlformats.org/officeDocument/2006/relationships/hyperlink" Target="https://community.secop.gov.co/Public/Tendering/OpportunityDetail/Index?noticeUID=CO1.NTC.2406921&amp;isFromPublicArea=True&amp;isModal=true&amp;asPopupView=true" TargetMode="External"/><Relationship Id="rId44" Type="http://schemas.openxmlformats.org/officeDocument/2006/relationships/hyperlink" Target="https://colombiacompra.gov.co/tienda-virtual-del-estado-colombiano/ordenes-compra/65989" TargetMode="External"/><Relationship Id="rId65" Type="http://schemas.openxmlformats.org/officeDocument/2006/relationships/hyperlink" Target="https://community.secop.gov.co/Public/Tendering/OpportunityDetail/Index?noticeUID=CO1.NTC.2103361&amp;isFromPublicArea=True&amp;isModal=False" TargetMode="External"/><Relationship Id="rId86" Type="http://schemas.openxmlformats.org/officeDocument/2006/relationships/hyperlink" Target="https://community.secop.gov.co/Public/Tendering/OpportunityDetail/Index?noticeUID=CO1.NTC.1940719&amp;isFromPublicArea=True&amp;isModal=False" TargetMode="External"/><Relationship Id="rId130" Type="http://schemas.openxmlformats.org/officeDocument/2006/relationships/hyperlink" Target="https://community.secop.gov.co/Public/Tendering/OpportunityDetail/Index?noticeUID=CO1.NTC.1961389&amp;isFromPublicArea=True&amp;isModal=False" TargetMode="External"/><Relationship Id="rId151" Type="http://schemas.openxmlformats.org/officeDocument/2006/relationships/hyperlink" Target="https://community.secop.gov.co/Public/Tendering/OpportunityDetail/Index?noticeUID=CO1.NTC.2445495&amp;isFromPublicArea=True&amp;isModal=true&amp;asPopupView=true" TargetMode="External"/><Relationship Id="rId172" Type="http://schemas.openxmlformats.org/officeDocument/2006/relationships/hyperlink" Target="https://colombiacompra.gov.co/tienda-virtual-del-estado-colombiano/ordenes-compra/74004" TargetMode="External"/><Relationship Id="rId193" Type="http://schemas.openxmlformats.org/officeDocument/2006/relationships/hyperlink" Target="https://community.secop.gov.co/Public/Tendering/OpportunityDetail/Index?noticeUID=CO1.NTC.1972073&amp;isFromPublicArea=True&amp;isModal=False" TargetMode="External"/><Relationship Id="rId207" Type="http://schemas.openxmlformats.org/officeDocument/2006/relationships/hyperlink" Target="https://community.secop.gov.co/Public/Tendering/OpportunityDetail/Index?noticeUID=CO1.NTC.2445434&amp;isFromPublicArea=True&amp;isModal=true&amp;asPopupView=true" TargetMode="External"/><Relationship Id="rId228" Type="http://schemas.openxmlformats.org/officeDocument/2006/relationships/hyperlink" Target="https://community.secop.gov.co/Public/Tendering/OpportunityDetail/Index?noticeUID=CO1.NTC.2337049&amp;isFromPublicArea=True&amp;isModal=true&amp;asPopupView=true" TargetMode="External"/><Relationship Id="rId249" Type="http://schemas.openxmlformats.org/officeDocument/2006/relationships/hyperlink" Target="https://www.contratos.gov.co/consultas/detalleProceso.do?numConstancia=21-15-12387791" TargetMode="External"/><Relationship Id="rId13" Type="http://schemas.openxmlformats.org/officeDocument/2006/relationships/hyperlink" Target="https://community.secop.gov.co/Public/Tendering/OpportunityDetail/Index?noticeUID=CO1.NTC.2305705&amp;isFromPublicArea=True&amp;isModal=true&amp;asPopupView=true" TargetMode="External"/><Relationship Id="rId109" Type="http://schemas.openxmlformats.org/officeDocument/2006/relationships/hyperlink" Target="https://colombiacompra.gov.co/tienda-virtual-del-estado-colombiano/ordenes-compra/67057" TargetMode="External"/><Relationship Id="rId260" Type="http://schemas.openxmlformats.org/officeDocument/2006/relationships/hyperlink" Target="https://colombiacompra.gov.co/tienda-virtual-del-estado-colombiano/ordenes-compra/79023" TargetMode="External"/><Relationship Id="rId34" Type="http://schemas.openxmlformats.org/officeDocument/2006/relationships/hyperlink" Target="https://colombiacompra.gov.co/tienda-virtual-del-estado-colombiano/ordenes-compra/65865" TargetMode="External"/><Relationship Id="rId55" Type="http://schemas.openxmlformats.org/officeDocument/2006/relationships/hyperlink" Target="https://community.secop.gov.co/Public/Tendering/OpportunityDetail/Index?noticeUID=CO1.NTC.2422403&amp;isFromPublicArea=True&amp;isModal=true&amp;asPopupView=true" TargetMode="External"/><Relationship Id="rId76" Type="http://schemas.openxmlformats.org/officeDocument/2006/relationships/hyperlink" Target="https://community.secop.gov.co/Public/Tendering/OpportunityDetail/Index?noticeUID=CO1.NTC.2426816&amp;isFromPublicArea=True&amp;isModal=true&amp;asPopupView=true" TargetMode="External"/><Relationship Id="rId97" Type="http://schemas.openxmlformats.org/officeDocument/2006/relationships/hyperlink" Target="https://community.secop.gov.co/Public/Tendering/OpportunityDetail/Index?noticeUID=CO1.NTC.2255641&amp;isFromPublicArea=True&amp;isModal=true&amp;asPopupView=true" TargetMode="External"/><Relationship Id="rId120" Type="http://schemas.openxmlformats.org/officeDocument/2006/relationships/hyperlink" Target="https://community.secop.gov.co/Public/Tendering/OpportunityDetail/Index?noticeUID=CO1.NTC.2402797&amp;isFromPublicArea=True&amp;isModal=true&amp;asPopupView=true" TargetMode="External"/><Relationship Id="rId141" Type="http://schemas.openxmlformats.org/officeDocument/2006/relationships/hyperlink" Target="https://community.secop.gov.co/Public/Tendering/OpportunityDetail/Index?noticeUID=CO1.NTC.2361003&amp;isFromPublicArea=True&amp;isModal=true&amp;asPopupView=true" TargetMode="External"/><Relationship Id="rId7" Type="http://schemas.openxmlformats.org/officeDocument/2006/relationships/hyperlink" Target="https://community.secop.gov.co/Public/Tendering/OpportunityDetail/Index?noticeUID=CO1.NTC.2067926&amp;isFromPublicArea=True&amp;isModal=true&amp;asPopupView=true" TargetMode="External"/><Relationship Id="rId162" Type="http://schemas.openxmlformats.org/officeDocument/2006/relationships/hyperlink" Target="https://community.secop.gov.co/Public/Tendering/OpportunityDetail/Index?noticeUID=CO1.NTC.1974922&amp;isFromPublicArea=True&amp;isModal=False" TargetMode="External"/><Relationship Id="rId183" Type="http://schemas.openxmlformats.org/officeDocument/2006/relationships/hyperlink" Target="https://community.secop.gov.co/Public/Tendering/OpportunityDetail/Index?noticeUID=CO1.NTC.1833357&amp;isFromPublicArea=True&amp;isModal=true&amp;asPopupView=true" TargetMode="External"/><Relationship Id="rId218" Type="http://schemas.openxmlformats.org/officeDocument/2006/relationships/hyperlink" Target="https://community.secop.gov.co/Public/Tendering/OpportunityDetail/Index?noticeUID=CO1.NTC.2174338&amp;isFromPublicArea=True&amp;isModal=true&amp;asPopupView=true" TargetMode="External"/><Relationship Id="rId239" Type="http://schemas.openxmlformats.org/officeDocument/2006/relationships/hyperlink" Target="https://community.secop.gov.co/Public/Tendering/OpportunityDetail/Index?noticeUID=CO1.NTC.2430205&amp;isFromPublicArea=True&amp;isModal=true&amp;asPopupView=true" TargetMode="External"/><Relationship Id="rId250" Type="http://schemas.openxmlformats.org/officeDocument/2006/relationships/hyperlink" Target="https://community.secop.gov.co/Public/Tendering/OpportunityDetail/Index?noticeUID=CO1.NTC.2455207&amp;isFromPublicArea=True&amp;isModal=true&amp;asPopupView=true" TargetMode="External"/><Relationship Id="rId24" Type="http://schemas.openxmlformats.org/officeDocument/2006/relationships/hyperlink" Target="https://community.secop.gov.co/Public/Tendering/OpportunityDetail/Index?noticeUID=CO1.NTC.2234559&amp;isFromPublicArea=True&amp;isModal=true&amp;asPopupView=true" TargetMode="External"/><Relationship Id="rId45" Type="http://schemas.openxmlformats.org/officeDocument/2006/relationships/hyperlink" Target="https://colombiacompra.gov.co/tienda-virtual-del-estado-colombiano/ordenes-compra/76940" TargetMode="External"/><Relationship Id="rId66" Type="http://schemas.openxmlformats.org/officeDocument/2006/relationships/hyperlink" Target="https://community.secop.gov.co/Public/Tendering/OpportunityDetail/Index?noticeUID=CO1.NTC.2162619&amp;isFromPublicArea=True&amp;isModal=true&amp;asPopupView=true" TargetMode="External"/><Relationship Id="rId87" Type="http://schemas.openxmlformats.org/officeDocument/2006/relationships/hyperlink" Target="https://community.secop.gov.co/Public/Tendering/OpportunityDetail/Index?noticeUID=CO1.NTC.1981523&amp;isFromPublicArea=True&amp;isModal=False" TargetMode="External"/><Relationship Id="rId110" Type="http://schemas.openxmlformats.org/officeDocument/2006/relationships/hyperlink" Target="https://colombiacompra.gov.co/tienda-virtual-del-estado-colombiano/ordenes-compra/75768" TargetMode="External"/><Relationship Id="rId131" Type="http://schemas.openxmlformats.org/officeDocument/2006/relationships/hyperlink" Target="https://community.secop.gov.co/Public/Tendering/OpportunityDetail/Index?noticeUID=CO1.NTC.1989746&amp;isFromPublicArea=True&amp;isModal=False" TargetMode="External"/><Relationship Id="rId152" Type="http://schemas.openxmlformats.org/officeDocument/2006/relationships/hyperlink" Target="https://community.secop.gov.co/Public/Tendering/OpportunityDetail/Index?noticeUID=CO1.NTC.2449311&amp;isFromPublicArea=True&amp;isModal=true&amp;asPopupView=true" TargetMode="External"/><Relationship Id="rId173" Type="http://schemas.openxmlformats.org/officeDocument/2006/relationships/hyperlink" Target="https://colombiacompra.gov.co/tienda-virtual-del-estado-colombiano/ordenes-compra/74008" TargetMode="External"/><Relationship Id="rId194" Type="http://schemas.openxmlformats.org/officeDocument/2006/relationships/hyperlink" Target="https://community.secop.gov.co/Public/Tendering/OpportunityDetail/Index?noticeUID=CO1.NTC.1972073&amp;isFromPublicArea=True&amp;isModal=False" TargetMode="External"/><Relationship Id="rId208" Type="http://schemas.openxmlformats.org/officeDocument/2006/relationships/hyperlink" Target="https://community.secop.gov.co/Public/Tendering/OpportunityDetail/Index?noticeUID=CO1.NTC.2305331&amp;isFromPublicArea=True&amp;isModal=true&amp;asPopupView=true" TargetMode="External"/><Relationship Id="rId229" Type="http://schemas.openxmlformats.org/officeDocument/2006/relationships/hyperlink" Target="https://community.secop.gov.co/Public/Tendering/OpportunityDetail/Index?noticeUID=CO1.NTC.2337050&amp;isFromPublicArea=True&amp;isModal=true&amp;asPopupView=true" TargetMode="External"/><Relationship Id="rId240" Type="http://schemas.openxmlformats.org/officeDocument/2006/relationships/hyperlink" Target="https://community.secop.gov.co/Public/Tendering/OpportunityDetail/Index?noticeUID=CO1.NTC.2430205&amp;isFromPublicArea=True&amp;isModal=true&amp;asPopupView=true" TargetMode="External"/><Relationship Id="rId261" Type="http://schemas.openxmlformats.org/officeDocument/2006/relationships/hyperlink" Target="https://community.secop.gov.co/Public/Tendering/OpportunityDetail/Index?noticeUID=CO1.NTC.2819891&amp;isFromPublicArea=True&amp;isModal=true&amp;asPopupView=true" TargetMode="External"/><Relationship Id="rId14" Type="http://schemas.openxmlformats.org/officeDocument/2006/relationships/hyperlink" Target="https://community.secop.gov.co/Public/Tendering/OpportunityDetail/Index?noticeUID=CO1.NTC.2400837&amp;isFromPublicArea=True&amp;isModal=true&amp;asPopupView=true" TargetMode="External"/><Relationship Id="rId35" Type="http://schemas.openxmlformats.org/officeDocument/2006/relationships/hyperlink" Target="https://colombiacompra.gov.co/tienda-virtual-del-estado-colombiano/ordenes-compra/65916" TargetMode="External"/><Relationship Id="rId56" Type="http://schemas.openxmlformats.org/officeDocument/2006/relationships/hyperlink" Target="https://community.secop.gov.co/Public/Tendering/OpportunityDetail/Index?noticeUID=CO1.NTC.2168076&amp;isFromPublicArea=True&amp;isModal=true&amp;asPopupView=true" TargetMode="External"/><Relationship Id="rId77" Type="http://schemas.openxmlformats.org/officeDocument/2006/relationships/hyperlink" Target="https://community.secop.gov.co/Public/Tendering/OpportunityDetail/Index?noticeUID=CO1.NTC.2054913&amp;isFromPublicArea=True&amp;isModal=False" TargetMode="External"/><Relationship Id="rId100" Type="http://schemas.openxmlformats.org/officeDocument/2006/relationships/hyperlink" Target="https://community.secop.gov.co/Public/Tendering/OpportunityDetail/Index?noticeUID=CO1.NTC.2346945&amp;isFromPublicArea=True&amp;isModal=true&amp;asPopupView=true" TargetMode="External"/><Relationship Id="rId8" Type="http://schemas.openxmlformats.org/officeDocument/2006/relationships/hyperlink" Target="https://community.secop.gov.co/Public/Tendering/OpportunityDetail/Index?noticeUID=CO1.NTC.2117986&amp;isFromPublicArea=True&amp;isModal=true&amp;asPopupView=true" TargetMode="External"/><Relationship Id="rId98" Type="http://schemas.openxmlformats.org/officeDocument/2006/relationships/hyperlink" Target="https://community.secop.gov.co/Public/Tendering/OpportunityDetail/Index?noticeUID=CO1.NTC.2347029&amp;isFromPublicArea=True&amp;isModal=true&amp;asPopupView=true" TargetMode="External"/><Relationship Id="rId121" Type="http://schemas.openxmlformats.org/officeDocument/2006/relationships/hyperlink" Target="https://community.secop.gov.co/Public/Tendering/OpportunityDetail/Index?noticeUID=CO1.NTC.2416102&amp;isFromPublicArea=True&amp;isModal=true&amp;asPopupView=true" TargetMode="External"/><Relationship Id="rId142" Type="http://schemas.openxmlformats.org/officeDocument/2006/relationships/hyperlink" Target="https://community.secop.gov.co/Public/Tendering/OpportunityDetail/Index?noticeUID=CO1.NTC.2361444&amp;isFromPublicArea=True&amp;isModal=true&amp;asPopupView=true" TargetMode="External"/><Relationship Id="rId163" Type="http://schemas.openxmlformats.org/officeDocument/2006/relationships/hyperlink" Target="https://community.secop.gov.co/Public/Tendering/OpportunityDetail/Index?noticeUID=CO1.NTC.2055014&amp;isFromPublicArea=True&amp;isModal=true&amp;asPopupView=true" TargetMode="External"/><Relationship Id="rId184" Type="http://schemas.openxmlformats.org/officeDocument/2006/relationships/hyperlink" Target="https://community.secop.gov.co/Public/Tendering/OpportunityDetail/Index?noticeUID=CO1.NTC.1833357&amp;isFromPublicArea=True&amp;isModal=true&amp;asPopupView=true" TargetMode="External"/><Relationship Id="rId219" Type="http://schemas.openxmlformats.org/officeDocument/2006/relationships/hyperlink" Target="https://community.secop.gov.co/Public/Tendering/OpportunityDetail/Index?noticeUID=CO1.NTC.2238324&amp;isFromPublicArea=True&amp;isModal=true&amp;asPopupView=true" TargetMode="External"/><Relationship Id="rId230" Type="http://schemas.openxmlformats.org/officeDocument/2006/relationships/hyperlink" Target="https://community.secop.gov.co/Public/Tendering/OpportunityDetail/Index?noticeUID=CO1.NTC.2328219&amp;isFromPublicArea=True&amp;isModal=true&amp;asPopupView=true" TargetMode="External"/><Relationship Id="rId251" Type="http://schemas.openxmlformats.org/officeDocument/2006/relationships/hyperlink" Target="https://www.contratos.gov.co/consultas/detalleProceso.do?numConstancia=21-15-12352429&amp;g-recaptcha-response=03AGdBq26T9dZcoOR4TdjbLiHb3ZFy5pk0fX1Kdedm_q0hu_ZOx6iEhjxsmLgWlyLDaT1pF-wev5SiRBaK6ZRH8uccU35zDZkp3fYTY19dwcDJblhEV8wZ4ojbkFCrAIkqK4Z7KIilKS2-bTO7wHw5PSSTEVMzsMG-Od8PSKzsFBMgGiJZlemR-eDzSYZnH7CbJHTNgEYWf5mbPhSx92pW4UAq2ll3Q4BHcdVXCKPlbWatP8IYhe8X4IbcJE_1oAcT5G00T0e7pIyKeL2a3Mnnou79F0QF49SUbPPlNyYp1P2pyI0fiNrQFClPkPkeBUA-aKebcOlc4fLk31FeJDTN8tMbE_XGs_bXspOWG7fpcMKYeC_8yTawIQUnCl23eL2KyD5ssSaQkrmVERbE2tLLoNLPgLuI4n4yu-jkTumorCHlc269S6WxVD9BdcVEQn-noN_oZ0BTDYCmYejjP1KrGT-qdp_k6k2FdA" TargetMode="External"/><Relationship Id="rId25" Type="http://schemas.openxmlformats.org/officeDocument/2006/relationships/hyperlink" Target="https://community.secop.gov.co/Public/Tendering/OpportunityDetail/Index?noticeUID=CO1.NTC.2237230&amp;isFromPublicArea=True&amp;isModal=true&amp;asPopupView=true" TargetMode="External"/><Relationship Id="rId46" Type="http://schemas.openxmlformats.org/officeDocument/2006/relationships/hyperlink" Target="https://colombiacompra.gov.co/tienda-virtual-del-estado-colombiano/ordenes-compra/77043" TargetMode="External"/><Relationship Id="rId67" Type="http://schemas.openxmlformats.org/officeDocument/2006/relationships/hyperlink" Target="https://community.secop.gov.co/Public/Tendering/OpportunityDetail/Index?noticeUID=CO1.NTC.2168442&amp;isFromPublicArea=True&amp;isModal=true&amp;asPopupView=true" TargetMode="External"/><Relationship Id="rId88" Type="http://schemas.openxmlformats.org/officeDocument/2006/relationships/hyperlink" Target="https://community.secop.gov.co/Public/Tendering/OpportunityDetail/Index?noticeUID=CO1.NTC.2105801&amp;isFromPublicArea=True&amp;isModal=False" TargetMode="External"/><Relationship Id="rId111" Type="http://schemas.openxmlformats.org/officeDocument/2006/relationships/hyperlink" Target="https://colombiacompra.gov.co/tienda-virtual-del-estado-colombiano/ordenes-compra/75862" TargetMode="External"/><Relationship Id="rId132" Type="http://schemas.openxmlformats.org/officeDocument/2006/relationships/hyperlink" Target="https://community.secop.gov.co/Public/Tendering/OpportunityDetail/Index?noticeUID=CO1.NTC.1989950&amp;isFromPublicArea=True&amp;isModal=False" TargetMode="External"/><Relationship Id="rId153" Type="http://schemas.openxmlformats.org/officeDocument/2006/relationships/hyperlink" Target="https://community.secop.gov.co/Public/Tendering/OpportunityDetail/Index?noticeUID=CO1.NTC.2454380&amp;isFromPublicArea=True&amp;isModal=true&amp;asPopupView=true" TargetMode="External"/><Relationship Id="rId174" Type="http://schemas.openxmlformats.org/officeDocument/2006/relationships/hyperlink" Target="https://colombiacompra.gov.co/tienda-virtual-del-estado-colombiano/ordenes-compra/74078" TargetMode="External"/><Relationship Id="rId195" Type="http://schemas.openxmlformats.org/officeDocument/2006/relationships/hyperlink" Target="https://community.secop.gov.co/Public/Tendering/OpportunityDetail/Index?noticeUID=CO1.NTC.1972073&amp;isFromPublicArea=True&amp;isModal=False" TargetMode="External"/><Relationship Id="rId209" Type="http://schemas.openxmlformats.org/officeDocument/2006/relationships/hyperlink" Target="https://community.secop.gov.co/Public/Tendering/OpportunityDetail/Index?noticeUID=CO1.NTC.2305513&amp;isFromPublicArea=True&amp;isModal=true&amp;asPopupView=true" TargetMode="External"/><Relationship Id="rId220" Type="http://schemas.openxmlformats.org/officeDocument/2006/relationships/hyperlink" Target="https://community.secop.gov.co/Public/Tendering/OpportunityDetail/Index?noticeUID=CO1.NTC.2281112&amp;isFromPublicArea=True&amp;isModal=true&amp;asPopupView=true" TargetMode="External"/><Relationship Id="rId241" Type="http://schemas.openxmlformats.org/officeDocument/2006/relationships/hyperlink" Target="https://community.secop.gov.co/Public/Tendering/OpportunityDetail/Index?noticeUID=CO1.NTC.2430205&amp;isFromPublicArea=True&amp;isModal=true&amp;asPopupView=true" TargetMode="External"/><Relationship Id="rId15" Type="http://schemas.openxmlformats.org/officeDocument/2006/relationships/hyperlink" Target="https://community.secop.gov.co/Public/Tendering/OpportunityDetail/Index?noticeUID=CO1.NTC.2413846&amp;isFromPublicArea=True&amp;isModal=true&amp;asPopupView=true" TargetMode="External"/><Relationship Id="rId36" Type="http://schemas.openxmlformats.org/officeDocument/2006/relationships/hyperlink" Target="https://colombiacompra.gov.co/tienda-virtual-del-estado-colombiano/ordenes-compra/66509" TargetMode="External"/><Relationship Id="rId57" Type="http://schemas.openxmlformats.org/officeDocument/2006/relationships/hyperlink" Target="https://community.secop.gov.co/Public/Tendering/OpportunityDetail/Index?noticeUID=CO1.NTC.2354116&amp;isFromPublicArea=True&amp;isModal=true&amp;asPopupView=true" TargetMode="External"/><Relationship Id="rId262" Type="http://schemas.openxmlformats.org/officeDocument/2006/relationships/hyperlink" Target="https://community.secop.gov.co/Public/Tendering/OpportunityDetail/Index?noticeUID=CO1.NTC.2819953&amp;isFromPublicArea=True&amp;isModal=true&amp;asPopupView=true" TargetMode="External"/><Relationship Id="rId78" Type="http://schemas.openxmlformats.org/officeDocument/2006/relationships/hyperlink" Target="https://community.secop.gov.co/Public/Tendering/OpportunityDetail/Index?noticeUID=CO1.NTC.2139316&amp;isFromPublicArea=True&amp;isModal=true&amp;asPopupView=true" TargetMode="External"/><Relationship Id="rId99" Type="http://schemas.openxmlformats.org/officeDocument/2006/relationships/hyperlink" Target="https://community.secop.gov.co/Public/Tendering/OpportunityDetail/Index?noticeUID=CO1.NTC.2346945&amp;isFromPublicArea=True&amp;isModal=true&amp;asPopupView=true" TargetMode="External"/><Relationship Id="rId101" Type="http://schemas.openxmlformats.org/officeDocument/2006/relationships/hyperlink" Target="https://community.secop.gov.co/Public/Tendering/OpportunityDetail/Index?noticeUID=CO1.NTC.2361393&amp;isFromPublicArea=True&amp;isModal=true&amp;asPopupView=true" TargetMode="External"/><Relationship Id="rId122" Type="http://schemas.openxmlformats.org/officeDocument/2006/relationships/hyperlink" Target="https://community.secop.gov.co/Public/Tendering/OpportunityDetail/Index?noticeUID=CO1.NTC.2416102&amp;isFromPublicArea=True&amp;isModal=true&amp;asPopupView=true" TargetMode="External"/><Relationship Id="rId143" Type="http://schemas.openxmlformats.org/officeDocument/2006/relationships/hyperlink" Target="https://community.secop.gov.co/Public/Tendering/OpportunityDetail/Index?noticeUID=CO1.NTC.2162708&amp;isFromPublicArea=True&amp;isModal=true&amp;asPopupView=true" TargetMode="External"/><Relationship Id="rId164" Type="http://schemas.openxmlformats.org/officeDocument/2006/relationships/hyperlink" Target="https://www.secop.gov.co/CO1BusinessLine/Tendering/BuyerWorkArea/Index?docUniqueIdentifier=CO1.BDOS.2053706" TargetMode="External"/><Relationship Id="rId185" Type="http://schemas.openxmlformats.org/officeDocument/2006/relationships/hyperlink" Target="https://community.secop.gov.co/Public/Tendering/OpportunityDetail/Index?noticeUID=CO1.NTC.1833357&amp;isFromPublicArea=True&amp;isModal=true&amp;asPopupView=true" TargetMode="External"/><Relationship Id="rId9" Type="http://schemas.openxmlformats.org/officeDocument/2006/relationships/hyperlink" Target="https://community.secop.gov.co/Public/Tendering/OpportunityDetail/Index?noticeUID=CO1.NTC.2126110&amp;isFromPublicArea=True&amp;isModal=true&amp;asPopupView=true" TargetMode="External"/><Relationship Id="rId210" Type="http://schemas.openxmlformats.org/officeDocument/2006/relationships/hyperlink" Target="https://community.secop.gov.co/Public/Tendering/OpportunityDetail/Index?noticeUID=CO1.NTC.2305533&amp;isFromPublicArea=True&amp;isModal=true&amp;asPopupView=true" TargetMode="External"/><Relationship Id="rId26" Type="http://schemas.openxmlformats.org/officeDocument/2006/relationships/hyperlink" Target="https://community.secop.gov.co/Public/Tendering/OpportunityDetail/Index?noticeUID=CO1.NTC.2287032&amp;isFromPublicArea=True&amp;isModal=true&amp;asPopupView=true" TargetMode="External"/><Relationship Id="rId231" Type="http://schemas.openxmlformats.org/officeDocument/2006/relationships/hyperlink" Target="https://www.contratos.gov.co/consultas/detalleProceso.do?numConstancia=21-15-12318936" TargetMode="External"/><Relationship Id="rId252" Type="http://schemas.openxmlformats.org/officeDocument/2006/relationships/hyperlink" Target="https://community.secop.gov.co/Public/Tendering/OpportunityDetail/Index?noticeUID=CO1.NTC.2467821&amp;isFromPublicArea=True&amp;isModal=true&amp;asPopupView=true" TargetMode="External"/><Relationship Id="rId47" Type="http://schemas.openxmlformats.org/officeDocument/2006/relationships/hyperlink" Target="https://colombiacompra.gov.co/tienda-virtual-del-estado-colombiano/ordenes-compra/74997" TargetMode="External"/><Relationship Id="rId68" Type="http://schemas.openxmlformats.org/officeDocument/2006/relationships/hyperlink" Target="https://community.secop.gov.co/Public/Tendering/OpportunityDetail/Index?noticeUID=CO1.NTC.2343673&amp;isFromPublicArea=True&amp;isModal=true&amp;asPopupView=true" TargetMode="External"/><Relationship Id="rId89" Type="http://schemas.openxmlformats.org/officeDocument/2006/relationships/hyperlink" Target="https://community.secop.gov.co/Public/Tendering/OpportunityDetail/Index?noticeUID=CO1.NTC.2143663&amp;isFromPublicArea=True&amp;isModal=true&amp;asPopupView=true" TargetMode="External"/><Relationship Id="rId112" Type="http://schemas.openxmlformats.org/officeDocument/2006/relationships/hyperlink" Target="https://community.secop.gov.co/Public/Tendering/OpportunityDetail/Index?noticeUID=CO1.NTC.2316253&amp;isFromPublicArea=True&amp;isModal=true&amp;asPopupView=true" TargetMode="External"/><Relationship Id="rId133" Type="http://schemas.openxmlformats.org/officeDocument/2006/relationships/hyperlink" Target="https://community.secop.gov.co/Public/Tendering/OpportunityDetail/Index?noticeUID=CO1.NTC.2038884&amp;isFromPublicArea=True&amp;isModal=False" TargetMode="External"/><Relationship Id="rId154" Type="http://schemas.openxmlformats.org/officeDocument/2006/relationships/hyperlink" Target="https://community.secop.gov.co/Public/Tendering/OpportunityDetail/Index?noticeUID=CO1.NTC.2206218&amp;isFromPublicArea=True&amp;isModal=true&amp;asPopupView=true" TargetMode="External"/><Relationship Id="rId175" Type="http://schemas.openxmlformats.org/officeDocument/2006/relationships/hyperlink" Target="https://colombiacompra.gov.co/tienda-virtual-del-estado-colombiano/ordenes-compra/80689" TargetMode="External"/><Relationship Id="rId196" Type="http://schemas.openxmlformats.org/officeDocument/2006/relationships/hyperlink" Target="https://community.secop.gov.co/Public/Tendering/OpportunityDetail/Index?noticeUID=CO1.NTC.1994340&amp;isFromPublicArea=True&amp;isModal=False" TargetMode="External"/><Relationship Id="rId200" Type="http://schemas.openxmlformats.org/officeDocument/2006/relationships/hyperlink" Target="https://community.secop.gov.co/Public/Tendering/OpportunityDetail/Index?noticeUID=CO1.NTC.2050199&amp;isFromPublicArea=True&amp;isModal=False" TargetMode="External"/><Relationship Id="rId16" Type="http://schemas.openxmlformats.org/officeDocument/2006/relationships/hyperlink" Target="https://community.secop.gov.co/Public/Tendering/OpportunityDetail/Index?noticeUID=CO1.NTC.2414934&amp;isFromPublicArea=True&amp;isModal=true&amp;asPopupView=true" TargetMode="External"/><Relationship Id="rId221" Type="http://schemas.openxmlformats.org/officeDocument/2006/relationships/hyperlink" Target="https://community.secop.gov.co/Public/Tendering/OpportunityDetail/Index?noticeUID=CO1.NTC.2333118&amp;isFromPublicArea=True&amp;isModal=true&amp;asPopupView=true" TargetMode="External"/><Relationship Id="rId242" Type="http://schemas.openxmlformats.org/officeDocument/2006/relationships/hyperlink" Target="https://community.secop.gov.co/Public/Tendering/OpportunityDetail/Index?noticeUID=CO1.NTC.2439174&amp;isFromPublicArea=True&amp;isModal=true&amp;asPopupView=true" TargetMode="External"/><Relationship Id="rId263" Type="http://schemas.openxmlformats.org/officeDocument/2006/relationships/hyperlink" Target="https://community.secop.gov.co/Public/Tendering/OpportunityDetail/Index?noticeUID=CO1.NTC.2820218&amp;isFromPublicArea=True&amp;isModal=true&amp;asPopupView=true" TargetMode="External"/><Relationship Id="rId37" Type="http://schemas.openxmlformats.org/officeDocument/2006/relationships/hyperlink" Target="https://colombiacompra.gov.co/tienda-virtual-del-estado-colombiano/ordenes-compra/66693" TargetMode="External"/><Relationship Id="rId58" Type="http://schemas.openxmlformats.org/officeDocument/2006/relationships/hyperlink" Target="https://community.secop.gov.co/Public/Tendering/OpportunityDetail/Index?noticeUID=CO1.NTC.1921895&amp;isFromPublicArea=True&amp;isModal=False" TargetMode="External"/><Relationship Id="rId79" Type="http://schemas.openxmlformats.org/officeDocument/2006/relationships/hyperlink" Target="https://community.secop.gov.co/Public/Tendering/OpportunityDetail/Index?noticeUID=CO1.NTC.2126058&amp;isFromPublicArea=True&amp;isModal=true&amp;asPopupView=true" TargetMode="External"/><Relationship Id="rId102" Type="http://schemas.openxmlformats.org/officeDocument/2006/relationships/hyperlink" Target="https://community.secop.gov.co/Public/Tendering/OpportunityDetail/Index?noticeUID=CO1.NTC.2362204&amp;isFromPublicArea=True&amp;isModal=true&amp;asPopupView=true" TargetMode="External"/><Relationship Id="rId123" Type="http://schemas.openxmlformats.org/officeDocument/2006/relationships/hyperlink" Target="https://community.secop.gov.co/Public/Tendering/OpportunityDetail/Index?noticeUID=CO1.NTC.2424804&amp;isFromPublicArea=True&amp;isModal=true&amp;asPopupView=true" TargetMode="External"/><Relationship Id="rId144" Type="http://schemas.openxmlformats.org/officeDocument/2006/relationships/hyperlink" Target="https://community.secop.gov.co/Public/Tendering/OpportunityDetail/Index?noticeUID=CO1.NTC.2377120&amp;isFromPublicArea=True&amp;isModal=true&amp;asPopupView=true" TargetMode="External"/><Relationship Id="rId90" Type="http://schemas.openxmlformats.org/officeDocument/2006/relationships/hyperlink" Target="https://community.secop.gov.co/Public/Tendering/OpportunityDetail/Index?noticeUID=CO1.NTC.2173843&amp;isFromPublicArea=True&amp;isModal=true&amp;asPopupView=true" TargetMode="External"/><Relationship Id="rId165" Type="http://schemas.openxmlformats.org/officeDocument/2006/relationships/hyperlink" Target="https://www.secop.gov.co/CO1BusinessLine/Tendering/BuyerWorkArea/Index?docUniqueIdentifier=CO1.BDOS.2053706" TargetMode="External"/><Relationship Id="rId186" Type="http://schemas.openxmlformats.org/officeDocument/2006/relationships/hyperlink" Target="https://community.secop.gov.co/Public/Tendering/OpportunityDetail/Index?noticeUID=CO1.NTC.1881012&amp;isFromPublicArea=True&amp;isModal=true&amp;asPopupView=true" TargetMode="External"/><Relationship Id="rId211" Type="http://schemas.openxmlformats.org/officeDocument/2006/relationships/hyperlink" Target="https://community.secop.gov.co/Public/Tendering/OpportunityDetail/Index?noticeUID=CO1.NTC.2281029&amp;isFromPublicArea=True&amp;isModal=true&amp;asPopupView=true" TargetMode="External"/><Relationship Id="rId232" Type="http://schemas.openxmlformats.org/officeDocument/2006/relationships/hyperlink" Target="https://community.secop.gov.co/Public/Tendering/OpportunityDetail/Index?noticeUID=CO1.NTC.2240539&amp;isFromPublicArea=True&amp;isModal=true&amp;asPopupView=true" TargetMode="External"/><Relationship Id="rId253" Type="http://schemas.openxmlformats.org/officeDocument/2006/relationships/hyperlink" Target="https://community.secop.gov.co/Public/Tendering/OpportunityDetail/Index?noticeUID=CO1.NTC.2467821&amp;isFromPublicArea=True&amp;isModal=true&amp;asPopupView=true" TargetMode="External"/><Relationship Id="rId27" Type="http://schemas.openxmlformats.org/officeDocument/2006/relationships/hyperlink" Target="https://community.secop.gov.co/Public/Tendering/OpportunityDetail/Index?noticeUID=CO1.NTC.2287032&amp;isFromPublicArea=True&amp;isModal=true&amp;asPopupView=true" TargetMode="External"/><Relationship Id="rId48" Type="http://schemas.openxmlformats.org/officeDocument/2006/relationships/hyperlink" Target="https://community.secop.gov.co/Public/Tendering/OpportunityDetail/Index?noticeUID=CO1.NTC.2329141&amp;isFromPublicArea=True&amp;isModal=true&amp;asPopupView=true" TargetMode="External"/><Relationship Id="rId69" Type="http://schemas.openxmlformats.org/officeDocument/2006/relationships/hyperlink" Target="https://community.secop.gov.co/Public/Tendering/OpportunityDetail/Index?noticeUID=CO1.NTC.2346564&amp;isFromPublicArea=True&amp;isModal=true&amp;asPopupView=true" TargetMode="External"/><Relationship Id="rId113" Type="http://schemas.openxmlformats.org/officeDocument/2006/relationships/hyperlink" Target="https://community.secop.gov.co/Public/Tendering/OpportunityDetail/Index?noticeUID=CO1.NTC.2347892&amp;isFromPublicArea=True&amp;isModal=true&amp;asPopupView=true" TargetMode="External"/><Relationship Id="rId134" Type="http://schemas.openxmlformats.org/officeDocument/2006/relationships/hyperlink" Target="https://community.secop.gov.co/Public/Tendering/OpportunityDetail/Index?noticeUID=CO1.NTC.2150679&amp;isFromPublicArea=True&amp;isModal=true&amp;asPopupView=true" TargetMode="External"/><Relationship Id="rId80" Type="http://schemas.openxmlformats.org/officeDocument/2006/relationships/hyperlink" Target="https://community.secop.gov.co/Public/Tendering/OpportunityDetail/Index?noticeUID=CO1.NTC.2184456&amp;isFromPublicArea=True&amp;isModal=true&amp;asPopupView=true" TargetMode="External"/><Relationship Id="rId155" Type="http://schemas.openxmlformats.org/officeDocument/2006/relationships/hyperlink" Target="https://community.secop.gov.co/Public/Tendering/OpportunityDetail/Index?noticeUID=CO1.NTC.2063358&amp;isFromPublicArea=True&amp;isModal=true&amp;asPopupView=true" TargetMode="External"/><Relationship Id="rId176" Type="http://schemas.openxmlformats.org/officeDocument/2006/relationships/hyperlink" Target="https://community.secop.gov.co/Public/Tendering/OpportunityDetail/Index?noticeUID=CO1.NTC.1706491&amp;isFromPublicArea=True&amp;isModal=true&amp;asPopupView=true" TargetMode="External"/><Relationship Id="rId197" Type="http://schemas.openxmlformats.org/officeDocument/2006/relationships/hyperlink" Target="https://community.secop.gov.co/Public/Tendering/OpportunityDetail/Index?noticeUID=CO1.NTC.2038511&amp;isFromPublicArea=True&amp;isModal=False" TargetMode="External"/><Relationship Id="rId201" Type="http://schemas.openxmlformats.org/officeDocument/2006/relationships/hyperlink" Target="https://community.secop.gov.co/Public/Tendering/OpportunityDetail/Index?noticeUID=CO1.NTC.2080454&amp;isFromPublicArea=True&amp;isModal=False" TargetMode="External"/><Relationship Id="rId222" Type="http://schemas.openxmlformats.org/officeDocument/2006/relationships/hyperlink" Target="https://community.secop.gov.co/Public/Tendering/OpportunityDetail/Index?noticeUID=CO1.NTC.2470842&amp;isFromPublicArea=True&amp;isModal=true&amp;asPopupView=true" TargetMode="External"/><Relationship Id="rId243" Type="http://schemas.openxmlformats.org/officeDocument/2006/relationships/hyperlink" Target="https://community.secop.gov.co/Public/Tendering/OpportunityDetail/Index?noticeUID=CO1.NTC.2439174&amp;isFromPublicArea=True&amp;isModal=true&amp;asPopupView=true" TargetMode="External"/><Relationship Id="rId264" Type="http://schemas.openxmlformats.org/officeDocument/2006/relationships/hyperlink" Target="https://community.secop.gov.co/Public/Tendering/OpportunityDetail/Index?noticeUID=CO1.NTC.2821849&amp;isFromPublicArea=True&amp;isModal=true&amp;asPopupView=true" TargetMode="External"/><Relationship Id="rId17" Type="http://schemas.openxmlformats.org/officeDocument/2006/relationships/hyperlink" Target="https://community.secop.gov.co/Public/Tendering/OpportunityDetail/Index?noticeUID=CO1.NTC.2438595&amp;isFromPublicArea=True&amp;isModal=true&amp;asPopupView=true" TargetMode="External"/><Relationship Id="rId38" Type="http://schemas.openxmlformats.org/officeDocument/2006/relationships/hyperlink" Target="https://colombiacompra.gov.co/tienda-virtual-del-estado-colombiano/ordenes-compra/66831" TargetMode="External"/><Relationship Id="rId59" Type="http://schemas.openxmlformats.org/officeDocument/2006/relationships/hyperlink" Target="https://community.secop.gov.co/Public/Tendering/OpportunityDetail/Index?noticeUID=CO1.NTC.1992999&amp;isFromPublicArea=True&amp;isModal=False" TargetMode="External"/><Relationship Id="rId103" Type="http://schemas.openxmlformats.org/officeDocument/2006/relationships/hyperlink" Target="https://community.secop.gov.co/Public/Tendering/OpportunityDetail/Index?noticeUID=CO1.NTC.2416200&amp;isFromPublicArea=True&amp;isModal=true&amp;asPopupView=true" TargetMode="External"/><Relationship Id="rId124" Type="http://schemas.openxmlformats.org/officeDocument/2006/relationships/hyperlink" Target="https://community.secop.gov.co/Public/Tendering/OpportunityDetail/Index?noticeUID=CO1.NTC.2287117&amp;isFromPublicArea=True&amp;isModal=true&amp;asPopupView=true" TargetMode="External"/><Relationship Id="rId70" Type="http://schemas.openxmlformats.org/officeDocument/2006/relationships/hyperlink" Target="https://community.secop.gov.co/Public/Tendering/OpportunityDetail/Index?noticeUID=CO1.NTC.2364157&amp;isFromPublicArea=True&amp;isModal=true&amp;asPopupView=true" TargetMode="External"/><Relationship Id="rId91" Type="http://schemas.openxmlformats.org/officeDocument/2006/relationships/hyperlink" Target="https://community.secop.gov.co/Public/Tendering/OpportunityDetail/Index?noticeUID=CO1.NTC.2173843&amp;isFromPublicArea=True&amp;isModal=true&amp;asPopupView=true" TargetMode="External"/><Relationship Id="rId145" Type="http://schemas.openxmlformats.org/officeDocument/2006/relationships/hyperlink" Target="https://community.secop.gov.co/Public/Tendering/OpportunityDetail/Index?noticeUID=CO1.NTC.2414563&amp;isFromPublicArea=True&amp;isModal=true&amp;asPopupView=true" TargetMode="External"/><Relationship Id="rId166" Type="http://schemas.openxmlformats.org/officeDocument/2006/relationships/hyperlink" Target="https://community.secop.gov.co/Public/Tendering/OpportunityDetail/Index?noticeUID=CO1.NTC.2347028&amp;isFromPublicArea=True&amp;isModal=true&amp;asPopupView=true" TargetMode="External"/><Relationship Id="rId187" Type="http://schemas.openxmlformats.org/officeDocument/2006/relationships/hyperlink" Target="https://community.secop.gov.co/Public/Tendering/OpportunityDetail/Index?noticeUID=CO1.NTC.1885070&amp;isFromPublicArea=True&amp;isModal=true&amp;asPopupView=true" TargetMode="External"/><Relationship Id="rId1" Type="http://schemas.openxmlformats.org/officeDocument/2006/relationships/hyperlink" Target="https://community.secop.gov.co/Public/Tendering/OpportunityDetail/Index?noticeUID=CO1.NTC.1938927&amp;isFromPublicArea=True&amp;isModal=False" TargetMode="External"/><Relationship Id="rId212" Type="http://schemas.openxmlformats.org/officeDocument/2006/relationships/hyperlink" Target="https://community.secop.gov.co/Public/Tendering/OpportunityDetail/Index?noticeUID=CO1.NTC.2281029&amp;isFromPublicArea=True&amp;isModal=true&amp;asPopupView=true" TargetMode="External"/><Relationship Id="rId233" Type="http://schemas.openxmlformats.org/officeDocument/2006/relationships/hyperlink" Target="https://community.secop.gov.co/Public/Tendering/OpportunityDetail/Index?noticeUID=CO1.NTC.2420006&amp;isFromPublicArea=True&amp;isModal=true&amp;asPopupView=true" TargetMode="External"/><Relationship Id="rId254" Type="http://schemas.openxmlformats.org/officeDocument/2006/relationships/hyperlink" Target="https://community.secop.gov.co/Public/Tendering/OpportunityDetail/Index?noticeUID=CO1.NTC.2467821&amp;isFromPublicArea=True&amp;isModal=true&amp;asPopupView=true" TargetMode="External"/><Relationship Id="rId28" Type="http://schemas.openxmlformats.org/officeDocument/2006/relationships/hyperlink" Target="https://community.secop.gov.co/Public/Tendering/OpportunityDetail/Index?noticeUID=CO1.NTC.2289780&amp;isFromPublicArea=True&amp;isModal=true&amp;asPopupView=true" TargetMode="External"/><Relationship Id="rId49" Type="http://schemas.openxmlformats.org/officeDocument/2006/relationships/hyperlink" Target="https://community.secop.gov.co/Public/Tendering/OpportunityDetail/Index?noticeUID=CO1.NTC.2409924&amp;isFromPublicArea=True&amp;isModal=true&amp;asPopupView=true" TargetMode="External"/><Relationship Id="rId114" Type="http://schemas.openxmlformats.org/officeDocument/2006/relationships/hyperlink" Target="https://community.secop.gov.co/Public/Tendering/OpportunityDetail/Index?noticeUID=CO1.NTC.2329302&amp;isFromPublicArea=True&amp;isModal=true&amp;asPopupView=true" TargetMode="External"/><Relationship Id="rId60" Type="http://schemas.openxmlformats.org/officeDocument/2006/relationships/hyperlink" Target="https://www.secop.gov.co/CO1BusinessLine/Tendering/BuyerWorkArea/Index?docUniqueIdentifier=CO1.BDOS.2015947" TargetMode="External"/><Relationship Id="rId81" Type="http://schemas.openxmlformats.org/officeDocument/2006/relationships/hyperlink" Target="https://community.secop.gov.co/Public/Tendering/OpportunityDetail/Index?noticeUID=CO1.NTC.2189308&amp;isFromPublicArea=True&amp;isModal=true&amp;asPopupView=true" TargetMode="External"/><Relationship Id="rId135" Type="http://schemas.openxmlformats.org/officeDocument/2006/relationships/hyperlink" Target="https://community.secop.gov.co/Public/Tendering/OpportunityDetail/Index?noticeUID=CO1.NTC.2297226&amp;isFromPublicArea=True&amp;isModal=true&amp;asPopupView=true" TargetMode="External"/><Relationship Id="rId156" Type="http://schemas.openxmlformats.org/officeDocument/2006/relationships/hyperlink" Target="https://community.secop.gov.co/Public/Tendering/OpportunityDetail/Index?noticeUID=CO1.NTC.2166273&amp;isFromPublicArea=True&amp;isModal=true&amp;asPopupView=true" TargetMode="External"/><Relationship Id="rId177" Type="http://schemas.openxmlformats.org/officeDocument/2006/relationships/hyperlink" Target="https://community.secop.gov.co/Public/Tendering/OpportunityDetail/Index?noticeUID=CO1.NTC.1706491&amp;isFromPublicArea=True&amp;isModal=true&amp;asPopupView=true" TargetMode="External"/><Relationship Id="rId198" Type="http://schemas.openxmlformats.org/officeDocument/2006/relationships/hyperlink" Target="https://www.contratos.gov.co/consultas/detalleProceso.do?numConstancia=21-15-12057017" TargetMode="External"/><Relationship Id="rId202" Type="http://schemas.openxmlformats.org/officeDocument/2006/relationships/hyperlink" Target="https://www.contratos.gov.co/consultas/detalleProceso.do?numConstancia=21-15-12116173" TargetMode="External"/><Relationship Id="rId223" Type="http://schemas.openxmlformats.org/officeDocument/2006/relationships/hyperlink" Target="https://community.secop.gov.co/Public/Tendering/OpportunityDetail/Index?noticeUID=CO1.NTC.2470842&amp;isFromPublicArea=True&amp;isModal=true&amp;asPopupView=true" TargetMode="External"/><Relationship Id="rId244" Type="http://schemas.openxmlformats.org/officeDocument/2006/relationships/hyperlink" Target="https://community.secop.gov.co/Public/Tendering/OpportunityDetail/Index?noticeUID=CO1.NTC.2439174&amp;isFromPublicArea=True&amp;isModal=true&amp;asPopupView=true" TargetMode="External"/><Relationship Id="rId18" Type="http://schemas.openxmlformats.org/officeDocument/2006/relationships/hyperlink" Target="https://community.secop.gov.co/Public/Tendering/OpportunityDetail/Index?noticeUID=CO1.NTC.2415013&amp;isFromPublicArea=True&amp;isModal=true&amp;asPopupView=true" TargetMode="External"/><Relationship Id="rId39" Type="http://schemas.openxmlformats.org/officeDocument/2006/relationships/hyperlink" Target="https://colombiacompra.gov.co/tienda-virtual-del-estado-colombiano/ordenes-compra/75001" TargetMode="External"/><Relationship Id="rId50" Type="http://schemas.openxmlformats.org/officeDocument/2006/relationships/hyperlink" Target="https://community.secop.gov.co/Public/Tendering/OpportunityDetail/Index?noticeUID=CO1.NTC.1996151&amp;isFromPublicArea=True&amp;isModal=False" TargetMode="External"/><Relationship Id="rId104" Type="http://schemas.openxmlformats.org/officeDocument/2006/relationships/hyperlink" Target="https://community.secop.gov.co/Public/Tendering/OpportunityDetail/Index?noticeUID=CO1.NTC.2350054&amp;isFromPublicArea=True&amp;isModal=true&amp;asPopupView=true" TargetMode="External"/><Relationship Id="rId125" Type="http://schemas.openxmlformats.org/officeDocument/2006/relationships/hyperlink" Target="https://community.secop.gov.co/Public/Tendering/OpportunityDetail/Index?noticeUID=CO1.NTC.1934513&amp;isFromPublicArea=True&amp;isModal=False" TargetMode="External"/><Relationship Id="rId146" Type="http://schemas.openxmlformats.org/officeDocument/2006/relationships/hyperlink" Target="https://community.secop.gov.co/Public/Tendering/OpportunityDetail/Index?noticeUID=CO1.NTC.2421749&amp;isFromPublicArea=True&amp;isModal=true&amp;asPopupView=true" TargetMode="External"/><Relationship Id="rId167" Type="http://schemas.openxmlformats.org/officeDocument/2006/relationships/hyperlink" Target="https://community.secop.gov.co/Public/Tendering/OpportunityDetail/Index?noticeUID=CO1.NTC.2237159&amp;isFromPublicArea=True&amp;isModal=true&amp;asPopupView=true" TargetMode="External"/><Relationship Id="rId188" Type="http://schemas.openxmlformats.org/officeDocument/2006/relationships/hyperlink" Target="https://community.secop.gov.co/Public/Tendering/OpportunityDetail/Index?noticeUID=CO1.NTC.1885219&amp;isFromPublicArea=True&amp;isModal=true&amp;asPopupView=true" TargetMode="External"/><Relationship Id="rId71" Type="http://schemas.openxmlformats.org/officeDocument/2006/relationships/hyperlink" Target="https://community.secop.gov.co/Public/Tendering/OpportunityDetail/Index?noticeUID=CO1.NTC.2254645&amp;isFromPublicArea=True&amp;isModal=true&amp;asPopupView=true" TargetMode="External"/><Relationship Id="rId92" Type="http://schemas.openxmlformats.org/officeDocument/2006/relationships/hyperlink" Target="https://community.secop.gov.co/Public/Tendering/OpportunityDetail/Index?noticeUID=CO1.NTC.2168059&amp;isFromPublicArea=True&amp;isModal=true&amp;asPopupView=true" TargetMode="External"/><Relationship Id="rId213" Type="http://schemas.openxmlformats.org/officeDocument/2006/relationships/hyperlink" Target="https://community.secop.gov.co/Public/Tendering/OpportunityDetail/Index?noticeUID=CO1.NTC.2146984&amp;isFromPublicArea=True&amp;isModal=true&amp;asPopupView=true" TargetMode="External"/><Relationship Id="rId234" Type="http://schemas.openxmlformats.org/officeDocument/2006/relationships/hyperlink" Target="https://community.secop.gov.co/Public/Tendering/OpportunityDetail/Index?noticeUID=CO1.NTC.2420006&amp;isFromPublicArea=True&amp;isModal=true&amp;asPopupView=true" TargetMode="External"/><Relationship Id="rId2" Type="http://schemas.openxmlformats.org/officeDocument/2006/relationships/hyperlink" Target="https://community.secop.gov.co/Public/Tendering/OpportunityDetail/Index?noticeUID=CO1.NTC.1948280&amp;isFromPublicArea=True&amp;isModal=False" TargetMode="External"/><Relationship Id="rId29" Type="http://schemas.openxmlformats.org/officeDocument/2006/relationships/hyperlink" Target="https://community.secop.gov.co/Public/Tendering/OpportunityDetail/Index?noticeUID=CO1.NTC.2052409&amp;isFromPublicArea=True&amp;isModal=False" TargetMode="External"/><Relationship Id="rId255" Type="http://schemas.openxmlformats.org/officeDocument/2006/relationships/hyperlink" Target="https://community.secop.gov.co/Public/Tendering/OpportunityDetail/Index?noticeUID=CO1.NTC.2467721&amp;isFromPublicArea=True&amp;isModal=true&amp;asPopupView=true" TargetMode="External"/><Relationship Id="rId40" Type="http://schemas.openxmlformats.org/officeDocument/2006/relationships/hyperlink" Target="https://colombiacompra.gov.co/tienda-virtual-del-estado-colombiano/ordenes-compra/75002" TargetMode="External"/><Relationship Id="rId115" Type="http://schemas.openxmlformats.org/officeDocument/2006/relationships/hyperlink" Target="https://community.secop.gov.co/Public/Tendering/OpportunityDetail/Index?noticeUID=CO1.NTC.2350150&amp;isFromPublicArea=True&amp;isModal=true&amp;asPopupView=true" TargetMode="External"/><Relationship Id="rId136" Type="http://schemas.openxmlformats.org/officeDocument/2006/relationships/hyperlink" Target="https://community.secop.gov.co/Public/Tendering/OpportunityDetail/Index?noticeUID=CO1.NTC.2297311&amp;isFromPublicArea=True&amp;isModal=true&amp;asPopupView=true" TargetMode="External"/><Relationship Id="rId157" Type="http://schemas.openxmlformats.org/officeDocument/2006/relationships/hyperlink" Target="https://community.secop.gov.co/Public/Tendering/OpportunityDetail/Index?noticeUID=CO1.NTC.2231059&amp;isFromPublicArea=True&amp;isModal=true&amp;asPopupView=true" TargetMode="External"/><Relationship Id="rId178" Type="http://schemas.openxmlformats.org/officeDocument/2006/relationships/hyperlink" Target="https://community.secop.gov.co/Public/Tendering/OpportunityDetail/Index?noticeUID=CO1.NTC.1706491&amp;isFromPublicArea=True&amp;isModal=true&amp;asPopupView=true" TargetMode="External"/><Relationship Id="rId61" Type="http://schemas.openxmlformats.org/officeDocument/2006/relationships/hyperlink" Target="https://community.secop.gov.co/Public/Tendering/OpportunityDetail/Index?noticeUID=CO1.NTC.2103272&amp;isFromPublicArea=True&amp;isModal=False" TargetMode="External"/><Relationship Id="rId82" Type="http://schemas.openxmlformats.org/officeDocument/2006/relationships/hyperlink" Target="https://community.secop.gov.co/Public/Tendering/OpportunityDetail/Index?noticeUID=CO1.NTC.2205055&amp;isFromPublicArea=True&amp;isModal=true&amp;asPopupView=true" TargetMode="External"/><Relationship Id="rId199" Type="http://schemas.openxmlformats.org/officeDocument/2006/relationships/hyperlink" Target="https://community.secop.gov.co/Public/Tendering/OpportunityDetail/Index?noticeUID=CO1.NTC.2050199&amp;isFromPublicArea=True&amp;isModal=False" TargetMode="External"/><Relationship Id="rId203" Type="http://schemas.openxmlformats.org/officeDocument/2006/relationships/hyperlink" Target="https://www.contratos.gov.co/consultas/detalleProceso.do?numConstancia=21-15-12129881" TargetMode="External"/><Relationship Id="rId19" Type="http://schemas.openxmlformats.org/officeDocument/2006/relationships/hyperlink" Target="https://community.secop.gov.co/Public/Tendering/OpportunityDetail/Index?noticeUID=CO1.NTC.2433903&amp;isFromPublicArea=True&amp;isModal=true&amp;asPopupView=true" TargetMode="External"/><Relationship Id="rId224" Type="http://schemas.openxmlformats.org/officeDocument/2006/relationships/hyperlink" Target="https://community.secop.gov.co/Public/Tendering/OpportunityDetail/Index?noticeUID=CO1.NTC.2239205&amp;isFromPublicArea=True&amp;isModal=true&amp;asPopupView=true" TargetMode="External"/><Relationship Id="rId245" Type="http://schemas.openxmlformats.org/officeDocument/2006/relationships/hyperlink" Target="https://community.secop.gov.co/Public/Tendering/OpportunityDetail/Index?noticeUID=CO1.NTC.2438994&amp;isFromPublicArea=True&amp;isModal=true&amp;asPopupView=true" TargetMode="External"/><Relationship Id="rId30" Type="http://schemas.openxmlformats.org/officeDocument/2006/relationships/hyperlink" Target="https://colombiacompra.gov.co/tienda-virtual-del-estado-colombiano/ordenes-compra/65855" TargetMode="External"/><Relationship Id="rId105" Type="http://schemas.openxmlformats.org/officeDocument/2006/relationships/hyperlink" Target="https://community.secop.gov.co/Public/Tendering/OpportunityDetail/Index?noticeUID=CO1.NTC.2268417&amp;isFromPublicArea=True&amp;isModal=False" TargetMode="External"/><Relationship Id="rId126" Type="http://schemas.openxmlformats.org/officeDocument/2006/relationships/hyperlink" Target="https://community.secop.gov.co/Public/Tendering/OpportunityDetail/Index?noticeUID=CO1.NTC.2271432&amp;isFromPublicArea=True&amp;isModal=true&amp;asPopupView=true" TargetMode="External"/><Relationship Id="rId147" Type="http://schemas.openxmlformats.org/officeDocument/2006/relationships/hyperlink" Target="https://community.secop.gov.co/Public/Tendering/OpportunityDetail/Index?noticeUID=CO1.NTC.2422146&amp;isFromPublicArea=True&amp;isModal=true&amp;asPopupView=true" TargetMode="External"/><Relationship Id="rId168" Type="http://schemas.openxmlformats.org/officeDocument/2006/relationships/hyperlink" Target="https://www.colombiacompra.gov.co/tienda-virtual-del-estado-colombiano/ordenes-compra/66390" TargetMode="External"/><Relationship Id="rId51" Type="http://schemas.openxmlformats.org/officeDocument/2006/relationships/hyperlink" Target="https://www.contratos.gov.co/consultas/detalleProceso.do?numConstancia=21-15-12259571" TargetMode="External"/><Relationship Id="rId72" Type="http://schemas.openxmlformats.org/officeDocument/2006/relationships/hyperlink" Target="https://community.secop.gov.co/Public/Tendering/OpportunityDetail/Index?noticeUID=CO1.NTC.2375762&amp;isFromPublicArea=True&amp;isModal=true&amp;asPopupView=true" TargetMode="External"/><Relationship Id="rId93" Type="http://schemas.openxmlformats.org/officeDocument/2006/relationships/hyperlink" Target="https://community.secop.gov.co/Public/Tendering/OpportunityDetail/Index?noticeUID=CO1.NTC.2231581&amp;isFromPublicArea=True&amp;isModal=true&amp;asPopupView=true" TargetMode="External"/><Relationship Id="rId189" Type="http://schemas.openxmlformats.org/officeDocument/2006/relationships/hyperlink" Target="https://community.secop.gov.co/Public/Tendering/OpportunityDetail/Index?noticeUID=CO1.NTC.1885219&amp;isFromPublicArea=True&amp;isModal=true&amp;asPopupView=true" TargetMode="External"/><Relationship Id="rId3" Type="http://schemas.openxmlformats.org/officeDocument/2006/relationships/hyperlink" Target="https://community.secop.gov.co/Public/Tendering/OpportunityDetail/Index?noticeUID=CO1.NTC.1948280&amp;isFromPublicArea=True&amp;isModal=False" TargetMode="External"/><Relationship Id="rId214" Type="http://schemas.openxmlformats.org/officeDocument/2006/relationships/hyperlink" Target="https://community.secop.gov.co/Public/Tendering/OpportunityDetail/Index?noticeUID=CO1.NTC.2146984&amp;isFromPublicArea=True&amp;isModal=true&amp;asPopupView=true" TargetMode="External"/><Relationship Id="rId235" Type="http://schemas.openxmlformats.org/officeDocument/2006/relationships/hyperlink" Target="https://community.secop.gov.co/Public/Tendering/OpportunityDetail/Index?noticeUID=CO1.NTC.2420006&amp;isFromPublicArea=True&amp;isModal=true&amp;asPopupView=true" TargetMode="External"/><Relationship Id="rId256" Type="http://schemas.openxmlformats.org/officeDocument/2006/relationships/hyperlink" Target="https://community.secop.gov.co/Public/Tendering/OpportunityDetail/Index?noticeUID=CO1.NTC.2467721&amp;isFromPublicArea=True&amp;isModal=true&amp;asPopupView=true" TargetMode="External"/><Relationship Id="rId116" Type="http://schemas.openxmlformats.org/officeDocument/2006/relationships/hyperlink" Target="https://community.secop.gov.co/Public/Tendering/OpportunityDetail/Index?noticeUID=CO1.NTC.2364721&amp;isFromPublicArea=True&amp;isModal=true&amp;asPopupView=true" TargetMode="External"/><Relationship Id="rId137" Type="http://schemas.openxmlformats.org/officeDocument/2006/relationships/hyperlink" Target="https://community.secop.gov.co/Public/Tendering/OpportunityDetail/Index?noticeUID=CO1.NTC.2313851&amp;isFromPublicArea=True&amp;isModal=true&amp;asPopupView=true" TargetMode="External"/><Relationship Id="rId158" Type="http://schemas.openxmlformats.org/officeDocument/2006/relationships/hyperlink" Target="https://community.secop.gov.co/Public/Tendering/OpportunityDetail/Index?noticeUID=CO1.NTC.2352756&amp;isFromPublicArea=True&amp;isModal=true&amp;asPopupView=true" TargetMode="External"/><Relationship Id="rId20" Type="http://schemas.openxmlformats.org/officeDocument/2006/relationships/hyperlink" Target="https://community.secop.gov.co/Public/Tendering/OpportunityDetail/Index?noticeUID=CO1.NTC.2436423&amp;isFromPublicArea=True&amp;isModal=true&amp;asPopupView=true" TargetMode="External"/><Relationship Id="rId41" Type="http://schemas.openxmlformats.org/officeDocument/2006/relationships/hyperlink" Target="https://colombiacompra.gov.co/tienda-virtual-del-estado-colombiano/ordenes-compra/75003" TargetMode="External"/><Relationship Id="rId62" Type="http://schemas.openxmlformats.org/officeDocument/2006/relationships/hyperlink" Target="https://community.secop.gov.co/Public/Tendering/OpportunityDetail/Index?noticeUID=CO1.NTC.2352684&amp;isFromPublicArea=True&amp;isModal=true&amp;asPopupView=true" TargetMode="External"/><Relationship Id="rId83" Type="http://schemas.openxmlformats.org/officeDocument/2006/relationships/hyperlink" Target="https://community.secop.gov.co/Public/Tendering/OpportunityDetail/Index?noticeUID=CO1.NTC.2255279&amp;isFromPublicArea=True&amp;isModal=true&amp;asPopupView=true" TargetMode="External"/><Relationship Id="rId179" Type="http://schemas.openxmlformats.org/officeDocument/2006/relationships/hyperlink" Target="https://community.secop.gov.co/Public/Tendering/OpportunityDetail/Index?noticeUID=CO1.NTC.1833357&amp;isFromPublicArea=True&amp;isModal=true&amp;asPopupView=true" TargetMode="External"/><Relationship Id="rId190" Type="http://schemas.openxmlformats.org/officeDocument/2006/relationships/hyperlink" Target="https://community.secop.gov.co/Public/Tendering/OpportunityDetail/Index?noticeUID=CO1.NTC.1934305&amp;isFromPublicArea=True&amp;isModal=False" TargetMode="External"/><Relationship Id="rId204" Type="http://schemas.openxmlformats.org/officeDocument/2006/relationships/hyperlink" Target="https://community.secop.gov.co/Public/Tendering/OpportunityDetail/Index?noticeUID=CO1.NTC.2147719&amp;isFromPublicArea=True&amp;isModal=true&amp;asPopupView=true" TargetMode="External"/><Relationship Id="rId225" Type="http://schemas.openxmlformats.org/officeDocument/2006/relationships/hyperlink" Target="https://community.secop.gov.co/Public/Tendering/OpportunityDetail/Index?noticeUID=CO1.NTC.2256147&amp;isFromPublicArea=True&amp;isModal=true&amp;asPopupView=true" TargetMode="External"/><Relationship Id="rId246" Type="http://schemas.openxmlformats.org/officeDocument/2006/relationships/hyperlink" Target="https://community.secop.gov.co/Public/Tendering/OpportunityDetail/Index?noticeUID=CO1.NTC.2438994&amp;isFromPublicArea=True&amp;isModal=true&amp;asPopupView=true" TargetMode="External"/><Relationship Id="rId106" Type="http://schemas.openxmlformats.org/officeDocument/2006/relationships/hyperlink" Target="https://colombiacompra.gov.co/tienda-virtual-del-estado-colombiano/ordenes-compra/65493" TargetMode="External"/><Relationship Id="rId127" Type="http://schemas.openxmlformats.org/officeDocument/2006/relationships/hyperlink" Target="https://community.secop.gov.co/Public/Tendering/OpportunityDetail/Index?noticeUID=CO1.NTC.1875881&amp;isFromPublicArea=True&amp;isModal=False" TargetMode="External"/><Relationship Id="rId10" Type="http://schemas.openxmlformats.org/officeDocument/2006/relationships/hyperlink" Target="https://community.secop.gov.co/Public/Tendering/OpportunityDetail/Index?noticeUID=CO1.NTC.2147808&amp;isFromPublicArea=True&amp;isModal=true&amp;asPopupView=true" TargetMode="External"/><Relationship Id="rId31" Type="http://schemas.openxmlformats.org/officeDocument/2006/relationships/hyperlink" Target="https://colombiacompra.gov.co/tienda-virtual-del-estado-colombiano/ordenes-compra/65856" TargetMode="External"/><Relationship Id="rId52" Type="http://schemas.openxmlformats.org/officeDocument/2006/relationships/hyperlink" Target="https://www.contratos.gov.co/consultas/detalleProceso.do?numConstancia=21-15-12259571" TargetMode="External"/><Relationship Id="rId73" Type="http://schemas.openxmlformats.org/officeDocument/2006/relationships/hyperlink" Target="https://community.secop.gov.co/Public/Tendering/OpportunityDetail/Index?noticeUID=CO1.NTC.2400138&amp;isFromPublicArea=True&amp;isModal=true&amp;asPopupView=true" TargetMode="External"/><Relationship Id="rId94" Type="http://schemas.openxmlformats.org/officeDocument/2006/relationships/hyperlink" Target="https://community.secop.gov.co/Public/Tendering/OpportunityDetail/Index?noticeUID=CO1.NTC.2238024&amp;isFromPublicArea=True&amp;isModal=true&amp;asPopupView=true" TargetMode="External"/><Relationship Id="rId148" Type="http://schemas.openxmlformats.org/officeDocument/2006/relationships/hyperlink" Target="https://community.secop.gov.co/Public/Tendering/OpportunityDetail/Index?noticeUID=CO1.NTC.2422916&amp;isFromPublicArea=True&amp;isModal=true&amp;asPopupView=true" TargetMode="External"/><Relationship Id="rId169" Type="http://schemas.openxmlformats.org/officeDocument/2006/relationships/hyperlink" Target="https://colombiacompra.gov.co/tienda-virtual-del-estado-colombiano/ordenes-compra/69881" TargetMode="External"/><Relationship Id="rId4" Type="http://schemas.openxmlformats.org/officeDocument/2006/relationships/hyperlink" Target="https://community.secop.gov.co/Public/Tendering/OpportunityDetail/Index?noticeUID=CO1.NTC.1977245&amp;isFromPublicArea=True&amp;isModal=False" TargetMode="External"/><Relationship Id="rId180" Type="http://schemas.openxmlformats.org/officeDocument/2006/relationships/hyperlink" Target="https://community.secop.gov.co/Public/Tendering/OpportunityDetail/Index?noticeUID=CO1.NTC.1833357&amp;isFromPublicArea=True&amp;isModal=true&amp;asPopupView=true" TargetMode="External"/><Relationship Id="rId215" Type="http://schemas.openxmlformats.org/officeDocument/2006/relationships/hyperlink" Target="https://www.contratos.gov.co/consultas/detalleProceso.do?numConstancia=21-15-12216603" TargetMode="External"/><Relationship Id="rId236" Type="http://schemas.openxmlformats.org/officeDocument/2006/relationships/hyperlink" Target="https://community.secop.gov.co/Public/Tendering/OpportunityDetail/Index?noticeUID=CO1.NTC.2420006&amp;isFromPublicArea=True&amp;isModal=true&amp;asPopupView=true" TargetMode="External"/><Relationship Id="rId257" Type="http://schemas.openxmlformats.org/officeDocument/2006/relationships/hyperlink" Target="https://community.secop.gov.co/Public/Tendering/OpportunityDetail/Index?noticeUID=CO1.NTC.2472825&amp;isFromPublicArea=True&amp;isModal=true&amp;asPopupView=true" TargetMode="External"/><Relationship Id="rId42" Type="http://schemas.openxmlformats.org/officeDocument/2006/relationships/hyperlink" Target="https://colombiacompra.gov.co/tienda-virtual-del-estado-colombiano/ordenes-compra/75004" TargetMode="External"/><Relationship Id="rId84" Type="http://schemas.openxmlformats.org/officeDocument/2006/relationships/hyperlink" Target="https://community.secop.gov.co/Public/Tendering/OpportunityDetail/Index?noticeUID=CO1.NTC.2255193&amp;isFromPublicArea=True&amp;isModal=true&amp;asPopupView=true" TargetMode="External"/><Relationship Id="rId138" Type="http://schemas.openxmlformats.org/officeDocument/2006/relationships/hyperlink" Target="https://community.secop.gov.co/Public/Tendering/OpportunityDetail/Index?noticeUID=CO1.NTC.231057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D505-8763-4407-BA64-091A542C06B5}">
  <dimension ref="A1:R295"/>
  <sheetViews>
    <sheetView tabSelected="1" topLeftCell="A283" workbookViewId="0">
      <selection activeCell="C299" sqref="C299"/>
    </sheetView>
  </sheetViews>
  <sheetFormatPr baseColWidth="10" defaultColWidth="14.42578125" defaultRowHeight="15" customHeight="1" x14ac:dyDescent="0.25"/>
  <cols>
    <col min="1" max="1" width="15.85546875" customWidth="1"/>
    <col min="2" max="2" width="22" customWidth="1"/>
    <col min="3" max="3" width="46.7109375" customWidth="1"/>
    <col min="4" max="4" width="16.28515625" customWidth="1"/>
    <col min="5" max="5" width="21" customWidth="1"/>
    <col min="6" max="7" width="22.7109375" customWidth="1"/>
    <col min="8" max="10" width="11.5703125" customWidth="1"/>
    <col min="11" max="11" width="10.42578125" customWidth="1"/>
    <col min="12" max="12" width="21.42578125" customWidth="1"/>
    <col min="13" max="13" width="16.85546875" customWidth="1"/>
    <col min="14" max="16" width="15.7109375" customWidth="1"/>
    <col min="17" max="17" width="12.7109375" customWidth="1"/>
    <col min="18" max="18" width="15" customWidth="1"/>
  </cols>
  <sheetData>
    <row r="1" spans="1:18" ht="11.25" customHeight="1" x14ac:dyDescent="0.25">
      <c r="A1" s="1" t="s">
        <v>0</v>
      </c>
      <c r="B1" s="5" t="s">
        <v>1</v>
      </c>
      <c r="C1" s="5" t="s">
        <v>2</v>
      </c>
      <c r="D1" s="2" t="s">
        <v>3</v>
      </c>
      <c r="E1" s="5" t="s">
        <v>4</v>
      </c>
      <c r="F1" s="5" t="s">
        <v>5</v>
      </c>
      <c r="G1" s="5" t="s">
        <v>481</v>
      </c>
      <c r="H1" s="1" t="s">
        <v>6</v>
      </c>
      <c r="I1" s="3" t="s">
        <v>7</v>
      </c>
      <c r="J1" s="5" t="s">
        <v>8</v>
      </c>
      <c r="K1" s="4" t="s">
        <v>9</v>
      </c>
      <c r="L1" s="5" t="s">
        <v>10</v>
      </c>
      <c r="M1" s="2" t="s">
        <v>11</v>
      </c>
      <c r="N1" s="2" t="s">
        <v>12</v>
      </c>
      <c r="O1" s="2" t="s">
        <v>13</v>
      </c>
      <c r="P1" s="2" t="s">
        <v>14</v>
      </c>
      <c r="Q1" s="5" t="s">
        <v>15</v>
      </c>
      <c r="R1" s="5" t="s">
        <v>16</v>
      </c>
    </row>
    <row r="2" spans="1:18" ht="11.25" customHeight="1" x14ac:dyDescent="0.25">
      <c r="A2" s="37">
        <v>44322</v>
      </c>
      <c r="B2" s="6" t="s">
        <v>17</v>
      </c>
      <c r="C2" s="62" t="s">
        <v>22</v>
      </c>
      <c r="D2" s="22">
        <v>93147523</v>
      </c>
      <c r="E2" s="7" t="s">
        <v>23</v>
      </c>
      <c r="F2" s="14" t="s">
        <v>18</v>
      </c>
      <c r="G2" s="14"/>
      <c r="H2" s="16"/>
      <c r="I2" s="8">
        <v>15</v>
      </c>
      <c r="J2" s="8">
        <v>15</v>
      </c>
      <c r="K2" s="12">
        <v>8</v>
      </c>
      <c r="L2" s="46" t="s">
        <v>19</v>
      </c>
      <c r="M2" s="9">
        <v>48900000</v>
      </c>
      <c r="N2" s="64">
        <v>9990070.3499999996</v>
      </c>
      <c r="O2" s="64" t="s">
        <v>24</v>
      </c>
      <c r="P2" s="65">
        <f t="shared" ref="P2:P11" si="0">IF(L2="Contratado",M2-D2,IF(L2="Adjudicado",M2-D2,0))</f>
        <v>-44247523</v>
      </c>
      <c r="Q2" s="10">
        <v>-0.4750262978</v>
      </c>
      <c r="R2" s="8" t="s">
        <v>21</v>
      </c>
    </row>
    <row r="3" spans="1:18" ht="11.25" customHeight="1" x14ac:dyDescent="0.25">
      <c r="A3" s="37">
        <v>44328</v>
      </c>
      <c r="B3" s="6" t="s">
        <v>17</v>
      </c>
      <c r="C3" s="62" t="s">
        <v>25</v>
      </c>
      <c r="D3" s="22">
        <v>853229430</v>
      </c>
      <c r="E3" s="7" t="s">
        <v>26</v>
      </c>
      <c r="F3" s="14" t="s">
        <v>18</v>
      </c>
      <c r="G3" s="14"/>
      <c r="H3" s="16"/>
      <c r="I3" s="8">
        <v>7</v>
      </c>
      <c r="J3" s="8">
        <v>7</v>
      </c>
      <c r="K3" s="13">
        <v>7</v>
      </c>
      <c r="L3" s="46" t="s">
        <v>19</v>
      </c>
      <c r="M3" s="22">
        <v>682747261.20000005</v>
      </c>
      <c r="N3" s="64"/>
      <c r="O3" s="64" t="s">
        <v>24</v>
      </c>
      <c r="P3" s="65">
        <f t="shared" si="0"/>
        <v>-170482168.79999995</v>
      </c>
      <c r="Q3" s="10">
        <v>-0.19980812049999999</v>
      </c>
      <c r="R3" s="8" t="s">
        <v>21</v>
      </c>
    </row>
    <row r="4" spans="1:18" ht="11.25" customHeight="1" x14ac:dyDescent="0.25">
      <c r="A4" s="37">
        <v>44328</v>
      </c>
      <c r="B4" s="6" t="s">
        <v>17</v>
      </c>
      <c r="C4" s="62" t="s">
        <v>25</v>
      </c>
      <c r="D4" s="22">
        <v>1020214290</v>
      </c>
      <c r="E4" s="7" t="s">
        <v>26</v>
      </c>
      <c r="F4" s="14" t="s">
        <v>18</v>
      </c>
      <c r="G4" s="14"/>
      <c r="H4" s="16"/>
      <c r="I4" s="8"/>
      <c r="J4" s="8">
        <v>7</v>
      </c>
      <c r="K4" s="13">
        <v>7</v>
      </c>
      <c r="L4" s="46" t="s">
        <v>19</v>
      </c>
      <c r="M4" s="22">
        <v>736245039.89999998</v>
      </c>
      <c r="N4" s="64"/>
      <c r="O4" s="64" t="s">
        <v>24</v>
      </c>
      <c r="P4" s="65">
        <f t="shared" si="0"/>
        <v>-283969250.10000002</v>
      </c>
      <c r="Q4" s="10">
        <v>-0.27834274910000001</v>
      </c>
      <c r="R4" s="8" t="s">
        <v>21</v>
      </c>
    </row>
    <row r="5" spans="1:18" ht="11.25" customHeight="1" x14ac:dyDescent="0.25">
      <c r="A5" s="37">
        <v>44330</v>
      </c>
      <c r="B5" s="6" t="s">
        <v>17</v>
      </c>
      <c r="C5" s="62" t="s">
        <v>27</v>
      </c>
      <c r="D5" s="22">
        <v>71050000</v>
      </c>
      <c r="E5" s="7" t="s">
        <v>28</v>
      </c>
      <c r="F5" s="8" t="s">
        <v>29</v>
      </c>
      <c r="G5" s="8" t="s">
        <v>482</v>
      </c>
      <c r="H5" s="37"/>
      <c r="I5" s="8">
        <v>14</v>
      </c>
      <c r="J5" s="8"/>
      <c r="K5" s="12"/>
      <c r="L5" s="46" t="s">
        <v>19</v>
      </c>
      <c r="M5" s="22">
        <v>56000000</v>
      </c>
      <c r="N5" s="64"/>
      <c r="O5" s="64" t="s">
        <v>24</v>
      </c>
      <c r="P5" s="65">
        <f t="shared" si="0"/>
        <v>-15050000</v>
      </c>
      <c r="Q5" s="10">
        <v>-0.2118226601</v>
      </c>
      <c r="R5" s="8" t="s">
        <v>21</v>
      </c>
    </row>
    <row r="6" spans="1:18" ht="11.25" customHeight="1" x14ac:dyDescent="0.25">
      <c r="A6" s="37">
        <v>44347</v>
      </c>
      <c r="B6" s="6" t="s">
        <v>17</v>
      </c>
      <c r="C6" s="62" t="s">
        <v>30</v>
      </c>
      <c r="D6" s="22">
        <v>6279215</v>
      </c>
      <c r="E6" s="7" t="s">
        <v>31</v>
      </c>
      <c r="F6" s="8" t="s">
        <v>29</v>
      </c>
      <c r="G6" s="8" t="s">
        <v>482</v>
      </c>
      <c r="H6" s="37"/>
      <c r="I6" s="8">
        <v>4</v>
      </c>
      <c r="J6" s="8"/>
      <c r="K6" s="13"/>
      <c r="L6" s="46" t="s">
        <v>19</v>
      </c>
      <c r="M6" s="22">
        <v>4603848</v>
      </c>
      <c r="N6" s="64"/>
      <c r="O6" s="64" t="s">
        <v>24</v>
      </c>
      <c r="P6" s="65">
        <f t="shared" si="0"/>
        <v>-1675367</v>
      </c>
      <c r="Q6" s="10">
        <v>-0.26681153619999998</v>
      </c>
      <c r="R6" s="8" t="s">
        <v>21</v>
      </c>
    </row>
    <row r="7" spans="1:18" ht="11.25" customHeight="1" x14ac:dyDescent="0.25">
      <c r="A7" s="37">
        <v>44378</v>
      </c>
      <c r="B7" s="6" t="s">
        <v>17</v>
      </c>
      <c r="C7" s="6" t="s">
        <v>32</v>
      </c>
      <c r="D7" s="9">
        <v>71551000</v>
      </c>
      <c r="E7" s="7" t="s">
        <v>33</v>
      </c>
      <c r="F7" s="8" t="s">
        <v>29</v>
      </c>
      <c r="G7" s="8" t="s">
        <v>482</v>
      </c>
      <c r="H7" s="16"/>
      <c r="I7" s="8">
        <v>4</v>
      </c>
      <c r="J7" s="8"/>
      <c r="K7" s="12"/>
      <c r="L7" s="46" t="s">
        <v>19</v>
      </c>
      <c r="M7" s="22">
        <v>55800000</v>
      </c>
      <c r="N7" s="64"/>
      <c r="O7" s="64" t="s">
        <v>24</v>
      </c>
      <c r="P7" s="65">
        <f t="shared" si="0"/>
        <v>-15751000</v>
      </c>
      <c r="Q7" s="10">
        <v>-0.2201366857</v>
      </c>
      <c r="R7" s="8" t="s">
        <v>21</v>
      </c>
    </row>
    <row r="8" spans="1:18" ht="11.25" customHeight="1" x14ac:dyDescent="0.25">
      <c r="A8" s="37">
        <v>44378</v>
      </c>
      <c r="B8" s="6" t="s">
        <v>17</v>
      </c>
      <c r="C8" s="6" t="s">
        <v>34</v>
      </c>
      <c r="D8" s="9">
        <v>77185768</v>
      </c>
      <c r="E8" s="7" t="s">
        <v>35</v>
      </c>
      <c r="F8" s="8" t="s">
        <v>29</v>
      </c>
      <c r="G8" s="8" t="s">
        <v>482</v>
      </c>
      <c r="H8" s="16"/>
      <c r="I8" s="8">
        <v>3</v>
      </c>
      <c r="J8" s="8"/>
      <c r="K8" s="12"/>
      <c r="L8" s="46" t="s">
        <v>19</v>
      </c>
      <c r="M8" s="9">
        <v>67742400</v>
      </c>
      <c r="N8" s="64"/>
      <c r="O8" s="64" t="s">
        <v>24</v>
      </c>
      <c r="P8" s="65">
        <f t="shared" si="0"/>
        <v>-9443368</v>
      </c>
      <c r="Q8" s="10">
        <v>-0.1223459745</v>
      </c>
      <c r="R8" s="8" t="s">
        <v>21</v>
      </c>
    </row>
    <row r="9" spans="1:18" ht="11.25" customHeight="1" x14ac:dyDescent="0.25">
      <c r="A9" s="37">
        <v>44390</v>
      </c>
      <c r="B9" s="6" t="s">
        <v>17</v>
      </c>
      <c r="C9" s="6" t="s">
        <v>36</v>
      </c>
      <c r="D9" s="9">
        <v>106552175</v>
      </c>
      <c r="E9" s="7" t="s">
        <v>37</v>
      </c>
      <c r="F9" s="14" t="s">
        <v>18</v>
      </c>
      <c r="G9" s="14"/>
      <c r="H9" s="16"/>
      <c r="I9" s="8">
        <v>9</v>
      </c>
      <c r="J9" s="8">
        <v>9</v>
      </c>
      <c r="K9" s="12">
        <v>8</v>
      </c>
      <c r="L9" s="46" t="s">
        <v>19</v>
      </c>
      <c r="M9" s="9">
        <v>93915000</v>
      </c>
      <c r="N9" s="64"/>
      <c r="O9" s="64" t="s">
        <v>24</v>
      </c>
      <c r="P9" s="65">
        <f t="shared" si="0"/>
        <v>-12637175</v>
      </c>
      <c r="Q9" s="10">
        <v>-0.1186008169</v>
      </c>
      <c r="R9" s="8" t="s">
        <v>21</v>
      </c>
    </row>
    <row r="10" spans="1:18" ht="11.25" customHeight="1" x14ac:dyDescent="0.25">
      <c r="A10" s="37">
        <v>44403</v>
      </c>
      <c r="B10" s="6" t="s">
        <v>17</v>
      </c>
      <c r="C10" s="6" t="s">
        <v>38</v>
      </c>
      <c r="D10" s="9">
        <v>29827140</v>
      </c>
      <c r="E10" s="7" t="s">
        <v>39</v>
      </c>
      <c r="F10" s="8" t="s">
        <v>29</v>
      </c>
      <c r="G10" s="8" t="s">
        <v>482</v>
      </c>
      <c r="H10" s="16"/>
      <c r="I10" s="8">
        <v>1</v>
      </c>
      <c r="J10" s="8"/>
      <c r="K10" s="12"/>
      <c r="L10" s="46" t="s">
        <v>19</v>
      </c>
      <c r="M10" s="9">
        <v>29822520</v>
      </c>
      <c r="N10" s="64"/>
      <c r="O10" s="64" t="s">
        <v>24</v>
      </c>
      <c r="P10" s="65">
        <f t="shared" si="0"/>
        <v>-4620</v>
      </c>
      <c r="Q10" s="10">
        <v>-1.548924905E-4</v>
      </c>
      <c r="R10" s="8" t="s">
        <v>21</v>
      </c>
    </row>
    <row r="11" spans="1:18" ht="11.25" customHeight="1" x14ac:dyDescent="0.25">
      <c r="A11" s="37">
        <v>44411</v>
      </c>
      <c r="B11" s="6" t="s">
        <v>17</v>
      </c>
      <c r="C11" s="62" t="s">
        <v>40</v>
      </c>
      <c r="D11" s="22">
        <v>517863380</v>
      </c>
      <c r="E11" s="7" t="s">
        <v>41</v>
      </c>
      <c r="F11" s="14" t="s">
        <v>42</v>
      </c>
      <c r="G11" s="14"/>
      <c r="H11" s="16"/>
      <c r="I11" s="8">
        <v>5</v>
      </c>
      <c r="J11" s="8">
        <v>5</v>
      </c>
      <c r="K11" s="12"/>
      <c r="L11" s="46" t="s">
        <v>19</v>
      </c>
      <c r="M11" s="22">
        <v>511322966</v>
      </c>
      <c r="N11" s="64"/>
      <c r="O11" s="64" t="s">
        <v>24</v>
      </c>
      <c r="P11" s="65">
        <f t="shared" si="0"/>
        <v>-6540414</v>
      </c>
      <c r="Q11" s="10">
        <v>-1.2629612849999999E-2</v>
      </c>
      <c r="R11" s="8" t="s">
        <v>21</v>
      </c>
    </row>
    <row r="12" spans="1:18" ht="11.25" customHeight="1" x14ac:dyDescent="0.25">
      <c r="A12" s="37">
        <v>44496</v>
      </c>
      <c r="B12" s="6" t="s">
        <v>17</v>
      </c>
      <c r="C12" s="62" t="s">
        <v>43</v>
      </c>
      <c r="D12" s="22">
        <v>180479000</v>
      </c>
      <c r="E12" s="15" t="s">
        <v>44</v>
      </c>
      <c r="F12" s="14" t="s">
        <v>42</v>
      </c>
      <c r="G12" s="14"/>
      <c r="H12" s="16"/>
      <c r="I12" s="8">
        <v>5</v>
      </c>
      <c r="J12" s="8">
        <v>5</v>
      </c>
      <c r="K12" s="12">
        <v>3</v>
      </c>
      <c r="L12" s="46" t="s">
        <v>19</v>
      </c>
      <c r="M12" s="22">
        <v>179670000</v>
      </c>
      <c r="N12" s="64"/>
      <c r="O12" s="64" t="s">
        <v>24</v>
      </c>
      <c r="P12" s="65"/>
      <c r="Q12" s="10"/>
      <c r="R12" s="8" t="s">
        <v>21</v>
      </c>
    </row>
    <row r="13" spans="1:18" ht="11.25" customHeight="1" x14ac:dyDescent="0.25">
      <c r="A13" s="37">
        <v>44432</v>
      </c>
      <c r="B13" s="6" t="s">
        <v>17</v>
      </c>
      <c r="C13" s="6" t="s">
        <v>45</v>
      </c>
      <c r="D13" s="9">
        <v>33924418</v>
      </c>
      <c r="E13" s="7" t="s">
        <v>46</v>
      </c>
      <c r="F13" s="8" t="s">
        <v>29</v>
      </c>
      <c r="G13" s="8" t="s">
        <v>482</v>
      </c>
      <c r="H13" s="16"/>
      <c r="I13" s="8">
        <v>8</v>
      </c>
      <c r="J13" s="8"/>
      <c r="K13" s="12"/>
      <c r="L13" s="46" t="s">
        <v>19</v>
      </c>
      <c r="M13" s="9">
        <v>33924418</v>
      </c>
      <c r="N13" s="64"/>
      <c r="O13" s="64" t="s">
        <v>24</v>
      </c>
      <c r="P13" s="65">
        <f t="shared" ref="P13:P44" si="1">IF(L13="Contratado",M13-D13,IF(L13="Adjudicado",M13-D13,0))</f>
        <v>0</v>
      </c>
      <c r="Q13" s="10">
        <v>0</v>
      </c>
      <c r="R13" s="8" t="s">
        <v>21</v>
      </c>
    </row>
    <row r="14" spans="1:18" ht="11.25" customHeight="1" x14ac:dyDescent="0.25">
      <c r="A14" s="37">
        <v>44418</v>
      </c>
      <c r="B14" s="6" t="s">
        <v>17</v>
      </c>
      <c r="C14" s="6" t="s">
        <v>47</v>
      </c>
      <c r="D14" s="9">
        <v>36114649</v>
      </c>
      <c r="E14" s="15" t="s">
        <v>48</v>
      </c>
      <c r="F14" s="8" t="s">
        <v>29</v>
      </c>
      <c r="G14" s="8" t="s">
        <v>482</v>
      </c>
      <c r="H14" s="16"/>
      <c r="I14" s="8">
        <v>2</v>
      </c>
      <c r="J14" s="8"/>
      <c r="K14" s="12"/>
      <c r="L14" s="46" t="s">
        <v>19</v>
      </c>
      <c r="M14" s="9">
        <v>32864331</v>
      </c>
      <c r="N14" s="64"/>
      <c r="O14" s="64" t="s">
        <v>24</v>
      </c>
      <c r="P14" s="65">
        <f t="shared" si="1"/>
        <v>-3250318</v>
      </c>
      <c r="Q14" s="10">
        <v>-8.9999988650000001E-2</v>
      </c>
      <c r="R14" s="8" t="s">
        <v>21</v>
      </c>
    </row>
    <row r="15" spans="1:18" ht="11.25" customHeight="1" x14ac:dyDescent="0.25">
      <c r="A15" s="37">
        <v>44517</v>
      </c>
      <c r="B15" s="6" t="s">
        <v>17</v>
      </c>
      <c r="C15" s="6" t="s">
        <v>49</v>
      </c>
      <c r="D15" s="9">
        <v>38650005</v>
      </c>
      <c r="E15" s="15" t="s">
        <v>50</v>
      </c>
      <c r="F15" s="8" t="s">
        <v>29</v>
      </c>
      <c r="G15" s="8" t="s">
        <v>482</v>
      </c>
      <c r="H15" s="16"/>
      <c r="I15" s="8">
        <v>2</v>
      </c>
      <c r="J15" s="8"/>
      <c r="K15" s="12"/>
      <c r="L15" s="46" t="s">
        <v>19</v>
      </c>
      <c r="M15" s="9">
        <v>24000000</v>
      </c>
      <c r="N15" s="64"/>
      <c r="O15" s="64" t="s">
        <v>24</v>
      </c>
      <c r="P15" s="65">
        <f t="shared" si="1"/>
        <v>-14650005</v>
      </c>
      <c r="Q15" s="10">
        <v>-0.37904277110000001</v>
      </c>
      <c r="R15" s="8" t="s">
        <v>21</v>
      </c>
    </row>
    <row r="16" spans="1:18" ht="11.25" customHeight="1" x14ac:dyDescent="0.25">
      <c r="A16" s="37">
        <v>44523</v>
      </c>
      <c r="B16" s="6" t="s">
        <v>17</v>
      </c>
      <c r="C16" s="6" t="s">
        <v>51</v>
      </c>
      <c r="D16" s="9">
        <v>70000000</v>
      </c>
      <c r="E16" s="15" t="s">
        <v>52</v>
      </c>
      <c r="F16" s="8" t="s">
        <v>29</v>
      </c>
      <c r="G16" s="8" t="s">
        <v>482</v>
      </c>
      <c r="H16" s="16"/>
      <c r="I16" s="8">
        <v>5</v>
      </c>
      <c r="J16" s="8"/>
      <c r="K16" s="12"/>
      <c r="L16" s="46" t="s">
        <v>19</v>
      </c>
      <c r="M16" s="9">
        <v>69615000</v>
      </c>
      <c r="N16" s="64"/>
      <c r="O16" s="64" t="s">
        <v>24</v>
      </c>
      <c r="P16" s="65">
        <f t="shared" si="1"/>
        <v>-385000</v>
      </c>
      <c r="Q16" s="10">
        <v>-5.4999999999999997E-3</v>
      </c>
      <c r="R16" s="8" t="s">
        <v>21</v>
      </c>
    </row>
    <row r="17" spans="1:18" ht="11.25" customHeight="1" x14ac:dyDescent="0.25">
      <c r="A17" s="37">
        <v>44523</v>
      </c>
      <c r="B17" s="6" t="s">
        <v>17</v>
      </c>
      <c r="C17" s="6" t="s">
        <v>53</v>
      </c>
      <c r="D17" s="9">
        <v>57379595</v>
      </c>
      <c r="E17" s="15" t="s">
        <v>54</v>
      </c>
      <c r="F17" s="8" t="s">
        <v>29</v>
      </c>
      <c r="G17" s="8" t="s">
        <v>482</v>
      </c>
      <c r="H17" s="16"/>
      <c r="I17" s="8"/>
      <c r="J17" s="8"/>
      <c r="K17" s="12"/>
      <c r="L17" s="17" t="s">
        <v>55</v>
      </c>
      <c r="M17" s="9"/>
      <c r="N17" s="64"/>
      <c r="O17" s="64" t="s">
        <v>24</v>
      </c>
      <c r="P17" s="65">
        <f t="shared" si="1"/>
        <v>0</v>
      </c>
      <c r="Q17" s="10">
        <v>0</v>
      </c>
      <c r="R17" s="8" t="s">
        <v>21</v>
      </c>
    </row>
    <row r="18" spans="1:18" ht="11.25" customHeight="1" x14ac:dyDescent="0.25">
      <c r="A18" s="37">
        <v>44533</v>
      </c>
      <c r="B18" s="6" t="s">
        <v>17</v>
      </c>
      <c r="C18" s="6" t="s">
        <v>56</v>
      </c>
      <c r="D18" s="9">
        <v>62287245</v>
      </c>
      <c r="E18" s="15" t="s">
        <v>57</v>
      </c>
      <c r="F18" s="8" t="s">
        <v>29</v>
      </c>
      <c r="G18" s="8" t="s">
        <v>482</v>
      </c>
      <c r="H18" s="16"/>
      <c r="I18" s="8">
        <v>1</v>
      </c>
      <c r="J18" s="8"/>
      <c r="K18" s="12"/>
      <c r="L18" s="46" t="s">
        <v>19</v>
      </c>
      <c r="M18" s="9">
        <v>62040412</v>
      </c>
      <c r="N18" s="64"/>
      <c r="O18" s="64" t="s">
        <v>24</v>
      </c>
      <c r="P18" s="65">
        <f t="shared" si="1"/>
        <v>-246833</v>
      </c>
      <c r="Q18" s="10">
        <v>-3.9628177489999996E-3</v>
      </c>
      <c r="R18" s="8" t="s">
        <v>21</v>
      </c>
    </row>
    <row r="19" spans="1:18" ht="11.25" customHeight="1" x14ac:dyDescent="0.25">
      <c r="A19" s="37">
        <v>44523</v>
      </c>
      <c r="B19" s="6" t="s">
        <v>17</v>
      </c>
      <c r="C19" s="6" t="s">
        <v>58</v>
      </c>
      <c r="D19" s="9">
        <v>6150000</v>
      </c>
      <c r="E19" s="15" t="s">
        <v>59</v>
      </c>
      <c r="F19" s="8" t="s">
        <v>29</v>
      </c>
      <c r="G19" s="8" t="s">
        <v>482</v>
      </c>
      <c r="H19" s="16"/>
      <c r="I19" s="8">
        <v>2</v>
      </c>
      <c r="J19" s="8"/>
      <c r="K19" s="12"/>
      <c r="L19" s="46" t="s">
        <v>19</v>
      </c>
      <c r="M19" s="9">
        <v>5395150</v>
      </c>
      <c r="N19" s="64"/>
      <c r="O19" s="64" t="s">
        <v>24</v>
      </c>
      <c r="P19" s="65">
        <f t="shared" si="1"/>
        <v>-754850</v>
      </c>
      <c r="Q19" s="10">
        <v>-0.1227398374</v>
      </c>
      <c r="R19" s="8" t="s">
        <v>21</v>
      </c>
    </row>
    <row r="20" spans="1:18" ht="11.25" customHeight="1" x14ac:dyDescent="0.25">
      <c r="A20" s="37">
        <v>44531</v>
      </c>
      <c r="B20" s="6" t="s">
        <v>17</v>
      </c>
      <c r="C20" s="6" t="s">
        <v>60</v>
      </c>
      <c r="D20" s="9">
        <v>47284610</v>
      </c>
      <c r="E20" s="15" t="s">
        <v>61</v>
      </c>
      <c r="F20" s="8" t="s">
        <v>29</v>
      </c>
      <c r="G20" s="8" t="s">
        <v>482</v>
      </c>
      <c r="H20" s="16"/>
      <c r="I20" s="8">
        <v>2</v>
      </c>
      <c r="J20" s="8"/>
      <c r="K20" s="12"/>
      <c r="L20" s="46" t="s">
        <v>19</v>
      </c>
      <c r="M20" s="9">
        <v>40191919</v>
      </c>
      <c r="N20" s="64"/>
      <c r="O20" s="64" t="s">
        <v>24</v>
      </c>
      <c r="P20" s="65">
        <f t="shared" si="1"/>
        <v>-7092691</v>
      </c>
      <c r="Q20" s="10">
        <v>-0.14999998940000001</v>
      </c>
      <c r="R20" s="8" t="s">
        <v>21</v>
      </c>
    </row>
    <row r="21" spans="1:18" ht="11.25" customHeight="1" x14ac:dyDescent="0.25">
      <c r="A21" s="37">
        <v>44532</v>
      </c>
      <c r="B21" s="6" t="s">
        <v>17</v>
      </c>
      <c r="C21" s="6" t="s">
        <v>53</v>
      </c>
      <c r="D21" s="9">
        <v>57379595</v>
      </c>
      <c r="E21" s="15" t="s">
        <v>62</v>
      </c>
      <c r="F21" s="8" t="s">
        <v>29</v>
      </c>
      <c r="G21" s="8" t="s">
        <v>482</v>
      </c>
      <c r="H21" s="16"/>
      <c r="I21" s="8"/>
      <c r="J21" s="8"/>
      <c r="K21" s="12"/>
      <c r="L21" s="17" t="s">
        <v>55</v>
      </c>
      <c r="M21" s="9"/>
      <c r="N21" s="64"/>
      <c r="O21" s="64" t="s">
        <v>24</v>
      </c>
      <c r="P21" s="65">
        <f t="shared" si="1"/>
        <v>0</v>
      </c>
      <c r="Q21" s="10">
        <v>0</v>
      </c>
      <c r="R21" s="8" t="s">
        <v>21</v>
      </c>
    </row>
    <row r="22" spans="1:18" ht="11.25" customHeight="1" x14ac:dyDescent="0.25">
      <c r="A22" s="37">
        <v>44544</v>
      </c>
      <c r="B22" s="6" t="s">
        <v>17</v>
      </c>
      <c r="C22" s="6" t="s">
        <v>63</v>
      </c>
      <c r="D22" s="9">
        <v>44905199</v>
      </c>
      <c r="E22" s="15" t="s">
        <v>64</v>
      </c>
      <c r="F22" s="8" t="s">
        <v>29</v>
      </c>
      <c r="G22" s="8" t="s">
        <v>482</v>
      </c>
      <c r="H22" s="16"/>
      <c r="I22" s="8">
        <v>1</v>
      </c>
      <c r="J22" s="8"/>
      <c r="K22" s="12"/>
      <c r="L22" s="17" t="s">
        <v>55</v>
      </c>
      <c r="M22" s="9"/>
      <c r="N22" s="64"/>
      <c r="O22" s="64" t="s">
        <v>24</v>
      </c>
      <c r="P22" s="65">
        <f t="shared" si="1"/>
        <v>0</v>
      </c>
      <c r="Q22" s="10">
        <v>0</v>
      </c>
      <c r="R22" s="8" t="s">
        <v>21</v>
      </c>
    </row>
    <row r="23" spans="1:18" ht="11.25" customHeight="1" x14ac:dyDescent="0.25">
      <c r="A23" s="37">
        <v>44477</v>
      </c>
      <c r="B23" s="6" t="s">
        <v>17</v>
      </c>
      <c r="C23" s="6" t="s">
        <v>65</v>
      </c>
      <c r="D23" s="9">
        <v>30740400</v>
      </c>
      <c r="E23" s="15" t="s">
        <v>66</v>
      </c>
      <c r="F23" s="8" t="s">
        <v>29</v>
      </c>
      <c r="G23" s="8" t="s">
        <v>482</v>
      </c>
      <c r="H23" s="16"/>
      <c r="I23" s="8">
        <v>1</v>
      </c>
      <c r="J23" s="8"/>
      <c r="K23" s="12"/>
      <c r="L23" s="46" t="s">
        <v>19</v>
      </c>
      <c r="M23" s="9">
        <v>28507700</v>
      </c>
      <c r="N23" s="64"/>
      <c r="O23" s="64" t="s">
        <v>24</v>
      </c>
      <c r="P23" s="65">
        <f t="shared" si="1"/>
        <v>-2232700</v>
      </c>
      <c r="Q23" s="10">
        <v>-7.2630805059999998E-2</v>
      </c>
      <c r="R23" s="8" t="s">
        <v>21</v>
      </c>
    </row>
    <row r="24" spans="1:18" ht="11.25" customHeight="1" x14ac:dyDescent="0.25">
      <c r="A24" s="37">
        <v>44446</v>
      </c>
      <c r="B24" s="6" t="s">
        <v>17</v>
      </c>
      <c r="C24" s="6" t="s">
        <v>67</v>
      </c>
      <c r="D24" s="9">
        <v>22284728</v>
      </c>
      <c r="E24" s="7" t="s">
        <v>68</v>
      </c>
      <c r="F24" s="8" t="s">
        <v>29</v>
      </c>
      <c r="G24" s="8" t="s">
        <v>482</v>
      </c>
      <c r="H24" s="16"/>
      <c r="I24" s="8">
        <v>1</v>
      </c>
      <c r="J24" s="8"/>
      <c r="K24" s="12"/>
      <c r="L24" s="46" t="s">
        <v>19</v>
      </c>
      <c r="M24" s="9">
        <v>14797062</v>
      </c>
      <c r="N24" s="64"/>
      <c r="O24" s="64" t="s">
        <v>24</v>
      </c>
      <c r="P24" s="65">
        <f t="shared" si="1"/>
        <v>-7487666</v>
      </c>
      <c r="Q24" s="10">
        <v>-0.335999883</v>
      </c>
      <c r="R24" s="8" t="s">
        <v>21</v>
      </c>
    </row>
    <row r="25" spans="1:18" ht="11.25" customHeight="1" x14ac:dyDescent="0.25">
      <c r="A25" s="37">
        <v>44447</v>
      </c>
      <c r="B25" s="6" t="s">
        <v>17</v>
      </c>
      <c r="C25" s="62" t="s">
        <v>69</v>
      </c>
      <c r="D25" s="22">
        <v>169033672</v>
      </c>
      <c r="E25" s="7" t="s">
        <v>70</v>
      </c>
      <c r="F25" s="14" t="s">
        <v>18</v>
      </c>
      <c r="G25" s="14"/>
      <c r="H25" s="16"/>
      <c r="I25" s="8">
        <v>5</v>
      </c>
      <c r="J25" s="8">
        <v>5</v>
      </c>
      <c r="K25" s="12">
        <v>2</v>
      </c>
      <c r="L25" s="46" t="s">
        <v>19</v>
      </c>
      <c r="M25" s="22">
        <v>134000000</v>
      </c>
      <c r="N25" s="64"/>
      <c r="O25" s="64" t="s">
        <v>24</v>
      </c>
      <c r="P25" s="65">
        <f t="shared" si="1"/>
        <v>-35033672</v>
      </c>
      <c r="Q25" s="10">
        <v>-0.20725853960000001</v>
      </c>
      <c r="R25" s="8" t="s">
        <v>21</v>
      </c>
    </row>
    <row r="26" spans="1:18" ht="11.25" customHeight="1" x14ac:dyDescent="0.25">
      <c r="A26" s="37">
        <v>44448</v>
      </c>
      <c r="B26" s="6" t="s">
        <v>17</v>
      </c>
      <c r="C26" s="6" t="s">
        <v>71</v>
      </c>
      <c r="D26" s="9">
        <v>30740400</v>
      </c>
      <c r="E26" s="7" t="s">
        <v>72</v>
      </c>
      <c r="F26" s="8" t="s">
        <v>29</v>
      </c>
      <c r="G26" s="8" t="s">
        <v>482</v>
      </c>
      <c r="H26" s="18" t="s">
        <v>73</v>
      </c>
      <c r="I26" s="8"/>
      <c r="J26" s="8"/>
      <c r="K26" s="12"/>
      <c r="L26" s="17" t="s">
        <v>55</v>
      </c>
      <c r="M26" s="9"/>
      <c r="N26" s="64"/>
      <c r="O26" s="64" t="s">
        <v>24</v>
      </c>
      <c r="P26" s="65">
        <f t="shared" si="1"/>
        <v>0</v>
      </c>
      <c r="Q26" s="10">
        <v>0</v>
      </c>
      <c r="R26" s="8" t="s">
        <v>21</v>
      </c>
    </row>
    <row r="27" spans="1:18" ht="11.25" customHeight="1" x14ac:dyDescent="0.25">
      <c r="A27" s="37">
        <v>44469</v>
      </c>
      <c r="B27" s="6" t="s">
        <v>17</v>
      </c>
      <c r="C27" s="62" t="s">
        <v>74</v>
      </c>
      <c r="D27" s="22">
        <v>205177806</v>
      </c>
      <c r="E27" s="15" t="s">
        <v>75</v>
      </c>
      <c r="F27" s="14" t="s">
        <v>18</v>
      </c>
      <c r="G27" s="14"/>
      <c r="H27" s="16"/>
      <c r="I27" s="8">
        <v>6</v>
      </c>
      <c r="J27" s="8">
        <v>6</v>
      </c>
      <c r="K27" s="12">
        <v>4</v>
      </c>
      <c r="L27" s="46" t="s">
        <v>19</v>
      </c>
      <c r="M27" s="22">
        <v>199022439.72999999</v>
      </c>
      <c r="N27" s="64"/>
      <c r="O27" s="64" t="s">
        <v>24</v>
      </c>
      <c r="P27" s="65">
        <f t="shared" si="1"/>
        <v>-6155366.2700000107</v>
      </c>
      <c r="Q27" s="10">
        <v>-3.0000156399999998E-2</v>
      </c>
      <c r="R27" s="8" t="s">
        <v>21</v>
      </c>
    </row>
    <row r="28" spans="1:18" ht="11.25" customHeight="1" x14ac:dyDescent="0.25">
      <c r="A28" s="37">
        <v>44469</v>
      </c>
      <c r="B28" s="6" t="s">
        <v>17</v>
      </c>
      <c r="C28" s="62" t="s">
        <v>74</v>
      </c>
      <c r="D28" s="22">
        <v>84811465</v>
      </c>
      <c r="E28" s="15" t="s">
        <v>75</v>
      </c>
      <c r="F28" s="14" t="s">
        <v>18</v>
      </c>
      <c r="G28" s="14"/>
      <c r="H28" s="16"/>
      <c r="I28" s="8"/>
      <c r="J28" s="8">
        <v>6</v>
      </c>
      <c r="K28" s="12">
        <v>4</v>
      </c>
      <c r="L28" s="46" t="s">
        <v>19</v>
      </c>
      <c r="M28" s="22">
        <v>82255199</v>
      </c>
      <c r="N28" s="64"/>
      <c r="O28" s="64" t="s">
        <v>24</v>
      </c>
      <c r="P28" s="65">
        <f t="shared" si="1"/>
        <v>-2556266</v>
      </c>
      <c r="Q28" s="10">
        <v>-3.0140571210000001E-2</v>
      </c>
      <c r="R28" s="8" t="s">
        <v>21</v>
      </c>
    </row>
    <row r="29" spans="1:18" ht="11.25" customHeight="1" x14ac:dyDescent="0.25">
      <c r="A29" s="37">
        <v>44470</v>
      </c>
      <c r="B29" s="6" t="s">
        <v>17</v>
      </c>
      <c r="C29" s="62" t="s">
        <v>76</v>
      </c>
      <c r="D29" s="22">
        <v>633396706.03999996</v>
      </c>
      <c r="E29" s="15" t="s">
        <v>77</v>
      </c>
      <c r="F29" s="14" t="s">
        <v>18</v>
      </c>
      <c r="G29" s="14"/>
      <c r="H29" s="16"/>
      <c r="I29" s="8">
        <v>17</v>
      </c>
      <c r="J29" s="8">
        <v>17</v>
      </c>
      <c r="K29" s="12">
        <v>16</v>
      </c>
      <c r="L29" s="46" t="s">
        <v>19</v>
      </c>
      <c r="M29" s="22">
        <v>633396628.94000006</v>
      </c>
      <c r="N29" s="64"/>
      <c r="O29" s="64" t="s">
        <v>24</v>
      </c>
      <c r="P29" s="65">
        <f t="shared" si="1"/>
        <v>-77.099999904632568</v>
      </c>
      <c r="Q29" s="10">
        <v>-1.2172466190000001E-7</v>
      </c>
      <c r="R29" s="8" t="s">
        <v>21</v>
      </c>
    </row>
    <row r="30" spans="1:18" ht="11.25" customHeight="1" x14ac:dyDescent="0.25">
      <c r="A30" s="37">
        <v>44371</v>
      </c>
      <c r="B30" s="62" t="s">
        <v>78</v>
      </c>
      <c r="C30" s="62" t="s">
        <v>79</v>
      </c>
      <c r="D30" s="22">
        <v>864094057</v>
      </c>
      <c r="E30" s="7" t="s">
        <v>80</v>
      </c>
      <c r="F30" s="14" t="s">
        <v>18</v>
      </c>
      <c r="G30" s="14"/>
      <c r="H30" s="37"/>
      <c r="I30" s="8">
        <v>1</v>
      </c>
      <c r="J30" s="8">
        <v>1</v>
      </c>
      <c r="K30" s="12">
        <v>1</v>
      </c>
      <c r="L30" s="46" t="s">
        <v>19</v>
      </c>
      <c r="M30" s="22">
        <v>853521647</v>
      </c>
      <c r="N30" s="64"/>
      <c r="O30" s="64" t="s">
        <v>24</v>
      </c>
      <c r="P30" s="65">
        <f t="shared" si="1"/>
        <v>-10572410</v>
      </c>
      <c r="Q30" s="10">
        <v>-1.223525369E-2</v>
      </c>
      <c r="R30" s="8" t="s">
        <v>21</v>
      </c>
    </row>
    <row r="31" spans="1:18" ht="11.25" customHeight="1" x14ac:dyDescent="0.25">
      <c r="A31" s="37">
        <v>44273</v>
      </c>
      <c r="B31" s="62" t="s">
        <v>78</v>
      </c>
      <c r="C31" s="62" t="s">
        <v>81</v>
      </c>
      <c r="D31" s="22">
        <v>8884366</v>
      </c>
      <c r="E31" s="19">
        <v>65855</v>
      </c>
      <c r="F31" s="14" t="s">
        <v>82</v>
      </c>
      <c r="G31" s="14"/>
      <c r="H31" s="37"/>
      <c r="I31" s="8"/>
      <c r="J31" s="8"/>
      <c r="K31" s="12"/>
      <c r="L31" s="46" t="s">
        <v>19</v>
      </c>
      <c r="M31" s="22">
        <f t="shared" ref="M31:M45" si="2">D31</f>
        <v>8884366</v>
      </c>
      <c r="N31" s="64"/>
      <c r="O31" s="64" t="s">
        <v>24</v>
      </c>
      <c r="P31" s="65">
        <f t="shared" si="1"/>
        <v>0</v>
      </c>
      <c r="Q31" s="10">
        <v>0</v>
      </c>
      <c r="R31" s="8" t="s">
        <v>82</v>
      </c>
    </row>
    <row r="32" spans="1:18" ht="11.25" customHeight="1" x14ac:dyDescent="0.25">
      <c r="A32" s="37">
        <v>44273</v>
      </c>
      <c r="B32" s="62" t="s">
        <v>78</v>
      </c>
      <c r="C32" s="62" t="s">
        <v>81</v>
      </c>
      <c r="D32" s="22">
        <v>3753823</v>
      </c>
      <c r="E32" s="19">
        <v>65856</v>
      </c>
      <c r="F32" s="14" t="s">
        <v>82</v>
      </c>
      <c r="G32" s="14"/>
      <c r="H32" s="37"/>
      <c r="I32" s="8"/>
      <c r="J32" s="8"/>
      <c r="K32" s="12"/>
      <c r="L32" s="46" t="s">
        <v>19</v>
      </c>
      <c r="M32" s="22">
        <f t="shared" si="2"/>
        <v>3753823</v>
      </c>
      <c r="N32" s="64"/>
      <c r="O32" s="64" t="s">
        <v>24</v>
      </c>
      <c r="P32" s="65">
        <f t="shared" si="1"/>
        <v>0</v>
      </c>
      <c r="Q32" s="10">
        <v>0</v>
      </c>
      <c r="R32" s="8" t="s">
        <v>82</v>
      </c>
    </row>
    <row r="33" spans="1:18" ht="11.25" customHeight="1" x14ac:dyDescent="0.25">
      <c r="A33" s="37">
        <v>44273</v>
      </c>
      <c r="B33" s="62" t="s">
        <v>78</v>
      </c>
      <c r="C33" s="62" t="s">
        <v>81</v>
      </c>
      <c r="D33" s="22">
        <v>6963252</v>
      </c>
      <c r="E33" s="19">
        <v>65859</v>
      </c>
      <c r="F33" s="14" t="s">
        <v>82</v>
      </c>
      <c r="G33" s="14"/>
      <c r="H33" s="37"/>
      <c r="I33" s="8"/>
      <c r="J33" s="8"/>
      <c r="K33" s="12"/>
      <c r="L33" s="46" t="s">
        <v>19</v>
      </c>
      <c r="M33" s="22">
        <f t="shared" si="2"/>
        <v>6963252</v>
      </c>
      <c r="N33" s="64"/>
      <c r="O33" s="64" t="s">
        <v>24</v>
      </c>
      <c r="P33" s="65">
        <f t="shared" si="1"/>
        <v>0</v>
      </c>
      <c r="Q33" s="10">
        <v>0</v>
      </c>
      <c r="R33" s="8" t="s">
        <v>82</v>
      </c>
    </row>
    <row r="34" spans="1:18" ht="11.25" customHeight="1" x14ac:dyDescent="0.25">
      <c r="A34" s="37">
        <v>44273</v>
      </c>
      <c r="B34" s="62" t="s">
        <v>78</v>
      </c>
      <c r="C34" s="62" t="s">
        <v>81</v>
      </c>
      <c r="D34" s="22">
        <v>3610997</v>
      </c>
      <c r="E34" s="19">
        <v>65861</v>
      </c>
      <c r="F34" s="14" t="s">
        <v>82</v>
      </c>
      <c r="G34" s="14"/>
      <c r="H34" s="37"/>
      <c r="I34" s="8"/>
      <c r="J34" s="8"/>
      <c r="K34" s="12"/>
      <c r="L34" s="46" t="s">
        <v>19</v>
      </c>
      <c r="M34" s="22">
        <f t="shared" si="2"/>
        <v>3610997</v>
      </c>
      <c r="N34" s="64"/>
      <c r="O34" s="64" t="s">
        <v>24</v>
      </c>
      <c r="P34" s="65">
        <f t="shared" si="1"/>
        <v>0</v>
      </c>
      <c r="Q34" s="10">
        <v>0</v>
      </c>
      <c r="R34" s="8" t="s">
        <v>82</v>
      </c>
    </row>
    <row r="35" spans="1:18" ht="11.25" customHeight="1" x14ac:dyDescent="0.25">
      <c r="A35" s="37">
        <v>44273</v>
      </c>
      <c r="B35" s="62" t="s">
        <v>78</v>
      </c>
      <c r="C35" s="62" t="s">
        <v>81</v>
      </c>
      <c r="D35" s="22">
        <v>85507419</v>
      </c>
      <c r="E35" s="19">
        <v>65865</v>
      </c>
      <c r="F35" s="14" t="s">
        <v>82</v>
      </c>
      <c r="G35" s="14"/>
      <c r="H35" s="37"/>
      <c r="I35" s="8"/>
      <c r="J35" s="8"/>
      <c r="K35" s="12"/>
      <c r="L35" s="46" t="s">
        <v>19</v>
      </c>
      <c r="M35" s="22">
        <f t="shared" si="2"/>
        <v>85507419</v>
      </c>
      <c r="N35" s="64"/>
      <c r="O35" s="64" t="s">
        <v>24</v>
      </c>
      <c r="P35" s="65">
        <f t="shared" si="1"/>
        <v>0</v>
      </c>
      <c r="Q35" s="10">
        <v>0</v>
      </c>
      <c r="R35" s="8" t="s">
        <v>82</v>
      </c>
    </row>
    <row r="36" spans="1:18" ht="11.25" customHeight="1" x14ac:dyDescent="0.25">
      <c r="A36" s="37">
        <v>44274</v>
      </c>
      <c r="B36" s="62" t="s">
        <v>78</v>
      </c>
      <c r="C36" s="62" t="s">
        <v>81</v>
      </c>
      <c r="D36" s="22">
        <v>1318322</v>
      </c>
      <c r="E36" s="19">
        <v>65916</v>
      </c>
      <c r="F36" s="14" t="s">
        <v>82</v>
      </c>
      <c r="G36" s="14"/>
      <c r="H36" s="37"/>
      <c r="I36" s="8"/>
      <c r="J36" s="8"/>
      <c r="K36" s="12"/>
      <c r="L36" s="46" t="s">
        <v>19</v>
      </c>
      <c r="M36" s="22">
        <f t="shared" si="2"/>
        <v>1318322</v>
      </c>
      <c r="N36" s="64"/>
      <c r="O36" s="64" t="s">
        <v>24</v>
      </c>
      <c r="P36" s="65">
        <f t="shared" si="1"/>
        <v>0</v>
      </c>
      <c r="Q36" s="10">
        <v>0</v>
      </c>
      <c r="R36" s="8" t="s">
        <v>82</v>
      </c>
    </row>
    <row r="37" spans="1:18" ht="11.25" customHeight="1" x14ac:dyDescent="0.25">
      <c r="A37" s="37">
        <v>44285</v>
      </c>
      <c r="B37" s="62" t="s">
        <v>78</v>
      </c>
      <c r="C37" s="62" t="s">
        <v>81</v>
      </c>
      <c r="D37" s="22">
        <v>235993468</v>
      </c>
      <c r="E37" s="19">
        <v>66509</v>
      </c>
      <c r="F37" s="14" t="s">
        <v>82</v>
      </c>
      <c r="G37" s="14"/>
      <c r="H37" s="37"/>
      <c r="I37" s="8"/>
      <c r="J37" s="8"/>
      <c r="K37" s="12"/>
      <c r="L37" s="46" t="s">
        <v>19</v>
      </c>
      <c r="M37" s="22">
        <f t="shared" si="2"/>
        <v>235993468</v>
      </c>
      <c r="N37" s="64"/>
      <c r="O37" s="64" t="s">
        <v>24</v>
      </c>
      <c r="P37" s="65">
        <f t="shared" si="1"/>
        <v>0</v>
      </c>
      <c r="Q37" s="10">
        <v>0</v>
      </c>
      <c r="R37" s="8" t="s">
        <v>82</v>
      </c>
    </row>
    <row r="38" spans="1:18" ht="11.25" customHeight="1" x14ac:dyDescent="0.25">
      <c r="A38" s="37">
        <v>44292</v>
      </c>
      <c r="B38" s="62" t="s">
        <v>78</v>
      </c>
      <c r="C38" s="62" t="s">
        <v>83</v>
      </c>
      <c r="D38" s="22">
        <v>2798371566</v>
      </c>
      <c r="E38" s="19">
        <v>66693</v>
      </c>
      <c r="F38" s="14" t="s">
        <v>82</v>
      </c>
      <c r="G38" s="14"/>
      <c r="H38" s="37"/>
      <c r="I38" s="8"/>
      <c r="J38" s="8"/>
      <c r="K38" s="12"/>
      <c r="L38" s="46" t="s">
        <v>19</v>
      </c>
      <c r="M38" s="22">
        <f t="shared" si="2"/>
        <v>2798371566</v>
      </c>
      <c r="N38" s="64"/>
      <c r="O38" s="64" t="s">
        <v>24</v>
      </c>
      <c r="P38" s="65">
        <f t="shared" si="1"/>
        <v>0</v>
      </c>
      <c r="Q38" s="10">
        <v>0</v>
      </c>
      <c r="R38" s="8" t="s">
        <v>82</v>
      </c>
    </row>
    <row r="39" spans="1:18" ht="11.25" customHeight="1" x14ac:dyDescent="0.25">
      <c r="A39" s="37">
        <v>44294</v>
      </c>
      <c r="B39" s="62" t="s">
        <v>78</v>
      </c>
      <c r="C39" s="62" t="s">
        <v>81</v>
      </c>
      <c r="D39" s="22">
        <v>28243729</v>
      </c>
      <c r="E39" s="19">
        <v>66831</v>
      </c>
      <c r="F39" s="14" t="s">
        <v>82</v>
      </c>
      <c r="G39" s="14"/>
      <c r="H39" s="37"/>
      <c r="I39" s="8"/>
      <c r="J39" s="8"/>
      <c r="K39" s="12"/>
      <c r="L39" s="46" t="s">
        <v>19</v>
      </c>
      <c r="M39" s="22">
        <f t="shared" si="2"/>
        <v>28243729</v>
      </c>
      <c r="N39" s="64"/>
      <c r="O39" s="64" t="s">
        <v>24</v>
      </c>
      <c r="P39" s="65">
        <f t="shared" si="1"/>
        <v>0</v>
      </c>
      <c r="Q39" s="10">
        <v>0</v>
      </c>
      <c r="R39" s="8" t="s">
        <v>82</v>
      </c>
    </row>
    <row r="40" spans="1:18" ht="11.25" customHeight="1" x14ac:dyDescent="0.25">
      <c r="A40" s="37">
        <v>44434</v>
      </c>
      <c r="B40" s="62" t="s">
        <v>78</v>
      </c>
      <c r="C40" s="62" t="s">
        <v>81</v>
      </c>
      <c r="D40" s="22">
        <v>3687179</v>
      </c>
      <c r="E40" s="20">
        <v>75001</v>
      </c>
      <c r="F40" s="14" t="s">
        <v>82</v>
      </c>
      <c r="G40" s="14"/>
      <c r="H40" s="37"/>
      <c r="I40" s="8"/>
      <c r="J40" s="8"/>
      <c r="K40" s="12"/>
      <c r="L40" s="46" t="s">
        <v>19</v>
      </c>
      <c r="M40" s="22">
        <f t="shared" si="2"/>
        <v>3687179</v>
      </c>
      <c r="N40" s="64"/>
      <c r="O40" s="64" t="s">
        <v>24</v>
      </c>
      <c r="P40" s="65">
        <f t="shared" si="1"/>
        <v>0</v>
      </c>
      <c r="Q40" s="10">
        <v>0</v>
      </c>
      <c r="R40" s="8" t="s">
        <v>82</v>
      </c>
    </row>
    <row r="41" spans="1:18" ht="11.25" customHeight="1" x14ac:dyDescent="0.25">
      <c r="A41" s="37">
        <v>44434</v>
      </c>
      <c r="B41" s="62" t="s">
        <v>78</v>
      </c>
      <c r="C41" s="62" t="s">
        <v>81</v>
      </c>
      <c r="D41" s="22">
        <v>12107911</v>
      </c>
      <c r="E41" s="20">
        <v>75002</v>
      </c>
      <c r="F41" s="14" t="s">
        <v>82</v>
      </c>
      <c r="G41" s="14"/>
      <c r="H41" s="37"/>
      <c r="I41" s="8"/>
      <c r="J41" s="8"/>
      <c r="K41" s="12"/>
      <c r="L41" s="46" t="s">
        <v>19</v>
      </c>
      <c r="M41" s="22">
        <f t="shared" si="2"/>
        <v>12107911</v>
      </c>
      <c r="N41" s="64"/>
      <c r="O41" s="64" t="s">
        <v>24</v>
      </c>
      <c r="P41" s="65">
        <f t="shared" si="1"/>
        <v>0</v>
      </c>
      <c r="Q41" s="10">
        <v>0</v>
      </c>
      <c r="R41" s="8" t="s">
        <v>82</v>
      </c>
    </row>
    <row r="42" spans="1:18" ht="11.25" customHeight="1" x14ac:dyDescent="0.25">
      <c r="A42" s="37">
        <v>44434</v>
      </c>
      <c r="B42" s="62" t="s">
        <v>78</v>
      </c>
      <c r="C42" s="62" t="s">
        <v>81</v>
      </c>
      <c r="D42" s="22">
        <v>6717781</v>
      </c>
      <c r="E42" s="20">
        <v>75003</v>
      </c>
      <c r="F42" s="14" t="s">
        <v>82</v>
      </c>
      <c r="G42" s="14"/>
      <c r="H42" s="37"/>
      <c r="I42" s="8"/>
      <c r="J42" s="8"/>
      <c r="K42" s="12"/>
      <c r="L42" s="46" t="s">
        <v>19</v>
      </c>
      <c r="M42" s="22">
        <f t="shared" si="2"/>
        <v>6717781</v>
      </c>
      <c r="N42" s="64"/>
      <c r="O42" s="64" t="s">
        <v>24</v>
      </c>
      <c r="P42" s="65">
        <f t="shared" si="1"/>
        <v>0</v>
      </c>
      <c r="Q42" s="10">
        <v>0</v>
      </c>
      <c r="R42" s="8" t="s">
        <v>82</v>
      </c>
    </row>
    <row r="43" spans="1:18" ht="11.25" customHeight="1" x14ac:dyDescent="0.25">
      <c r="A43" s="37">
        <v>44434</v>
      </c>
      <c r="B43" s="62" t="s">
        <v>78</v>
      </c>
      <c r="C43" s="62" t="s">
        <v>81</v>
      </c>
      <c r="D43" s="22">
        <v>175472018.16999999</v>
      </c>
      <c r="E43" s="20">
        <v>75004</v>
      </c>
      <c r="F43" s="14" t="s">
        <v>82</v>
      </c>
      <c r="G43" s="14"/>
      <c r="H43" s="37"/>
      <c r="I43" s="8"/>
      <c r="J43" s="8"/>
      <c r="K43" s="12"/>
      <c r="L43" s="46" t="s">
        <v>19</v>
      </c>
      <c r="M43" s="22">
        <f t="shared" si="2"/>
        <v>175472018.16999999</v>
      </c>
      <c r="N43" s="64"/>
      <c r="O43" s="64" t="s">
        <v>24</v>
      </c>
      <c r="P43" s="65">
        <f t="shared" si="1"/>
        <v>0</v>
      </c>
      <c r="Q43" s="10">
        <v>0</v>
      </c>
      <c r="R43" s="8" t="s">
        <v>82</v>
      </c>
    </row>
    <row r="44" spans="1:18" ht="11.25" customHeight="1" x14ac:dyDescent="0.25">
      <c r="A44" s="37">
        <v>44441</v>
      </c>
      <c r="B44" s="62" t="s">
        <v>78</v>
      </c>
      <c r="C44" s="62" t="s">
        <v>81</v>
      </c>
      <c r="D44" s="22">
        <v>37903801.009999998</v>
      </c>
      <c r="E44" s="19">
        <v>75349</v>
      </c>
      <c r="F44" s="14" t="s">
        <v>82</v>
      </c>
      <c r="G44" s="14"/>
      <c r="H44" s="37"/>
      <c r="I44" s="8"/>
      <c r="J44" s="8"/>
      <c r="K44" s="12"/>
      <c r="L44" s="46" t="s">
        <v>19</v>
      </c>
      <c r="M44" s="22">
        <f t="shared" si="2"/>
        <v>37903801.009999998</v>
      </c>
      <c r="N44" s="64"/>
      <c r="O44" s="64" t="s">
        <v>24</v>
      </c>
      <c r="P44" s="65">
        <f t="shared" si="1"/>
        <v>0</v>
      </c>
      <c r="Q44" s="10">
        <v>0</v>
      </c>
      <c r="R44" s="8" t="s">
        <v>82</v>
      </c>
    </row>
    <row r="45" spans="1:18" ht="11.25" customHeight="1" x14ac:dyDescent="0.25">
      <c r="A45" s="37">
        <v>44278</v>
      </c>
      <c r="B45" s="62" t="s">
        <v>78</v>
      </c>
      <c r="C45" s="62" t="s">
        <v>81</v>
      </c>
      <c r="D45" s="22">
        <v>93696568</v>
      </c>
      <c r="E45" s="19">
        <v>65989</v>
      </c>
      <c r="F45" s="14" t="s">
        <v>82</v>
      </c>
      <c r="G45" s="14"/>
      <c r="H45" s="37"/>
      <c r="I45" s="8"/>
      <c r="J45" s="8"/>
      <c r="K45" s="12"/>
      <c r="L45" s="46" t="s">
        <v>19</v>
      </c>
      <c r="M45" s="22">
        <f t="shared" si="2"/>
        <v>93696568</v>
      </c>
      <c r="N45" s="64"/>
      <c r="O45" s="64" t="s">
        <v>24</v>
      </c>
      <c r="P45" s="65">
        <f t="shared" ref="P45:P76" si="3">IF(L45="Contratado",M45-D45,IF(L45="Adjudicado",M45-D45,0))</f>
        <v>0</v>
      </c>
      <c r="Q45" s="10">
        <v>0</v>
      </c>
      <c r="R45" s="8" t="s">
        <v>82</v>
      </c>
    </row>
    <row r="46" spans="1:18" ht="11.25" customHeight="1" x14ac:dyDescent="0.25">
      <c r="A46" s="37">
        <v>44469</v>
      </c>
      <c r="B46" s="62" t="s">
        <v>84</v>
      </c>
      <c r="C46" s="62" t="s">
        <v>85</v>
      </c>
      <c r="D46" s="22">
        <v>413491657</v>
      </c>
      <c r="E46" s="21">
        <v>76940</v>
      </c>
      <c r="F46" s="14" t="s">
        <v>82</v>
      </c>
      <c r="G46" s="14"/>
      <c r="H46" s="37"/>
      <c r="I46" s="8"/>
      <c r="J46" s="8"/>
      <c r="K46" s="12"/>
      <c r="L46" s="46" t="s">
        <v>19</v>
      </c>
      <c r="M46" s="22">
        <v>413491657</v>
      </c>
      <c r="N46" s="64"/>
      <c r="O46" s="64" t="s">
        <v>24</v>
      </c>
      <c r="P46" s="65">
        <f t="shared" si="3"/>
        <v>0</v>
      </c>
      <c r="Q46" s="10">
        <v>0</v>
      </c>
      <c r="R46" s="8" t="s">
        <v>82</v>
      </c>
    </row>
    <row r="47" spans="1:18" ht="11.25" customHeight="1" x14ac:dyDescent="0.25">
      <c r="A47" s="37">
        <v>44470</v>
      </c>
      <c r="B47" s="62" t="s">
        <v>86</v>
      </c>
      <c r="C47" s="62" t="s">
        <v>87</v>
      </c>
      <c r="D47" s="22">
        <v>11566485</v>
      </c>
      <c r="E47" s="21">
        <v>77043</v>
      </c>
      <c r="F47" s="14" t="s">
        <v>82</v>
      </c>
      <c r="G47" s="14"/>
      <c r="H47" s="37"/>
      <c r="I47" s="8"/>
      <c r="J47" s="8"/>
      <c r="K47" s="12"/>
      <c r="L47" s="46" t="s">
        <v>19</v>
      </c>
      <c r="M47" s="22">
        <v>11566485</v>
      </c>
      <c r="N47" s="64"/>
      <c r="O47" s="64" t="s">
        <v>24</v>
      </c>
      <c r="P47" s="65">
        <f t="shared" si="3"/>
        <v>0</v>
      </c>
      <c r="Q47" s="10">
        <v>0</v>
      </c>
      <c r="R47" s="8" t="s">
        <v>82</v>
      </c>
    </row>
    <row r="48" spans="1:18" ht="11.25" customHeight="1" x14ac:dyDescent="0.25">
      <c r="A48" s="37">
        <v>44434</v>
      </c>
      <c r="B48" s="62" t="s">
        <v>78</v>
      </c>
      <c r="C48" s="62" t="s">
        <v>81</v>
      </c>
      <c r="D48" s="22">
        <v>50131004.590000004</v>
      </c>
      <c r="E48" s="21">
        <v>74997</v>
      </c>
      <c r="F48" s="14" t="s">
        <v>82</v>
      </c>
      <c r="G48" s="14"/>
      <c r="H48" s="37"/>
      <c r="I48" s="8"/>
      <c r="J48" s="8"/>
      <c r="K48" s="12"/>
      <c r="L48" s="46" t="s">
        <v>19</v>
      </c>
      <c r="M48" s="22">
        <v>50131004.590000004</v>
      </c>
      <c r="N48" s="64"/>
      <c r="O48" s="64" t="s">
        <v>24</v>
      </c>
      <c r="P48" s="65">
        <f t="shared" si="3"/>
        <v>0</v>
      </c>
      <c r="Q48" s="10">
        <v>0</v>
      </c>
      <c r="R48" s="8" t="s">
        <v>82</v>
      </c>
    </row>
    <row r="49" spans="1:18" ht="11.25" customHeight="1" x14ac:dyDescent="0.25">
      <c r="A49" s="37">
        <v>44489</v>
      </c>
      <c r="B49" s="62" t="s">
        <v>86</v>
      </c>
      <c r="C49" s="62" t="s">
        <v>88</v>
      </c>
      <c r="D49" s="22">
        <v>14021000</v>
      </c>
      <c r="E49" s="15" t="s">
        <v>89</v>
      </c>
      <c r="F49" s="8" t="s">
        <v>29</v>
      </c>
      <c r="G49" s="8" t="s">
        <v>482</v>
      </c>
      <c r="H49" s="37"/>
      <c r="I49" s="8">
        <v>1</v>
      </c>
      <c r="J49" s="8"/>
      <c r="K49" s="12"/>
      <c r="L49" s="46" t="s">
        <v>19</v>
      </c>
      <c r="M49" s="22">
        <v>14021000</v>
      </c>
      <c r="N49" s="64"/>
      <c r="O49" s="64" t="s">
        <v>24</v>
      </c>
      <c r="P49" s="65">
        <f t="shared" si="3"/>
        <v>0</v>
      </c>
      <c r="Q49" s="10">
        <v>0</v>
      </c>
      <c r="R49" s="8" t="s">
        <v>21</v>
      </c>
    </row>
    <row r="50" spans="1:18" ht="11.25" customHeight="1" x14ac:dyDescent="0.25">
      <c r="A50" s="37">
        <v>44522</v>
      </c>
      <c r="B50" s="62" t="s">
        <v>86</v>
      </c>
      <c r="C50" s="62" t="s">
        <v>90</v>
      </c>
      <c r="D50" s="22">
        <v>3275000</v>
      </c>
      <c r="E50" s="15" t="s">
        <v>91</v>
      </c>
      <c r="F50" s="8" t="s">
        <v>29</v>
      </c>
      <c r="G50" s="8" t="s">
        <v>482</v>
      </c>
      <c r="H50" s="37"/>
      <c r="I50" s="8">
        <v>1</v>
      </c>
      <c r="J50" s="8"/>
      <c r="K50" s="12"/>
      <c r="L50" s="46" t="s">
        <v>19</v>
      </c>
      <c r="M50" s="22">
        <v>3270000</v>
      </c>
      <c r="N50" s="64"/>
      <c r="O50" s="64" t="s">
        <v>24</v>
      </c>
      <c r="P50" s="65">
        <f t="shared" si="3"/>
        <v>-5000</v>
      </c>
      <c r="Q50" s="10">
        <v>-1.5267175570000001E-3</v>
      </c>
      <c r="R50" s="8" t="s">
        <v>21</v>
      </c>
    </row>
    <row r="51" spans="1:18" ht="11.25" customHeight="1" x14ac:dyDescent="0.25">
      <c r="A51" s="37">
        <v>44355</v>
      </c>
      <c r="B51" s="62" t="s">
        <v>86</v>
      </c>
      <c r="C51" s="62" t="s">
        <v>92</v>
      </c>
      <c r="D51" s="22">
        <v>320123215</v>
      </c>
      <c r="E51" s="7" t="s">
        <v>93</v>
      </c>
      <c r="F51" s="14" t="s">
        <v>94</v>
      </c>
      <c r="G51" s="14"/>
      <c r="H51" s="37"/>
      <c r="I51" s="8">
        <v>6</v>
      </c>
      <c r="J51" s="8">
        <v>6</v>
      </c>
      <c r="K51" s="12">
        <v>5</v>
      </c>
      <c r="L51" s="46" t="s">
        <v>19</v>
      </c>
      <c r="M51" s="22">
        <v>320123215</v>
      </c>
      <c r="N51" s="64"/>
      <c r="O51" s="64" t="s">
        <v>24</v>
      </c>
      <c r="P51" s="65">
        <f t="shared" si="3"/>
        <v>0</v>
      </c>
      <c r="Q51" s="10">
        <v>0</v>
      </c>
      <c r="R51" s="8" t="s">
        <v>21</v>
      </c>
    </row>
    <row r="52" spans="1:18" ht="11.25" customHeight="1" x14ac:dyDescent="0.25">
      <c r="A52" s="37">
        <v>44433</v>
      </c>
      <c r="B52" s="62" t="s">
        <v>86</v>
      </c>
      <c r="C52" s="62" t="s">
        <v>95</v>
      </c>
      <c r="D52" s="22">
        <v>1138082714</v>
      </c>
      <c r="E52" s="7" t="s">
        <v>96</v>
      </c>
      <c r="F52" s="14" t="s">
        <v>94</v>
      </c>
      <c r="G52" s="14"/>
      <c r="H52" s="37"/>
      <c r="I52" s="8">
        <v>11</v>
      </c>
      <c r="J52" s="8">
        <v>11</v>
      </c>
      <c r="K52" s="12">
        <v>10</v>
      </c>
      <c r="L52" s="46" t="s">
        <v>19</v>
      </c>
      <c r="M52" s="22">
        <v>1137959551</v>
      </c>
      <c r="N52" s="64"/>
      <c r="O52" s="64" t="s">
        <v>24</v>
      </c>
      <c r="P52" s="65">
        <f t="shared" si="3"/>
        <v>-123163</v>
      </c>
      <c r="Q52" s="10">
        <v>-1.082197265E-4</v>
      </c>
      <c r="R52" s="8" t="s">
        <v>97</v>
      </c>
    </row>
    <row r="53" spans="1:18" ht="11.25" customHeight="1" x14ac:dyDescent="0.25">
      <c r="A53" s="37">
        <v>44433</v>
      </c>
      <c r="B53" s="62" t="s">
        <v>86</v>
      </c>
      <c r="C53" s="62" t="s">
        <v>95</v>
      </c>
      <c r="D53" s="22">
        <v>815884576</v>
      </c>
      <c r="E53" s="7" t="s">
        <v>96</v>
      </c>
      <c r="F53" s="14" t="s">
        <v>94</v>
      </c>
      <c r="G53" s="14"/>
      <c r="H53" s="37"/>
      <c r="I53" s="8"/>
      <c r="J53" s="8">
        <v>11</v>
      </c>
      <c r="K53" s="12">
        <v>6</v>
      </c>
      <c r="L53" s="46" t="s">
        <v>19</v>
      </c>
      <c r="M53" s="22">
        <v>815856251</v>
      </c>
      <c r="N53" s="64"/>
      <c r="O53" s="64" t="s">
        <v>24</v>
      </c>
      <c r="P53" s="65">
        <f t="shared" si="3"/>
        <v>-28325</v>
      </c>
      <c r="Q53" s="10">
        <v>-3.4716920550000002E-5</v>
      </c>
      <c r="R53" s="8" t="s">
        <v>97</v>
      </c>
    </row>
    <row r="54" spans="1:18" ht="11.25" customHeight="1" x14ac:dyDescent="0.25">
      <c r="A54" s="37">
        <v>44434</v>
      </c>
      <c r="B54" s="62" t="s">
        <v>86</v>
      </c>
      <c r="C54" s="62" t="s">
        <v>98</v>
      </c>
      <c r="D54" s="22">
        <v>182422090.06</v>
      </c>
      <c r="E54" s="7" t="s">
        <v>99</v>
      </c>
      <c r="F54" s="14" t="s">
        <v>94</v>
      </c>
      <c r="G54" s="14"/>
      <c r="H54" s="37"/>
      <c r="I54" s="8">
        <v>2</v>
      </c>
      <c r="J54" s="8">
        <v>2</v>
      </c>
      <c r="K54" s="12">
        <v>2</v>
      </c>
      <c r="L54" s="46" t="s">
        <v>19</v>
      </c>
      <c r="M54" s="22">
        <v>180671560</v>
      </c>
      <c r="N54" s="64"/>
      <c r="O54" s="64" t="s">
        <v>24</v>
      </c>
      <c r="P54" s="65">
        <f t="shared" si="3"/>
        <v>-1750530.0600000024</v>
      </c>
      <c r="Q54" s="10">
        <v>-9.5960421210000008E-3</v>
      </c>
      <c r="R54" s="8" t="s">
        <v>97</v>
      </c>
    </row>
    <row r="55" spans="1:18" ht="11.25" customHeight="1" x14ac:dyDescent="0.25">
      <c r="A55" s="37">
        <v>44517</v>
      </c>
      <c r="B55" s="62" t="s">
        <v>86</v>
      </c>
      <c r="C55" s="62" t="s">
        <v>100</v>
      </c>
      <c r="D55" s="22">
        <v>203305244.36000001</v>
      </c>
      <c r="E55" s="15" t="s">
        <v>101</v>
      </c>
      <c r="F55" s="14" t="s">
        <v>94</v>
      </c>
      <c r="G55" s="14"/>
      <c r="H55" s="37"/>
      <c r="I55" s="8">
        <v>3</v>
      </c>
      <c r="J55" s="8">
        <v>3</v>
      </c>
      <c r="K55" s="12">
        <v>2</v>
      </c>
      <c r="L55" s="46" t="s">
        <v>19</v>
      </c>
      <c r="M55" s="22">
        <v>203262210</v>
      </c>
      <c r="N55" s="64"/>
      <c r="O55" s="64" t="s">
        <v>24</v>
      </c>
      <c r="P55" s="65">
        <f t="shared" si="3"/>
        <v>-43034.360000014305</v>
      </c>
      <c r="Q55" s="10">
        <v>-2.1167363459999999E-4</v>
      </c>
      <c r="R55" s="8" t="s">
        <v>21</v>
      </c>
    </row>
    <row r="56" spans="1:18" ht="11.25" customHeight="1" x14ac:dyDescent="0.25">
      <c r="A56" s="37">
        <v>44517</v>
      </c>
      <c r="B56" s="62" t="s">
        <v>86</v>
      </c>
      <c r="C56" s="62" t="s">
        <v>102</v>
      </c>
      <c r="D56" s="22">
        <v>1857525603.3900001</v>
      </c>
      <c r="E56" s="15" t="s">
        <v>103</v>
      </c>
      <c r="F56" s="14" t="s">
        <v>94</v>
      </c>
      <c r="G56" s="14"/>
      <c r="H56" s="37"/>
      <c r="I56" s="8">
        <v>9</v>
      </c>
      <c r="J56" s="8">
        <v>9</v>
      </c>
      <c r="K56" s="12">
        <v>9</v>
      </c>
      <c r="L56" s="46" t="s">
        <v>19</v>
      </c>
      <c r="M56" s="22">
        <v>1857128847.8699999</v>
      </c>
      <c r="N56" s="64"/>
      <c r="O56" s="64" t="s">
        <v>24</v>
      </c>
      <c r="P56" s="65">
        <f t="shared" si="3"/>
        <v>-396755.52000021935</v>
      </c>
      <c r="Q56" s="10">
        <v>-2.1359356730000001E-4</v>
      </c>
      <c r="R56" s="8" t="s">
        <v>21</v>
      </c>
    </row>
    <row r="57" spans="1:18" ht="11.25" customHeight="1" x14ac:dyDescent="0.25">
      <c r="A57" s="37">
        <v>44419</v>
      </c>
      <c r="B57" s="62" t="s">
        <v>86</v>
      </c>
      <c r="C57" s="62" t="s">
        <v>104</v>
      </c>
      <c r="D57" s="22">
        <v>306415887.79000002</v>
      </c>
      <c r="E57" s="7" t="s">
        <v>105</v>
      </c>
      <c r="F57" s="14" t="s">
        <v>18</v>
      </c>
      <c r="G57" s="14"/>
      <c r="H57" s="37"/>
      <c r="I57" s="8">
        <v>10</v>
      </c>
      <c r="J57" s="8">
        <v>10</v>
      </c>
      <c r="K57" s="12">
        <v>2</v>
      </c>
      <c r="L57" s="46" t="s">
        <v>19</v>
      </c>
      <c r="M57" s="22">
        <v>306399500</v>
      </c>
      <c r="N57" s="64"/>
      <c r="O57" s="64" t="s">
        <v>24</v>
      </c>
      <c r="P57" s="65">
        <f t="shared" si="3"/>
        <v>-16387.790000021458</v>
      </c>
      <c r="Q57" s="10">
        <v>-5.3482181089999997E-5</v>
      </c>
      <c r="R57" s="8" t="s">
        <v>21</v>
      </c>
    </row>
    <row r="58" spans="1:18" ht="11.25" customHeight="1" x14ac:dyDescent="0.25">
      <c r="A58" s="37">
        <v>44413</v>
      </c>
      <c r="B58" s="62" t="s">
        <v>106</v>
      </c>
      <c r="C58" s="62" t="s">
        <v>107</v>
      </c>
      <c r="D58" s="22">
        <v>9093805986</v>
      </c>
      <c r="E58" s="7" t="s">
        <v>108</v>
      </c>
      <c r="F58" s="14" t="s">
        <v>109</v>
      </c>
      <c r="G58" s="14"/>
      <c r="H58" s="37"/>
      <c r="I58" s="8"/>
      <c r="J58" s="8"/>
      <c r="K58" s="12"/>
      <c r="L58" s="17" t="s">
        <v>110</v>
      </c>
      <c r="M58" s="22"/>
      <c r="N58" s="64"/>
      <c r="O58" s="64" t="s">
        <v>24</v>
      </c>
      <c r="P58" s="65">
        <f t="shared" si="3"/>
        <v>0</v>
      </c>
      <c r="Q58" s="10">
        <v>0</v>
      </c>
      <c r="R58" s="8" t="s">
        <v>21</v>
      </c>
    </row>
    <row r="59" spans="1:18" ht="11.25" customHeight="1" x14ac:dyDescent="0.25">
      <c r="A59" s="37">
        <v>44498</v>
      </c>
      <c r="B59" s="62" t="s">
        <v>111</v>
      </c>
      <c r="C59" s="62" t="s">
        <v>112</v>
      </c>
      <c r="D59" s="22">
        <v>242792963</v>
      </c>
      <c r="E59" s="15" t="s">
        <v>113</v>
      </c>
      <c r="F59" s="14" t="s">
        <v>42</v>
      </c>
      <c r="G59" s="14"/>
      <c r="H59" s="8"/>
      <c r="I59" s="8">
        <v>3</v>
      </c>
      <c r="J59" s="8">
        <v>3</v>
      </c>
      <c r="K59" s="12">
        <v>3</v>
      </c>
      <c r="L59" s="46" t="s">
        <v>19</v>
      </c>
      <c r="M59" s="22">
        <v>235858000</v>
      </c>
      <c r="N59" s="64"/>
      <c r="O59" s="64" t="s">
        <v>24</v>
      </c>
      <c r="P59" s="65">
        <f t="shared" si="3"/>
        <v>-6934963</v>
      </c>
      <c r="Q59" s="65">
        <f>IF(M59="Contratado",N59-E59,IF(M59="Adjudicado",N59-E59,0))</f>
        <v>0</v>
      </c>
      <c r="R59" s="8" t="s">
        <v>21</v>
      </c>
    </row>
    <row r="60" spans="1:18" ht="11.25" customHeight="1" x14ac:dyDescent="0.25">
      <c r="A60" s="37">
        <v>44305</v>
      </c>
      <c r="B60" s="62" t="s">
        <v>111</v>
      </c>
      <c r="C60" s="62" t="s">
        <v>114</v>
      </c>
      <c r="D60" s="22">
        <v>20000000</v>
      </c>
      <c r="E60" s="7" t="s">
        <v>115</v>
      </c>
      <c r="F60" s="8" t="s">
        <v>29</v>
      </c>
      <c r="G60" s="8" t="s">
        <v>482</v>
      </c>
      <c r="H60" s="23"/>
      <c r="I60" s="8">
        <v>3</v>
      </c>
      <c r="J60" s="8"/>
      <c r="K60" s="12"/>
      <c r="L60" s="46" t="s">
        <v>19</v>
      </c>
      <c r="M60" s="22">
        <v>20000000</v>
      </c>
      <c r="N60" s="64"/>
      <c r="O60" s="64" t="s">
        <v>24</v>
      </c>
      <c r="P60" s="65">
        <f t="shared" si="3"/>
        <v>0</v>
      </c>
      <c r="Q60" s="10">
        <v>0</v>
      </c>
      <c r="R60" s="8" t="s">
        <v>21</v>
      </c>
    </row>
    <row r="61" spans="1:18" ht="11.25" customHeight="1" x14ac:dyDescent="0.25">
      <c r="A61" s="37">
        <v>44340</v>
      </c>
      <c r="B61" s="62" t="s">
        <v>111</v>
      </c>
      <c r="C61" s="62" t="s">
        <v>116</v>
      </c>
      <c r="D61" s="22">
        <v>58818653</v>
      </c>
      <c r="E61" s="7" t="s">
        <v>117</v>
      </c>
      <c r="F61" s="8" t="s">
        <v>29</v>
      </c>
      <c r="G61" s="8" t="s">
        <v>482</v>
      </c>
      <c r="H61" s="23"/>
      <c r="I61" s="8">
        <v>4</v>
      </c>
      <c r="J61" s="8"/>
      <c r="K61" s="13"/>
      <c r="L61" s="46" t="s">
        <v>19</v>
      </c>
      <c r="M61" s="22">
        <v>50485750</v>
      </c>
      <c r="N61" s="64"/>
      <c r="O61" s="64" t="s">
        <v>24</v>
      </c>
      <c r="P61" s="65">
        <f t="shared" si="3"/>
        <v>-8332903</v>
      </c>
      <c r="Q61" s="10">
        <v>-0.1416710954</v>
      </c>
      <c r="R61" s="8" t="s">
        <v>21</v>
      </c>
    </row>
    <row r="62" spans="1:18" ht="11.25" customHeight="1" x14ac:dyDescent="0.25">
      <c r="A62" s="37">
        <v>44357</v>
      </c>
      <c r="B62" s="62" t="s">
        <v>111</v>
      </c>
      <c r="C62" s="62" t="s">
        <v>118</v>
      </c>
      <c r="D62" s="22">
        <v>46032300</v>
      </c>
      <c r="E62" s="7" t="s">
        <v>119</v>
      </c>
      <c r="F62" s="8" t="s">
        <v>29</v>
      </c>
      <c r="G62" s="8" t="s">
        <v>482</v>
      </c>
      <c r="H62" s="23"/>
      <c r="I62" s="8">
        <v>3</v>
      </c>
      <c r="J62" s="8"/>
      <c r="K62" s="12"/>
      <c r="L62" s="46" t="s">
        <v>19</v>
      </c>
      <c r="M62" s="22">
        <v>46032300</v>
      </c>
      <c r="N62" s="64"/>
      <c r="O62" s="64" t="s">
        <v>24</v>
      </c>
      <c r="P62" s="65">
        <f t="shared" si="3"/>
        <v>0</v>
      </c>
      <c r="Q62" s="10">
        <v>0</v>
      </c>
      <c r="R62" s="8" t="s">
        <v>21</v>
      </c>
    </row>
    <row r="63" spans="1:18" ht="11.25" customHeight="1" x14ac:dyDescent="0.25">
      <c r="A63" s="24">
        <v>44392</v>
      </c>
      <c r="B63" s="62" t="s">
        <v>111</v>
      </c>
      <c r="C63" s="62" t="s">
        <v>120</v>
      </c>
      <c r="D63" s="22">
        <v>136150000</v>
      </c>
      <c r="E63" s="7" t="s">
        <v>121</v>
      </c>
      <c r="F63" s="14" t="s">
        <v>18</v>
      </c>
      <c r="G63" s="14"/>
      <c r="H63" s="23"/>
      <c r="I63" s="25">
        <v>3</v>
      </c>
      <c r="J63" s="14">
        <v>3</v>
      </c>
      <c r="K63" s="26">
        <v>2</v>
      </c>
      <c r="L63" s="46" t="s">
        <v>19</v>
      </c>
      <c r="M63" s="9">
        <v>133194900</v>
      </c>
      <c r="N63" s="64"/>
      <c r="O63" s="64" t="s">
        <v>24</v>
      </c>
      <c r="P63" s="65">
        <f t="shared" si="3"/>
        <v>-2955100</v>
      </c>
      <c r="Q63" s="10">
        <v>-2.1704737419999998E-2</v>
      </c>
      <c r="R63" s="8" t="s">
        <v>21</v>
      </c>
    </row>
    <row r="64" spans="1:18" ht="11.25" customHeight="1" x14ac:dyDescent="0.25">
      <c r="A64" s="24">
        <v>44498</v>
      </c>
      <c r="B64" s="62" t="s">
        <v>111</v>
      </c>
      <c r="C64" s="62" t="s">
        <v>122</v>
      </c>
      <c r="D64" s="9">
        <v>114226649</v>
      </c>
      <c r="E64" s="15" t="s">
        <v>123</v>
      </c>
      <c r="F64" s="14" t="s">
        <v>18</v>
      </c>
      <c r="G64" s="14"/>
      <c r="H64" s="23"/>
      <c r="I64" s="14">
        <v>1</v>
      </c>
      <c r="J64" s="14">
        <v>1</v>
      </c>
      <c r="K64" s="26">
        <v>1</v>
      </c>
      <c r="L64" s="46" t="s">
        <v>19</v>
      </c>
      <c r="M64" s="9">
        <v>114225434</v>
      </c>
      <c r="N64" s="64"/>
      <c r="O64" s="64" t="s">
        <v>24</v>
      </c>
      <c r="P64" s="65">
        <f t="shared" si="3"/>
        <v>-1215</v>
      </c>
      <c r="Q64" s="10">
        <v>-1.0636747299999999E-5</v>
      </c>
      <c r="R64" s="8" t="s">
        <v>21</v>
      </c>
    </row>
    <row r="65" spans="1:18" ht="11.25" customHeight="1" x14ac:dyDescent="0.25">
      <c r="A65" s="24">
        <v>44523</v>
      </c>
      <c r="B65" s="62" t="s">
        <v>111</v>
      </c>
      <c r="C65" s="62" t="s">
        <v>124</v>
      </c>
      <c r="D65" s="9">
        <v>144552837</v>
      </c>
      <c r="E65" s="15" t="s">
        <v>125</v>
      </c>
      <c r="F65" s="14" t="s">
        <v>18</v>
      </c>
      <c r="G65" s="14"/>
      <c r="H65" s="23"/>
      <c r="I65" s="14">
        <v>5</v>
      </c>
      <c r="J65" s="14">
        <v>4</v>
      </c>
      <c r="K65" s="26">
        <v>2</v>
      </c>
      <c r="L65" s="46" t="s">
        <v>19</v>
      </c>
      <c r="M65" s="9">
        <v>144552837</v>
      </c>
      <c r="N65" s="64"/>
      <c r="O65" s="64" t="s">
        <v>24</v>
      </c>
      <c r="P65" s="65">
        <f t="shared" si="3"/>
        <v>0</v>
      </c>
      <c r="Q65" s="10">
        <v>0</v>
      </c>
      <c r="R65" s="8" t="s">
        <v>21</v>
      </c>
    </row>
    <row r="66" spans="1:18" ht="11.25" customHeight="1" x14ac:dyDescent="0.25">
      <c r="A66" s="24">
        <v>44530</v>
      </c>
      <c r="B66" s="62" t="s">
        <v>111</v>
      </c>
      <c r="C66" s="62" t="s">
        <v>126</v>
      </c>
      <c r="D66" s="9">
        <v>400000000</v>
      </c>
      <c r="E66" s="15" t="s">
        <v>127</v>
      </c>
      <c r="F66" s="14" t="s">
        <v>18</v>
      </c>
      <c r="G66" s="14"/>
      <c r="H66" s="23"/>
      <c r="I66" s="14">
        <v>1</v>
      </c>
      <c r="J66" s="14">
        <v>1</v>
      </c>
      <c r="K66" s="26">
        <v>1</v>
      </c>
      <c r="L66" s="46" t="s">
        <v>19</v>
      </c>
      <c r="M66" s="9">
        <v>400000000</v>
      </c>
      <c r="N66" s="64"/>
      <c r="O66" s="64" t="s">
        <v>24</v>
      </c>
      <c r="P66" s="65">
        <f t="shared" si="3"/>
        <v>0</v>
      </c>
      <c r="Q66" s="10">
        <v>0</v>
      </c>
      <c r="R66" s="8" t="s">
        <v>21</v>
      </c>
    </row>
    <row r="67" spans="1:18" ht="11.25" customHeight="1" x14ac:dyDescent="0.25">
      <c r="A67" s="24">
        <v>44392</v>
      </c>
      <c r="B67" s="62" t="s">
        <v>111</v>
      </c>
      <c r="C67" s="62" t="s">
        <v>128</v>
      </c>
      <c r="D67" s="9">
        <v>167489877</v>
      </c>
      <c r="E67" s="7" t="s">
        <v>129</v>
      </c>
      <c r="F67" s="14" t="s">
        <v>18</v>
      </c>
      <c r="G67" s="14"/>
      <c r="H67" s="23"/>
      <c r="I67" s="14">
        <v>4</v>
      </c>
      <c r="J67" s="14">
        <v>4</v>
      </c>
      <c r="K67" s="26">
        <v>3</v>
      </c>
      <c r="L67" s="46" t="s">
        <v>19</v>
      </c>
      <c r="M67" s="9">
        <v>145791999</v>
      </c>
      <c r="N67" s="64"/>
      <c r="O67" s="64" t="s">
        <v>24</v>
      </c>
      <c r="P67" s="65">
        <f t="shared" si="3"/>
        <v>-21697878</v>
      </c>
      <c r="Q67" s="10">
        <v>-0.12954739949999999</v>
      </c>
      <c r="R67" s="8" t="s">
        <v>21</v>
      </c>
    </row>
    <row r="68" spans="1:18" ht="11.25" customHeight="1" x14ac:dyDescent="0.25">
      <c r="A68" s="37">
        <v>44403</v>
      </c>
      <c r="B68" s="62" t="s">
        <v>111</v>
      </c>
      <c r="C68" s="62" t="s">
        <v>130</v>
      </c>
      <c r="D68" s="22">
        <v>24320181</v>
      </c>
      <c r="E68" s="7" t="s">
        <v>131</v>
      </c>
      <c r="F68" s="8" t="s">
        <v>29</v>
      </c>
      <c r="G68" s="8" t="s">
        <v>482</v>
      </c>
      <c r="H68" s="23"/>
      <c r="I68" s="14">
        <v>4</v>
      </c>
      <c r="J68" s="14"/>
      <c r="K68" s="26"/>
      <c r="L68" s="46" t="s">
        <v>19</v>
      </c>
      <c r="M68" s="9">
        <v>15889400</v>
      </c>
      <c r="N68" s="64"/>
      <c r="O68" s="64" t="s">
        <v>24</v>
      </c>
      <c r="P68" s="65">
        <f t="shared" si="3"/>
        <v>-8430781</v>
      </c>
      <c r="Q68" s="10">
        <v>-0.34665782299999998</v>
      </c>
      <c r="R68" s="8" t="s">
        <v>21</v>
      </c>
    </row>
    <row r="69" spans="1:18" ht="11.25" customHeight="1" x14ac:dyDescent="0.25">
      <c r="A69" s="37">
        <v>44418</v>
      </c>
      <c r="B69" s="62" t="s">
        <v>111</v>
      </c>
      <c r="C69" s="62" t="s">
        <v>132</v>
      </c>
      <c r="D69" s="22">
        <v>72965867</v>
      </c>
      <c r="E69" s="7" t="s">
        <v>133</v>
      </c>
      <c r="F69" s="8" t="s">
        <v>29</v>
      </c>
      <c r="G69" s="8" t="s">
        <v>482</v>
      </c>
      <c r="H69" s="23"/>
      <c r="I69" s="14"/>
      <c r="J69" s="14"/>
      <c r="K69" s="26"/>
      <c r="L69" s="17" t="s">
        <v>134</v>
      </c>
      <c r="M69" s="9"/>
      <c r="N69" s="64"/>
      <c r="O69" s="64" t="s">
        <v>24</v>
      </c>
      <c r="P69" s="65">
        <f t="shared" si="3"/>
        <v>0</v>
      </c>
      <c r="Q69" s="10">
        <v>0</v>
      </c>
      <c r="R69" s="8" t="s">
        <v>21</v>
      </c>
    </row>
    <row r="70" spans="1:18" ht="11.25" customHeight="1" x14ac:dyDescent="0.25">
      <c r="A70" s="37">
        <v>44419</v>
      </c>
      <c r="B70" s="62" t="s">
        <v>111</v>
      </c>
      <c r="C70" s="62" t="s">
        <v>135</v>
      </c>
      <c r="D70" s="22">
        <v>13764015</v>
      </c>
      <c r="E70" s="7" t="s">
        <v>136</v>
      </c>
      <c r="F70" s="8" t="s">
        <v>29</v>
      </c>
      <c r="G70" s="8" t="s">
        <v>482</v>
      </c>
      <c r="H70" s="23"/>
      <c r="I70" s="14">
        <v>2</v>
      </c>
      <c r="J70" s="14"/>
      <c r="K70" s="26"/>
      <c r="L70" s="46" t="s">
        <v>19</v>
      </c>
      <c r="M70" s="9">
        <v>10635744</v>
      </c>
      <c r="N70" s="64"/>
      <c r="O70" s="64" t="s">
        <v>24</v>
      </c>
      <c r="P70" s="65">
        <f t="shared" si="3"/>
        <v>-3128271</v>
      </c>
      <c r="Q70" s="10">
        <v>-0.22727895889999999</v>
      </c>
      <c r="R70" s="8" t="s">
        <v>21</v>
      </c>
    </row>
    <row r="71" spans="1:18" ht="11.25" customHeight="1" x14ac:dyDescent="0.25">
      <c r="A71" s="37">
        <v>44496</v>
      </c>
      <c r="B71" s="62" t="s">
        <v>111</v>
      </c>
      <c r="C71" s="62" t="s">
        <v>137</v>
      </c>
      <c r="D71" s="22">
        <v>12979847</v>
      </c>
      <c r="E71" s="15" t="s">
        <v>138</v>
      </c>
      <c r="F71" s="8" t="s">
        <v>29</v>
      </c>
      <c r="G71" s="8" t="s">
        <v>482</v>
      </c>
      <c r="H71" s="23"/>
      <c r="I71" s="14">
        <v>1</v>
      </c>
      <c r="J71" s="14"/>
      <c r="K71" s="26"/>
      <c r="L71" s="46" t="s">
        <v>19</v>
      </c>
      <c r="M71" s="22">
        <v>12753028</v>
      </c>
      <c r="N71" s="64"/>
      <c r="O71" s="64" t="s">
        <v>24</v>
      </c>
      <c r="P71" s="65">
        <f t="shared" si="3"/>
        <v>-226819</v>
      </c>
      <c r="Q71" s="10">
        <v>-1.747470521E-2</v>
      </c>
      <c r="R71" s="8" t="s">
        <v>21</v>
      </c>
    </row>
    <row r="72" spans="1:18" ht="11.25" customHeight="1" x14ac:dyDescent="0.25">
      <c r="A72" s="37">
        <v>44497</v>
      </c>
      <c r="B72" s="62" t="s">
        <v>111</v>
      </c>
      <c r="C72" s="62" t="s">
        <v>139</v>
      </c>
      <c r="D72" s="22">
        <v>23057402</v>
      </c>
      <c r="E72" s="15" t="s">
        <v>140</v>
      </c>
      <c r="F72" s="8" t="s">
        <v>29</v>
      </c>
      <c r="G72" s="8" t="s">
        <v>482</v>
      </c>
      <c r="H72" s="23"/>
      <c r="I72" s="14"/>
      <c r="J72" s="14"/>
      <c r="K72" s="26"/>
      <c r="L72" s="17" t="s">
        <v>110</v>
      </c>
      <c r="M72" s="22"/>
      <c r="N72" s="64"/>
      <c r="O72" s="64" t="s">
        <v>24</v>
      </c>
      <c r="P72" s="65">
        <f t="shared" si="3"/>
        <v>0</v>
      </c>
      <c r="Q72" s="10">
        <v>0</v>
      </c>
      <c r="R72" s="8" t="s">
        <v>21</v>
      </c>
    </row>
    <row r="73" spans="1:18" ht="11.25" customHeight="1" x14ac:dyDescent="0.25">
      <c r="A73" s="37">
        <v>44505</v>
      </c>
      <c r="B73" s="62" t="s">
        <v>111</v>
      </c>
      <c r="C73" s="62" t="s">
        <v>141</v>
      </c>
      <c r="D73" s="22">
        <v>12431227</v>
      </c>
      <c r="E73" s="15" t="s">
        <v>142</v>
      </c>
      <c r="F73" s="8" t="s">
        <v>29</v>
      </c>
      <c r="G73" s="8" t="s">
        <v>482</v>
      </c>
      <c r="H73" s="23"/>
      <c r="I73" s="14"/>
      <c r="J73" s="14"/>
      <c r="K73" s="26"/>
      <c r="L73" s="17" t="s">
        <v>110</v>
      </c>
      <c r="M73" s="22"/>
      <c r="N73" s="64"/>
      <c r="O73" s="64" t="s">
        <v>24</v>
      </c>
      <c r="P73" s="65">
        <f t="shared" si="3"/>
        <v>0</v>
      </c>
      <c r="Q73" s="10">
        <v>0</v>
      </c>
      <c r="R73" s="8" t="s">
        <v>21</v>
      </c>
    </row>
    <row r="74" spans="1:18" ht="11.25" customHeight="1" x14ac:dyDescent="0.25">
      <c r="A74" s="37">
        <v>44455</v>
      </c>
      <c r="B74" s="62" t="s">
        <v>111</v>
      </c>
      <c r="C74" s="62" t="s">
        <v>132</v>
      </c>
      <c r="D74" s="22">
        <v>72769376</v>
      </c>
      <c r="E74" s="7" t="s">
        <v>143</v>
      </c>
      <c r="F74" s="8" t="s">
        <v>29</v>
      </c>
      <c r="G74" s="8" t="s">
        <v>482</v>
      </c>
      <c r="H74" s="23"/>
      <c r="I74" s="14">
        <v>1</v>
      </c>
      <c r="J74" s="14"/>
      <c r="K74" s="26"/>
      <c r="L74" s="46" t="s">
        <v>19</v>
      </c>
      <c r="M74" s="22">
        <v>72769376</v>
      </c>
      <c r="N74" s="64"/>
      <c r="O74" s="64" t="s">
        <v>24</v>
      </c>
      <c r="P74" s="65">
        <f t="shared" si="3"/>
        <v>0</v>
      </c>
      <c r="Q74" s="10">
        <v>0</v>
      </c>
      <c r="R74" s="8" t="s">
        <v>21</v>
      </c>
    </row>
    <row r="75" spans="1:18" ht="11.25" customHeight="1" x14ac:dyDescent="0.25">
      <c r="A75" s="37">
        <v>44509</v>
      </c>
      <c r="B75" s="62" t="s">
        <v>111</v>
      </c>
      <c r="C75" s="62" t="s">
        <v>144</v>
      </c>
      <c r="D75" s="22">
        <v>26936186</v>
      </c>
      <c r="E75" s="15" t="s">
        <v>145</v>
      </c>
      <c r="F75" s="8" t="s">
        <v>29</v>
      </c>
      <c r="G75" s="8" t="s">
        <v>482</v>
      </c>
      <c r="H75" s="23"/>
      <c r="I75" s="14">
        <v>2</v>
      </c>
      <c r="J75" s="14"/>
      <c r="K75" s="26"/>
      <c r="L75" s="46" t="s">
        <v>19</v>
      </c>
      <c r="M75" s="22">
        <v>26936186</v>
      </c>
      <c r="N75" s="64"/>
      <c r="O75" s="64" t="s">
        <v>24</v>
      </c>
      <c r="P75" s="65">
        <f t="shared" si="3"/>
        <v>0</v>
      </c>
      <c r="Q75" s="10">
        <v>0</v>
      </c>
      <c r="R75" s="8" t="s">
        <v>21</v>
      </c>
    </row>
    <row r="76" spans="1:18" ht="11.25" customHeight="1" x14ac:dyDescent="0.25">
      <c r="A76" s="37">
        <v>44517</v>
      </c>
      <c r="B76" s="62" t="s">
        <v>111</v>
      </c>
      <c r="C76" s="62" t="s">
        <v>146</v>
      </c>
      <c r="D76" s="22">
        <v>19997500</v>
      </c>
      <c r="E76" s="15" t="s">
        <v>147</v>
      </c>
      <c r="F76" s="8" t="s">
        <v>29</v>
      </c>
      <c r="G76" s="8" t="s">
        <v>482</v>
      </c>
      <c r="H76" s="23"/>
      <c r="I76" s="14">
        <v>3</v>
      </c>
      <c r="J76" s="14"/>
      <c r="K76" s="26"/>
      <c r="L76" s="46" t="s">
        <v>19</v>
      </c>
      <c r="M76" s="22">
        <v>19317000</v>
      </c>
      <c r="N76" s="64"/>
      <c r="O76" s="64" t="s">
        <v>24</v>
      </c>
      <c r="P76" s="65">
        <f t="shared" si="3"/>
        <v>-680500</v>
      </c>
      <c r="Q76" s="10">
        <v>-3.4029253660000001E-2</v>
      </c>
      <c r="R76" s="8" t="s">
        <v>21</v>
      </c>
    </row>
    <row r="77" spans="1:18" ht="11.25" customHeight="1" x14ac:dyDescent="0.25">
      <c r="A77" s="37">
        <v>44522</v>
      </c>
      <c r="B77" s="62" t="s">
        <v>111</v>
      </c>
      <c r="C77" s="62" t="s">
        <v>148</v>
      </c>
      <c r="D77" s="22">
        <v>24400000</v>
      </c>
      <c r="E77" s="15" t="s">
        <v>149</v>
      </c>
      <c r="F77" s="8" t="s">
        <v>29</v>
      </c>
      <c r="G77" s="8" t="s">
        <v>482</v>
      </c>
      <c r="H77" s="23"/>
      <c r="I77" s="14">
        <v>1</v>
      </c>
      <c r="J77" s="14"/>
      <c r="K77" s="26"/>
      <c r="L77" s="46" t="s">
        <v>19</v>
      </c>
      <c r="M77" s="22">
        <v>24400000</v>
      </c>
      <c r="N77" s="64"/>
      <c r="O77" s="64" t="s">
        <v>24</v>
      </c>
      <c r="P77" s="65">
        <f t="shared" ref="P77:P108" si="4">IF(L77="Contratado",M77-D77,IF(L77="Adjudicado",M77-D77,0))</f>
        <v>0</v>
      </c>
      <c r="Q77" s="10">
        <v>0</v>
      </c>
      <c r="R77" s="8" t="s">
        <v>21</v>
      </c>
    </row>
    <row r="78" spans="1:18" ht="11.25" customHeight="1" x14ac:dyDescent="0.25">
      <c r="A78" s="37">
        <v>44526</v>
      </c>
      <c r="B78" s="62" t="s">
        <v>111</v>
      </c>
      <c r="C78" s="62" t="s">
        <v>150</v>
      </c>
      <c r="D78" s="22">
        <v>12431227</v>
      </c>
      <c r="E78" s="15" t="s">
        <v>151</v>
      </c>
      <c r="F78" s="8" t="s">
        <v>29</v>
      </c>
      <c r="G78" s="8" t="s">
        <v>482</v>
      </c>
      <c r="H78" s="23"/>
      <c r="I78" s="14">
        <v>3</v>
      </c>
      <c r="J78" s="14"/>
      <c r="K78" s="26"/>
      <c r="L78" s="46" t="s">
        <v>19</v>
      </c>
      <c r="M78" s="22">
        <v>10554130</v>
      </c>
      <c r="N78" s="64"/>
      <c r="O78" s="64" t="s">
        <v>24</v>
      </c>
      <c r="P78" s="65">
        <f t="shared" si="4"/>
        <v>-1877097</v>
      </c>
      <c r="Q78" s="10">
        <v>-0.1509985298</v>
      </c>
      <c r="R78" s="8" t="s">
        <v>21</v>
      </c>
    </row>
    <row r="79" spans="1:18" ht="11.25" customHeight="1" x14ac:dyDescent="0.25">
      <c r="A79" s="37">
        <v>44529</v>
      </c>
      <c r="B79" s="62" t="s">
        <v>111</v>
      </c>
      <c r="C79" s="62" t="s">
        <v>152</v>
      </c>
      <c r="D79" s="22">
        <v>23058130</v>
      </c>
      <c r="E79" s="15" t="s">
        <v>153</v>
      </c>
      <c r="F79" s="8" t="s">
        <v>29</v>
      </c>
      <c r="G79" s="8" t="s">
        <v>482</v>
      </c>
      <c r="H79" s="23"/>
      <c r="I79" s="14">
        <v>1</v>
      </c>
      <c r="J79" s="14"/>
      <c r="K79" s="26"/>
      <c r="L79" s="46" t="s">
        <v>19</v>
      </c>
      <c r="M79" s="22">
        <v>20229571</v>
      </c>
      <c r="N79" s="64"/>
      <c r="O79" s="64" t="s">
        <v>24</v>
      </c>
      <c r="P79" s="65">
        <f t="shared" si="4"/>
        <v>-2828559</v>
      </c>
      <c r="Q79" s="10">
        <v>-0.122670789</v>
      </c>
      <c r="R79" s="8" t="s">
        <v>21</v>
      </c>
    </row>
    <row r="80" spans="1:18" ht="11.25" customHeight="1" x14ac:dyDescent="0.25">
      <c r="A80" s="37">
        <v>44372</v>
      </c>
      <c r="B80" s="62" t="s">
        <v>84</v>
      </c>
      <c r="C80" s="62" t="s">
        <v>154</v>
      </c>
      <c r="D80" s="9">
        <v>65124297</v>
      </c>
      <c r="E80" s="7" t="s">
        <v>155</v>
      </c>
      <c r="F80" s="8" t="s">
        <v>29</v>
      </c>
      <c r="G80" s="8" t="s">
        <v>482</v>
      </c>
      <c r="H80" s="37"/>
      <c r="I80" s="14">
        <v>2</v>
      </c>
      <c r="J80" s="14"/>
      <c r="K80" s="26"/>
      <c r="L80" s="43" t="s">
        <v>19</v>
      </c>
      <c r="M80" s="9">
        <v>53999991</v>
      </c>
      <c r="N80" s="64"/>
      <c r="O80" s="64" t="s">
        <v>24</v>
      </c>
      <c r="P80" s="65">
        <f t="shared" si="4"/>
        <v>-11124306</v>
      </c>
      <c r="Q80" s="10">
        <v>-0.1708165234</v>
      </c>
      <c r="R80" s="8" t="s">
        <v>21</v>
      </c>
    </row>
    <row r="81" spans="1:18" ht="11.25" customHeight="1" x14ac:dyDescent="0.25">
      <c r="A81" s="37">
        <v>44407</v>
      </c>
      <c r="B81" s="62" t="s">
        <v>84</v>
      </c>
      <c r="C81" s="62" t="s">
        <v>156</v>
      </c>
      <c r="D81" s="9">
        <v>30684766</v>
      </c>
      <c r="E81" s="7" t="s">
        <v>157</v>
      </c>
      <c r="F81" s="8" t="s">
        <v>29</v>
      </c>
      <c r="G81" s="8" t="s">
        <v>482</v>
      </c>
      <c r="H81" s="37"/>
      <c r="I81" s="14">
        <v>2</v>
      </c>
      <c r="J81" s="14"/>
      <c r="K81" s="26"/>
      <c r="L81" s="43" t="s">
        <v>19</v>
      </c>
      <c r="M81" s="9">
        <v>24900000</v>
      </c>
      <c r="N81" s="64"/>
      <c r="O81" s="64" t="s">
        <v>24</v>
      </c>
      <c r="P81" s="65">
        <f t="shared" si="4"/>
        <v>-5784766</v>
      </c>
      <c r="Q81" s="10">
        <v>-0.18852240880000001</v>
      </c>
      <c r="R81" s="8" t="s">
        <v>21</v>
      </c>
    </row>
    <row r="82" spans="1:18" ht="11.25" customHeight="1" x14ac:dyDescent="0.25">
      <c r="A82" s="37">
        <v>44403</v>
      </c>
      <c r="B82" s="62" t="s">
        <v>84</v>
      </c>
      <c r="C82" s="62" t="s">
        <v>158</v>
      </c>
      <c r="D82" s="9">
        <v>20183846</v>
      </c>
      <c r="E82" s="7" t="s">
        <v>159</v>
      </c>
      <c r="F82" s="8" t="s">
        <v>29</v>
      </c>
      <c r="G82" s="8" t="s">
        <v>482</v>
      </c>
      <c r="H82" s="37"/>
      <c r="I82" s="14">
        <v>1</v>
      </c>
      <c r="J82" s="14"/>
      <c r="K82" s="26"/>
      <c r="L82" s="43" t="s">
        <v>19</v>
      </c>
      <c r="M82" s="9">
        <v>17493000</v>
      </c>
      <c r="N82" s="64"/>
      <c r="O82" s="64" t="s">
        <v>24</v>
      </c>
      <c r="P82" s="65">
        <f t="shared" si="4"/>
        <v>-2690846</v>
      </c>
      <c r="Q82" s="10">
        <v>-0.1333168119</v>
      </c>
      <c r="R82" s="8" t="s">
        <v>21</v>
      </c>
    </row>
    <row r="83" spans="1:18" ht="11.25" customHeight="1" x14ac:dyDescent="0.25">
      <c r="A83" s="37">
        <v>44427</v>
      </c>
      <c r="B83" s="62" t="s">
        <v>84</v>
      </c>
      <c r="C83" s="62" t="s">
        <v>160</v>
      </c>
      <c r="D83" s="9">
        <v>29999991</v>
      </c>
      <c r="E83" s="7" t="s">
        <v>161</v>
      </c>
      <c r="F83" s="8" t="s">
        <v>29</v>
      </c>
      <c r="G83" s="8" t="s">
        <v>482</v>
      </c>
      <c r="H83" s="37"/>
      <c r="I83" s="14">
        <v>5</v>
      </c>
      <c r="J83" s="14"/>
      <c r="K83" s="26"/>
      <c r="L83" s="43" t="s">
        <v>19</v>
      </c>
      <c r="M83" s="9">
        <v>23280000</v>
      </c>
      <c r="N83" s="64"/>
      <c r="O83" s="64" t="s">
        <v>24</v>
      </c>
      <c r="P83" s="65">
        <f t="shared" si="4"/>
        <v>-6719991</v>
      </c>
      <c r="Q83" s="10">
        <v>-0.22399976720000001</v>
      </c>
      <c r="R83" s="8" t="s">
        <v>21</v>
      </c>
    </row>
    <row r="84" spans="1:18" ht="11.25" customHeight="1" x14ac:dyDescent="0.25">
      <c r="A84" s="37">
        <v>44428</v>
      </c>
      <c r="B84" s="62" t="s">
        <v>84</v>
      </c>
      <c r="C84" s="62" t="s">
        <v>162</v>
      </c>
      <c r="D84" s="9">
        <v>10766663</v>
      </c>
      <c r="E84" s="7" t="s">
        <v>163</v>
      </c>
      <c r="F84" s="8" t="s">
        <v>29</v>
      </c>
      <c r="G84" s="8" t="s">
        <v>482</v>
      </c>
      <c r="H84" s="37"/>
      <c r="I84" s="14">
        <v>2</v>
      </c>
      <c r="J84" s="14"/>
      <c r="K84" s="26"/>
      <c r="L84" s="43" t="s">
        <v>19</v>
      </c>
      <c r="M84" s="9">
        <v>8568000</v>
      </c>
      <c r="N84" s="64"/>
      <c r="O84" s="64" t="s">
        <v>24</v>
      </c>
      <c r="P84" s="65">
        <f t="shared" si="4"/>
        <v>-2198663</v>
      </c>
      <c r="Q84" s="10">
        <v>-0.2042102553</v>
      </c>
      <c r="R84" s="8" t="s">
        <v>21</v>
      </c>
    </row>
    <row r="85" spans="1:18" ht="11.25" customHeight="1" x14ac:dyDescent="0.25">
      <c r="A85" s="37">
        <v>44435</v>
      </c>
      <c r="B85" s="62" t="s">
        <v>84</v>
      </c>
      <c r="C85" s="62" t="s">
        <v>164</v>
      </c>
      <c r="D85" s="9">
        <v>72000000</v>
      </c>
      <c r="E85" s="7" t="s">
        <v>165</v>
      </c>
      <c r="F85" s="8" t="s">
        <v>29</v>
      </c>
      <c r="G85" s="8" t="s">
        <v>482</v>
      </c>
      <c r="H85" s="37"/>
      <c r="I85" s="14">
        <v>5</v>
      </c>
      <c r="J85" s="14"/>
      <c r="K85" s="26"/>
      <c r="L85" s="43" t="s">
        <v>19</v>
      </c>
      <c r="M85" s="9">
        <v>72000000</v>
      </c>
      <c r="N85" s="64"/>
      <c r="O85" s="64" t="s">
        <v>24</v>
      </c>
      <c r="P85" s="65">
        <f t="shared" si="4"/>
        <v>0</v>
      </c>
      <c r="Q85" s="10">
        <v>0</v>
      </c>
      <c r="R85" s="8" t="s">
        <v>21</v>
      </c>
    </row>
    <row r="86" spans="1:18" ht="11.25" customHeight="1" x14ac:dyDescent="0.25">
      <c r="A86" s="37">
        <v>44455</v>
      </c>
      <c r="B86" s="62" t="s">
        <v>84</v>
      </c>
      <c r="C86" s="62" t="s">
        <v>166</v>
      </c>
      <c r="D86" s="9">
        <v>13179897</v>
      </c>
      <c r="E86" s="7" t="s">
        <v>167</v>
      </c>
      <c r="F86" s="8" t="s">
        <v>29</v>
      </c>
      <c r="G86" s="8" t="s">
        <v>482</v>
      </c>
      <c r="H86" s="37"/>
      <c r="I86" s="14">
        <v>1</v>
      </c>
      <c r="J86" s="14"/>
      <c r="K86" s="26"/>
      <c r="L86" s="27" t="s">
        <v>134</v>
      </c>
      <c r="M86" s="9"/>
      <c r="N86" s="64"/>
      <c r="O86" s="64" t="s">
        <v>24</v>
      </c>
      <c r="P86" s="65">
        <f t="shared" si="4"/>
        <v>0</v>
      </c>
      <c r="Q86" s="10">
        <v>0</v>
      </c>
      <c r="R86" s="8" t="s">
        <v>21</v>
      </c>
    </row>
    <row r="87" spans="1:18" ht="11.25" customHeight="1" x14ac:dyDescent="0.25">
      <c r="A87" s="37">
        <v>44455</v>
      </c>
      <c r="B87" s="62" t="s">
        <v>84</v>
      </c>
      <c r="C87" s="62" t="s">
        <v>168</v>
      </c>
      <c r="D87" s="9">
        <v>34112891</v>
      </c>
      <c r="E87" s="7" t="s">
        <v>169</v>
      </c>
      <c r="F87" s="8" t="s">
        <v>29</v>
      </c>
      <c r="G87" s="8" t="s">
        <v>482</v>
      </c>
      <c r="H87" s="37"/>
      <c r="I87" s="14">
        <v>5</v>
      </c>
      <c r="J87" s="14"/>
      <c r="K87" s="26"/>
      <c r="L87" s="43" t="s">
        <v>19</v>
      </c>
      <c r="M87" s="9">
        <v>24157595</v>
      </c>
      <c r="N87" s="64"/>
      <c r="O87" s="64" t="s">
        <v>24</v>
      </c>
      <c r="P87" s="65">
        <f t="shared" si="4"/>
        <v>-9955296</v>
      </c>
      <c r="Q87" s="10">
        <v>-0.29183384080000002</v>
      </c>
      <c r="R87" s="8" t="s">
        <v>21</v>
      </c>
    </row>
    <row r="88" spans="1:18" ht="11.25" customHeight="1" x14ac:dyDescent="0.25">
      <c r="A88" s="37">
        <v>44460</v>
      </c>
      <c r="B88" s="62" t="s">
        <v>84</v>
      </c>
      <c r="C88" s="62" t="s">
        <v>170</v>
      </c>
      <c r="D88" s="9">
        <v>43715166</v>
      </c>
      <c r="E88" s="7" t="s">
        <v>171</v>
      </c>
      <c r="F88" s="8" t="s">
        <v>29</v>
      </c>
      <c r="G88" s="8" t="s">
        <v>482</v>
      </c>
      <c r="H88" s="37"/>
      <c r="I88" s="14">
        <v>4</v>
      </c>
      <c r="J88" s="14"/>
      <c r="K88" s="26"/>
      <c r="L88" s="43" t="s">
        <v>19</v>
      </c>
      <c r="M88" s="9">
        <v>10089772</v>
      </c>
      <c r="N88" s="64"/>
      <c r="O88" s="64" t="s">
        <v>24</v>
      </c>
      <c r="P88" s="65">
        <f t="shared" si="4"/>
        <v>-33625394</v>
      </c>
      <c r="Q88" s="10">
        <v>-0.76919287000000003</v>
      </c>
      <c r="R88" s="8" t="s">
        <v>21</v>
      </c>
    </row>
    <row r="89" spans="1:18" ht="11.25" customHeight="1" x14ac:dyDescent="0.25">
      <c r="A89" s="37">
        <v>44313</v>
      </c>
      <c r="B89" s="62" t="s">
        <v>84</v>
      </c>
      <c r="C89" s="62" t="s">
        <v>172</v>
      </c>
      <c r="D89" s="9">
        <v>1591929686</v>
      </c>
      <c r="E89" s="7" t="s">
        <v>173</v>
      </c>
      <c r="F89" s="14" t="s">
        <v>18</v>
      </c>
      <c r="G89" s="14"/>
      <c r="H89" s="37"/>
      <c r="I89" s="14">
        <v>4</v>
      </c>
      <c r="J89" s="14">
        <v>4</v>
      </c>
      <c r="K89" s="26">
        <v>3</v>
      </c>
      <c r="L89" s="43" t="s">
        <v>19</v>
      </c>
      <c r="M89" s="9">
        <v>1591502000</v>
      </c>
      <c r="N89" s="64"/>
      <c r="O89" s="64" t="s">
        <v>24</v>
      </c>
      <c r="P89" s="65">
        <f t="shared" si="4"/>
        <v>-427686</v>
      </c>
      <c r="Q89" s="10">
        <v>-2.6865885080000002E-4</v>
      </c>
      <c r="R89" s="8" t="s">
        <v>21</v>
      </c>
    </row>
    <row r="90" spans="1:18" ht="11.25" customHeight="1" x14ac:dyDescent="0.25">
      <c r="A90" s="37">
        <v>44334</v>
      </c>
      <c r="B90" s="62" t="s">
        <v>84</v>
      </c>
      <c r="C90" s="62" t="s">
        <v>174</v>
      </c>
      <c r="D90" s="9">
        <v>457000000</v>
      </c>
      <c r="E90" s="7" t="s">
        <v>175</v>
      </c>
      <c r="F90" s="14" t="s">
        <v>18</v>
      </c>
      <c r="G90" s="14"/>
      <c r="H90" s="37"/>
      <c r="I90" s="14">
        <v>2</v>
      </c>
      <c r="J90" s="14">
        <v>2</v>
      </c>
      <c r="K90" s="26">
        <v>1</v>
      </c>
      <c r="L90" s="43" t="s">
        <v>19</v>
      </c>
      <c r="M90" s="9">
        <v>457000000</v>
      </c>
      <c r="N90" s="64"/>
      <c r="O90" s="64" t="s">
        <v>24</v>
      </c>
      <c r="P90" s="65">
        <f t="shared" si="4"/>
        <v>0</v>
      </c>
      <c r="Q90" s="10">
        <v>0</v>
      </c>
      <c r="R90" s="8" t="s">
        <v>21</v>
      </c>
    </row>
    <row r="91" spans="1:18" ht="11.25" customHeight="1" x14ac:dyDescent="0.25">
      <c r="A91" s="63">
        <v>44393</v>
      </c>
      <c r="B91" s="62" t="s">
        <v>84</v>
      </c>
      <c r="C91" s="62" t="s">
        <v>176</v>
      </c>
      <c r="D91" s="9">
        <v>1599658449</v>
      </c>
      <c r="E91" s="28" t="s">
        <v>177</v>
      </c>
      <c r="F91" s="14" t="s">
        <v>18</v>
      </c>
      <c r="G91" s="14"/>
      <c r="H91" s="37"/>
      <c r="I91" s="14">
        <v>6</v>
      </c>
      <c r="J91" s="14">
        <v>6</v>
      </c>
      <c r="K91" s="26">
        <v>2</v>
      </c>
      <c r="L91" s="43" t="s">
        <v>19</v>
      </c>
      <c r="M91" s="9">
        <v>557000000</v>
      </c>
      <c r="N91" s="64"/>
      <c r="O91" s="64" t="s">
        <v>24</v>
      </c>
      <c r="P91" s="65">
        <f t="shared" si="4"/>
        <v>-1042658449</v>
      </c>
      <c r="Q91" s="10">
        <v>-0.65180067009999998</v>
      </c>
      <c r="R91" s="8" t="s">
        <v>21</v>
      </c>
    </row>
    <row r="92" spans="1:18" ht="11.25" customHeight="1" x14ac:dyDescent="0.25">
      <c r="A92" s="63">
        <v>44410</v>
      </c>
      <c r="B92" s="62" t="s">
        <v>84</v>
      </c>
      <c r="C92" s="62" t="s">
        <v>178</v>
      </c>
      <c r="D92" s="9">
        <v>302439582</v>
      </c>
      <c r="E92" s="28" t="s">
        <v>179</v>
      </c>
      <c r="F92" s="14" t="s">
        <v>18</v>
      </c>
      <c r="G92" s="14"/>
      <c r="H92" s="37"/>
      <c r="I92" s="14">
        <v>4</v>
      </c>
      <c r="J92" s="14">
        <v>4</v>
      </c>
      <c r="K92" s="26">
        <v>1</v>
      </c>
      <c r="L92" s="43" t="s">
        <v>19</v>
      </c>
      <c r="M92" s="9">
        <v>302434659</v>
      </c>
      <c r="N92" s="64"/>
      <c r="O92" s="64" t="s">
        <v>24</v>
      </c>
      <c r="P92" s="65">
        <f t="shared" si="4"/>
        <v>-4923</v>
      </c>
      <c r="Q92" s="10">
        <v>-1.6277631280000001E-5</v>
      </c>
      <c r="R92" s="8" t="s">
        <v>21</v>
      </c>
    </row>
    <row r="93" spans="1:18" ht="11.25" customHeight="1" x14ac:dyDescent="0.25">
      <c r="A93" s="63">
        <v>44421</v>
      </c>
      <c r="B93" s="62" t="s">
        <v>84</v>
      </c>
      <c r="C93" s="62" t="s">
        <v>180</v>
      </c>
      <c r="D93" s="9">
        <v>61187420</v>
      </c>
      <c r="E93" s="28" t="s">
        <v>181</v>
      </c>
      <c r="F93" s="14" t="s">
        <v>18</v>
      </c>
      <c r="G93" s="14"/>
      <c r="H93" s="37"/>
      <c r="I93" s="14">
        <v>7</v>
      </c>
      <c r="J93" s="14">
        <v>7</v>
      </c>
      <c r="K93" s="26">
        <v>4</v>
      </c>
      <c r="L93" s="43" t="s">
        <v>19</v>
      </c>
      <c r="M93" s="9">
        <v>61187420</v>
      </c>
      <c r="N93" s="64"/>
      <c r="O93" s="64" t="s">
        <v>24</v>
      </c>
      <c r="P93" s="65">
        <f t="shared" si="4"/>
        <v>0</v>
      </c>
      <c r="Q93" s="10">
        <v>0</v>
      </c>
      <c r="R93" s="8" t="s">
        <v>21</v>
      </c>
    </row>
    <row r="94" spans="1:18" ht="11.25" customHeight="1" x14ac:dyDescent="0.25">
      <c r="A94" s="63">
        <v>44421</v>
      </c>
      <c r="B94" s="62" t="s">
        <v>84</v>
      </c>
      <c r="C94" s="62" t="s">
        <v>180</v>
      </c>
      <c r="D94" s="9">
        <v>126448210</v>
      </c>
      <c r="E94" s="28" t="s">
        <v>181</v>
      </c>
      <c r="F94" s="14" t="s">
        <v>18</v>
      </c>
      <c r="G94" s="14"/>
      <c r="H94" s="37"/>
      <c r="I94" s="14">
        <v>5</v>
      </c>
      <c r="J94" s="14">
        <v>5</v>
      </c>
      <c r="K94" s="26">
        <v>5</v>
      </c>
      <c r="L94" s="43" t="s">
        <v>19</v>
      </c>
      <c r="M94" s="9">
        <v>82800000</v>
      </c>
      <c r="N94" s="64"/>
      <c r="O94" s="64" t="s">
        <v>24</v>
      </c>
      <c r="P94" s="65">
        <f t="shared" si="4"/>
        <v>-43648210</v>
      </c>
      <c r="Q94" s="10">
        <v>-0.34518646009999998</v>
      </c>
      <c r="R94" s="8" t="s">
        <v>21</v>
      </c>
    </row>
    <row r="95" spans="1:18" ht="11.25" customHeight="1" x14ac:dyDescent="0.25">
      <c r="A95" s="63">
        <v>44419</v>
      </c>
      <c r="B95" s="62" t="s">
        <v>84</v>
      </c>
      <c r="C95" s="62" t="s">
        <v>182</v>
      </c>
      <c r="D95" s="9">
        <v>120965793</v>
      </c>
      <c r="E95" s="28" t="s">
        <v>183</v>
      </c>
      <c r="F95" s="14" t="s">
        <v>18</v>
      </c>
      <c r="G95" s="14"/>
      <c r="H95" s="37"/>
      <c r="I95" s="14">
        <v>13</v>
      </c>
      <c r="J95" s="14">
        <v>13</v>
      </c>
      <c r="K95" s="26">
        <v>11</v>
      </c>
      <c r="L95" s="43" t="s">
        <v>19</v>
      </c>
      <c r="M95" s="9">
        <v>69700540</v>
      </c>
      <c r="N95" s="64"/>
      <c r="O95" s="64" t="s">
        <v>24</v>
      </c>
      <c r="P95" s="65">
        <f t="shared" si="4"/>
        <v>-51265253</v>
      </c>
      <c r="Q95" s="10">
        <v>-0.42379958610000001</v>
      </c>
      <c r="R95" s="8" t="s">
        <v>21</v>
      </c>
    </row>
    <row r="96" spans="1:18" ht="11.25" customHeight="1" x14ac:dyDescent="0.25">
      <c r="A96" s="63">
        <v>44455</v>
      </c>
      <c r="B96" s="62" t="s">
        <v>84</v>
      </c>
      <c r="C96" s="62" t="s">
        <v>184</v>
      </c>
      <c r="D96" s="9">
        <v>339872000</v>
      </c>
      <c r="E96" s="28" t="s">
        <v>185</v>
      </c>
      <c r="F96" s="14" t="s">
        <v>18</v>
      </c>
      <c r="G96" s="14"/>
      <c r="H96" s="37"/>
      <c r="I96" s="14">
        <v>3</v>
      </c>
      <c r="J96" s="14">
        <v>3</v>
      </c>
      <c r="K96" s="26">
        <v>3</v>
      </c>
      <c r="L96" s="43" t="s">
        <v>19</v>
      </c>
      <c r="M96" s="9">
        <v>212350000</v>
      </c>
      <c r="N96" s="64"/>
      <c r="O96" s="64" t="s">
        <v>24</v>
      </c>
      <c r="P96" s="65">
        <f t="shared" si="4"/>
        <v>-127522000</v>
      </c>
      <c r="Q96" s="10">
        <v>-0.3752059599</v>
      </c>
      <c r="R96" s="8" t="s">
        <v>21</v>
      </c>
    </row>
    <row r="97" spans="1:18" ht="11.25" customHeight="1" x14ac:dyDescent="0.25">
      <c r="A97" s="63">
        <v>44455</v>
      </c>
      <c r="B97" s="62" t="s">
        <v>84</v>
      </c>
      <c r="C97" s="62" t="s">
        <v>186</v>
      </c>
      <c r="D97" s="9">
        <v>381264073</v>
      </c>
      <c r="E97" s="28" t="s">
        <v>187</v>
      </c>
      <c r="F97" s="14" t="s">
        <v>18</v>
      </c>
      <c r="G97" s="14"/>
      <c r="H97" s="37"/>
      <c r="I97" s="14">
        <v>14</v>
      </c>
      <c r="J97" s="14">
        <v>14</v>
      </c>
      <c r="K97" s="26">
        <v>6</v>
      </c>
      <c r="L97" s="43" t="s">
        <v>19</v>
      </c>
      <c r="M97" s="9">
        <v>381264073</v>
      </c>
      <c r="N97" s="64"/>
      <c r="O97" s="64" t="s">
        <v>24</v>
      </c>
      <c r="P97" s="65">
        <f t="shared" si="4"/>
        <v>0</v>
      </c>
      <c r="Q97" s="10">
        <v>0</v>
      </c>
      <c r="R97" s="8" t="s">
        <v>21</v>
      </c>
    </row>
    <row r="98" spans="1:18" ht="11.25" customHeight="1" x14ac:dyDescent="0.25">
      <c r="A98" s="63">
        <v>44460</v>
      </c>
      <c r="B98" s="62" t="s">
        <v>84</v>
      </c>
      <c r="C98" s="62" t="s">
        <v>188</v>
      </c>
      <c r="D98" s="9">
        <v>750812312</v>
      </c>
      <c r="E98" s="28" t="s">
        <v>189</v>
      </c>
      <c r="F98" s="14" t="s">
        <v>18</v>
      </c>
      <c r="G98" s="14"/>
      <c r="H98" s="37"/>
      <c r="I98" s="14">
        <v>11</v>
      </c>
      <c r="J98" s="14">
        <v>9</v>
      </c>
      <c r="K98" s="26">
        <v>9</v>
      </c>
      <c r="L98" s="43" t="s">
        <v>19</v>
      </c>
      <c r="M98" s="9">
        <v>627000000</v>
      </c>
      <c r="N98" s="64"/>
      <c r="O98" s="64" t="s">
        <v>24</v>
      </c>
      <c r="P98" s="65">
        <f t="shared" si="4"/>
        <v>-123812312</v>
      </c>
      <c r="Q98" s="10">
        <v>-0.16490447750000001</v>
      </c>
      <c r="R98" s="8" t="s">
        <v>21</v>
      </c>
    </row>
    <row r="99" spans="1:18" ht="11.25" customHeight="1" x14ac:dyDescent="0.25">
      <c r="A99" s="63">
        <v>44460</v>
      </c>
      <c r="B99" s="62" t="s">
        <v>84</v>
      </c>
      <c r="C99" s="62" t="s">
        <v>188</v>
      </c>
      <c r="D99" s="9">
        <v>102623815</v>
      </c>
      <c r="E99" s="28" t="s">
        <v>189</v>
      </c>
      <c r="F99" s="14" t="s">
        <v>18</v>
      </c>
      <c r="G99" s="14"/>
      <c r="H99" s="37"/>
      <c r="I99" s="14"/>
      <c r="J99" s="14">
        <v>2</v>
      </c>
      <c r="K99" s="26">
        <v>1</v>
      </c>
      <c r="L99" s="43" t="s">
        <v>19</v>
      </c>
      <c r="M99" s="9">
        <v>102623815</v>
      </c>
      <c r="N99" s="64"/>
      <c r="O99" s="64" t="s">
        <v>24</v>
      </c>
      <c r="P99" s="65">
        <f t="shared" si="4"/>
        <v>0</v>
      </c>
      <c r="Q99" s="10">
        <v>0</v>
      </c>
      <c r="R99" s="8" t="s">
        <v>21</v>
      </c>
    </row>
    <row r="100" spans="1:18" ht="11.25" customHeight="1" x14ac:dyDescent="0.25">
      <c r="A100" s="63">
        <v>44463</v>
      </c>
      <c r="B100" s="62" t="s">
        <v>84</v>
      </c>
      <c r="C100" s="62" t="s">
        <v>190</v>
      </c>
      <c r="D100" s="9">
        <v>1598765033</v>
      </c>
      <c r="E100" s="28" t="s">
        <v>191</v>
      </c>
      <c r="F100" s="14" t="s">
        <v>18</v>
      </c>
      <c r="G100" s="14"/>
      <c r="H100" s="37"/>
      <c r="I100" s="14">
        <v>1</v>
      </c>
      <c r="J100" s="14">
        <v>1</v>
      </c>
      <c r="K100" s="26">
        <v>1</v>
      </c>
      <c r="L100" s="43" t="s">
        <v>19</v>
      </c>
      <c r="M100" s="9">
        <v>1598764048</v>
      </c>
      <c r="N100" s="64"/>
      <c r="O100" s="64" t="s">
        <v>24</v>
      </c>
      <c r="P100" s="65">
        <f t="shared" si="4"/>
        <v>-985</v>
      </c>
      <c r="Q100" s="10">
        <v>-6.161005399E-7</v>
      </c>
      <c r="R100" s="8" t="s">
        <v>21</v>
      </c>
    </row>
    <row r="101" spans="1:18" ht="11.25" customHeight="1" x14ac:dyDescent="0.25">
      <c r="A101" s="63">
        <v>44496</v>
      </c>
      <c r="B101" s="62" t="s">
        <v>84</v>
      </c>
      <c r="C101" s="62" t="s">
        <v>192</v>
      </c>
      <c r="D101" s="9">
        <v>572297656</v>
      </c>
      <c r="E101" s="29" t="s">
        <v>193</v>
      </c>
      <c r="F101" s="14" t="s">
        <v>18</v>
      </c>
      <c r="G101" s="14"/>
      <c r="H101" s="37"/>
      <c r="I101" s="14">
        <v>4</v>
      </c>
      <c r="J101" s="14">
        <v>4</v>
      </c>
      <c r="K101" s="26">
        <v>3</v>
      </c>
      <c r="L101" s="43" t="s">
        <v>19</v>
      </c>
      <c r="M101" s="9">
        <v>487000000</v>
      </c>
      <c r="N101" s="64"/>
      <c r="O101" s="64" t="s">
        <v>24</v>
      </c>
      <c r="P101" s="65">
        <f t="shared" si="4"/>
        <v>-85297656</v>
      </c>
      <c r="Q101" s="10">
        <v>-0.1490442169</v>
      </c>
      <c r="R101" s="8" t="s">
        <v>21</v>
      </c>
    </row>
    <row r="102" spans="1:18" ht="11.25" customHeight="1" x14ac:dyDescent="0.25">
      <c r="A102" s="63">
        <v>44496</v>
      </c>
      <c r="B102" s="62" t="s">
        <v>84</v>
      </c>
      <c r="C102" s="62" t="s">
        <v>194</v>
      </c>
      <c r="D102" s="9">
        <v>46730000</v>
      </c>
      <c r="E102" s="29" t="s">
        <v>195</v>
      </c>
      <c r="F102" s="14" t="s">
        <v>18</v>
      </c>
      <c r="G102" s="14"/>
      <c r="H102" s="37"/>
      <c r="I102" s="14">
        <v>2</v>
      </c>
      <c r="J102" s="14">
        <v>1</v>
      </c>
      <c r="K102" s="26">
        <v>1</v>
      </c>
      <c r="L102" s="43" t="s">
        <v>19</v>
      </c>
      <c r="M102" s="9">
        <v>46720000</v>
      </c>
      <c r="N102" s="64"/>
      <c r="O102" s="64" t="s">
        <v>24</v>
      </c>
      <c r="P102" s="65">
        <f t="shared" si="4"/>
        <v>-10000</v>
      </c>
      <c r="Q102" s="10">
        <v>-2.139952921E-4</v>
      </c>
      <c r="R102" s="8" t="s">
        <v>21</v>
      </c>
    </row>
    <row r="103" spans="1:18" ht="11.25" customHeight="1" x14ac:dyDescent="0.25">
      <c r="A103" s="63">
        <v>44496</v>
      </c>
      <c r="B103" s="62" t="s">
        <v>84</v>
      </c>
      <c r="C103" s="62" t="s">
        <v>194</v>
      </c>
      <c r="D103" s="9">
        <v>325925142</v>
      </c>
      <c r="E103" s="29" t="s">
        <v>195</v>
      </c>
      <c r="F103" s="14" t="s">
        <v>18</v>
      </c>
      <c r="G103" s="14"/>
      <c r="H103" s="37"/>
      <c r="I103" s="14"/>
      <c r="J103" s="14">
        <v>1</v>
      </c>
      <c r="K103" s="26">
        <v>1</v>
      </c>
      <c r="L103" s="43" t="s">
        <v>19</v>
      </c>
      <c r="M103" s="9">
        <v>325821167</v>
      </c>
      <c r="N103" s="64"/>
      <c r="O103" s="64" t="s">
        <v>24</v>
      </c>
      <c r="P103" s="65">
        <f t="shared" si="4"/>
        <v>-103975</v>
      </c>
      <c r="Q103" s="10">
        <v>-3.1901497180000001E-4</v>
      </c>
      <c r="R103" s="8" t="s">
        <v>21</v>
      </c>
    </row>
    <row r="104" spans="1:18" ht="11.25" customHeight="1" x14ac:dyDescent="0.25">
      <c r="A104" s="63">
        <v>44503</v>
      </c>
      <c r="B104" s="62" t="s">
        <v>84</v>
      </c>
      <c r="C104" s="62" t="s">
        <v>196</v>
      </c>
      <c r="D104" s="9">
        <v>599426503</v>
      </c>
      <c r="E104" s="29" t="s">
        <v>197</v>
      </c>
      <c r="F104" s="14" t="s">
        <v>18</v>
      </c>
      <c r="G104" s="14"/>
      <c r="H104" s="37"/>
      <c r="I104" s="14">
        <v>11</v>
      </c>
      <c r="J104" s="14">
        <v>11</v>
      </c>
      <c r="K104" s="26">
        <v>9</v>
      </c>
      <c r="L104" s="43" t="s">
        <v>19</v>
      </c>
      <c r="M104" s="9">
        <v>443148356.85000002</v>
      </c>
      <c r="N104" s="64"/>
      <c r="O104" s="64" t="s">
        <v>24</v>
      </c>
      <c r="P104" s="65">
        <f t="shared" si="4"/>
        <v>-156278146.14999998</v>
      </c>
      <c r="Q104" s="10">
        <v>-0.2607127736</v>
      </c>
      <c r="R104" s="8" t="s">
        <v>21</v>
      </c>
    </row>
    <row r="105" spans="1:18" ht="11.25" customHeight="1" x14ac:dyDescent="0.25">
      <c r="A105" s="63">
        <v>44503</v>
      </c>
      <c r="B105" s="62" t="s">
        <v>84</v>
      </c>
      <c r="C105" s="62" t="s">
        <v>198</v>
      </c>
      <c r="D105" s="9">
        <v>151855990</v>
      </c>
      <c r="E105" s="29" t="s">
        <v>199</v>
      </c>
      <c r="F105" s="14" t="s">
        <v>18</v>
      </c>
      <c r="G105" s="14"/>
      <c r="H105" s="37"/>
      <c r="I105" s="14">
        <v>2</v>
      </c>
      <c r="J105" s="14">
        <v>2</v>
      </c>
      <c r="K105" s="26">
        <v>2</v>
      </c>
      <c r="L105" s="43" t="s">
        <v>19</v>
      </c>
      <c r="M105" s="9">
        <v>150000000</v>
      </c>
      <c r="N105" s="64"/>
      <c r="O105" s="64" t="s">
        <v>24</v>
      </c>
      <c r="P105" s="65">
        <f t="shared" si="4"/>
        <v>-1855990</v>
      </c>
      <c r="Q105" s="10">
        <v>-1.222204011E-2</v>
      </c>
      <c r="R105" s="8" t="s">
        <v>21</v>
      </c>
    </row>
    <row r="106" spans="1:18" ht="11.25" customHeight="1" x14ac:dyDescent="0.25">
      <c r="A106" s="63">
        <v>44517</v>
      </c>
      <c r="B106" s="62" t="s">
        <v>84</v>
      </c>
      <c r="C106" s="62" t="s">
        <v>200</v>
      </c>
      <c r="D106" s="9">
        <v>89999270</v>
      </c>
      <c r="E106" s="29" t="s">
        <v>201</v>
      </c>
      <c r="F106" s="14" t="s">
        <v>18</v>
      </c>
      <c r="G106" s="14"/>
      <c r="H106" s="37"/>
      <c r="I106" s="14">
        <v>1</v>
      </c>
      <c r="J106" s="14">
        <v>1</v>
      </c>
      <c r="K106" s="26">
        <v>1</v>
      </c>
      <c r="L106" s="43" t="s">
        <v>19</v>
      </c>
      <c r="M106" s="9">
        <v>87000000</v>
      </c>
      <c r="N106" s="64"/>
      <c r="O106" s="64" t="s">
        <v>24</v>
      </c>
      <c r="P106" s="65">
        <f t="shared" si="4"/>
        <v>-2999270</v>
      </c>
      <c r="Q106" s="10">
        <v>-3.332549253E-2</v>
      </c>
      <c r="R106" s="8" t="s">
        <v>21</v>
      </c>
    </row>
    <row r="107" spans="1:18" ht="11.25" customHeight="1" x14ac:dyDescent="0.25">
      <c r="A107" s="63">
        <v>44497</v>
      </c>
      <c r="B107" s="62" t="s">
        <v>84</v>
      </c>
      <c r="C107" s="62" t="s">
        <v>202</v>
      </c>
      <c r="D107" s="9">
        <v>1777620374</v>
      </c>
      <c r="E107" s="29" t="s">
        <v>203</v>
      </c>
      <c r="F107" s="14" t="s">
        <v>18</v>
      </c>
      <c r="G107" s="14"/>
      <c r="H107" s="37"/>
      <c r="I107" s="14">
        <v>7</v>
      </c>
      <c r="J107" s="14">
        <v>7</v>
      </c>
      <c r="K107" s="26">
        <v>2</v>
      </c>
      <c r="L107" s="43" t="s">
        <v>19</v>
      </c>
      <c r="M107" s="9">
        <v>1731294496</v>
      </c>
      <c r="N107" s="64"/>
      <c r="O107" s="64" t="s">
        <v>24</v>
      </c>
      <c r="P107" s="65">
        <f t="shared" si="4"/>
        <v>-46325878</v>
      </c>
      <c r="Q107" s="10">
        <v>-2.6060613770000001E-2</v>
      </c>
      <c r="R107" s="8" t="s">
        <v>21</v>
      </c>
    </row>
    <row r="108" spans="1:18" ht="11.25" customHeight="1" x14ac:dyDescent="0.25">
      <c r="A108" s="63">
        <v>44461</v>
      </c>
      <c r="B108" s="62" t="s">
        <v>84</v>
      </c>
      <c r="C108" s="62" t="s">
        <v>204</v>
      </c>
      <c r="D108" s="9">
        <v>228837000</v>
      </c>
      <c r="E108" s="28" t="s">
        <v>205</v>
      </c>
      <c r="F108" s="14" t="s">
        <v>18</v>
      </c>
      <c r="G108" s="14"/>
      <c r="H108" s="14"/>
      <c r="I108" s="14">
        <v>1</v>
      </c>
      <c r="J108" s="14">
        <v>1</v>
      </c>
      <c r="K108" s="26">
        <v>1</v>
      </c>
      <c r="L108" s="43" t="s">
        <v>19</v>
      </c>
      <c r="M108" s="9">
        <v>228837000</v>
      </c>
      <c r="N108" s="64"/>
      <c r="O108" s="64" t="s">
        <v>24</v>
      </c>
      <c r="P108" s="65">
        <f t="shared" si="4"/>
        <v>0</v>
      </c>
      <c r="Q108" s="10">
        <v>0</v>
      </c>
      <c r="R108" s="8" t="s">
        <v>21</v>
      </c>
    </row>
    <row r="109" spans="1:18" ht="11.25" customHeight="1" x14ac:dyDescent="0.25">
      <c r="A109" s="63">
        <v>44267</v>
      </c>
      <c r="B109" s="62" t="s">
        <v>84</v>
      </c>
      <c r="C109" s="62" t="s">
        <v>206</v>
      </c>
      <c r="D109" s="9">
        <v>259148478</v>
      </c>
      <c r="E109" s="15">
        <v>65493</v>
      </c>
      <c r="F109" s="14" t="s">
        <v>82</v>
      </c>
      <c r="G109" s="14"/>
      <c r="H109" s="37"/>
      <c r="I109" s="14"/>
      <c r="J109" s="14"/>
      <c r="K109" s="26"/>
      <c r="L109" s="46" t="s">
        <v>19</v>
      </c>
      <c r="M109" s="9">
        <f t="shared" ref="M109:M114" si="5">D109</f>
        <v>259148478</v>
      </c>
      <c r="N109" s="64"/>
      <c r="O109" s="64" t="s">
        <v>24</v>
      </c>
      <c r="P109" s="65">
        <f t="shared" ref="P109:P125" si="6">IF(L109="Contratado",M109-D109,IF(L109="Adjudicado",M109-D109,0))</f>
        <v>0</v>
      </c>
      <c r="Q109" s="10">
        <v>0</v>
      </c>
      <c r="R109" s="8" t="s">
        <v>82</v>
      </c>
    </row>
    <row r="110" spans="1:18" ht="11.25" customHeight="1" x14ac:dyDescent="0.25">
      <c r="A110" s="63">
        <v>44385</v>
      </c>
      <c r="B110" s="62" t="s">
        <v>84</v>
      </c>
      <c r="C110" s="62" t="s">
        <v>207</v>
      </c>
      <c r="D110" s="9">
        <v>65214243</v>
      </c>
      <c r="E110" s="15">
        <v>72121</v>
      </c>
      <c r="F110" s="14" t="s">
        <v>82</v>
      </c>
      <c r="G110" s="14"/>
      <c r="H110" s="37"/>
      <c r="I110" s="14"/>
      <c r="J110" s="14"/>
      <c r="K110" s="26"/>
      <c r="L110" s="46" t="s">
        <v>19</v>
      </c>
      <c r="M110" s="9">
        <f t="shared" si="5"/>
        <v>65214243</v>
      </c>
      <c r="N110" s="64"/>
      <c r="O110" s="64" t="s">
        <v>24</v>
      </c>
      <c r="P110" s="65">
        <f t="shared" si="6"/>
        <v>0</v>
      </c>
      <c r="Q110" s="10">
        <v>0</v>
      </c>
      <c r="R110" s="8" t="s">
        <v>82</v>
      </c>
    </row>
    <row r="111" spans="1:18" ht="11.25" customHeight="1" x14ac:dyDescent="0.25">
      <c r="A111" s="63">
        <v>44393</v>
      </c>
      <c r="B111" s="62" t="s">
        <v>84</v>
      </c>
      <c r="C111" s="62" t="s">
        <v>208</v>
      </c>
      <c r="D111" s="9">
        <v>12188407</v>
      </c>
      <c r="E111" s="7">
        <v>72629</v>
      </c>
      <c r="F111" s="14" t="s">
        <v>82</v>
      </c>
      <c r="G111" s="14"/>
      <c r="H111" s="37"/>
      <c r="I111" s="14"/>
      <c r="J111" s="14"/>
      <c r="K111" s="26"/>
      <c r="L111" s="46" t="s">
        <v>19</v>
      </c>
      <c r="M111" s="9">
        <f t="shared" si="5"/>
        <v>12188407</v>
      </c>
      <c r="N111" s="64"/>
      <c r="O111" s="64" t="s">
        <v>24</v>
      </c>
      <c r="P111" s="65">
        <f t="shared" si="6"/>
        <v>0</v>
      </c>
      <c r="Q111" s="10">
        <v>0</v>
      </c>
      <c r="R111" s="8" t="s">
        <v>82</v>
      </c>
    </row>
    <row r="112" spans="1:18" ht="11.25" customHeight="1" x14ac:dyDescent="0.25">
      <c r="A112" s="63">
        <v>44295</v>
      </c>
      <c r="B112" s="62" t="s">
        <v>84</v>
      </c>
      <c r="C112" s="62" t="s">
        <v>209</v>
      </c>
      <c r="D112" s="9">
        <v>297576901</v>
      </c>
      <c r="E112" s="7">
        <v>67057</v>
      </c>
      <c r="F112" s="14" t="s">
        <v>82</v>
      </c>
      <c r="G112" s="14"/>
      <c r="H112" s="37"/>
      <c r="I112" s="14"/>
      <c r="J112" s="14"/>
      <c r="K112" s="26"/>
      <c r="L112" s="46" t="s">
        <v>19</v>
      </c>
      <c r="M112" s="9">
        <f t="shared" si="5"/>
        <v>297576901</v>
      </c>
      <c r="N112" s="64"/>
      <c r="O112" s="64" t="s">
        <v>24</v>
      </c>
      <c r="P112" s="65">
        <f t="shared" si="6"/>
        <v>0</v>
      </c>
      <c r="Q112" s="10">
        <v>0</v>
      </c>
      <c r="R112" s="8" t="s">
        <v>82</v>
      </c>
    </row>
    <row r="113" spans="1:18" ht="11.25" customHeight="1" x14ac:dyDescent="0.25">
      <c r="A113" s="63">
        <v>44449</v>
      </c>
      <c r="B113" s="62" t="s">
        <v>84</v>
      </c>
      <c r="C113" s="62" t="s">
        <v>209</v>
      </c>
      <c r="D113" s="9">
        <v>153759977</v>
      </c>
      <c r="E113" s="7">
        <v>75768</v>
      </c>
      <c r="F113" s="14" t="s">
        <v>82</v>
      </c>
      <c r="G113" s="14"/>
      <c r="H113" s="37"/>
      <c r="I113" s="14"/>
      <c r="J113" s="14"/>
      <c r="K113" s="26"/>
      <c r="L113" s="46" t="s">
        <v>19</v>
      </c>
      <c r="M113" s="9">
        <f t="shared" si="5"/>
        <v>153759977</v>
      </c>
      <c r="N113" s="64"/>
      <c r="O113" s="64" t="s">
        <v>24</v>
      </c>
      <c r="P113" s="65">
        <f t="shared" si="6"/>
        <v>0</v>
      </c>
      <c r="Q113" s="10">
        <v>0</v>
      </c>
      <c r="R113" s="8" t="s">
        <v>82</v>
      </c>
    </row>
    <row r="114" spans="1:18" ht="11.25" customHeight="1" x14ac:dyDescent="0.25">
      <c r="A114" s="63">
        <v>44452</v>
      </c>
      <c r="B114" s="62" t="s">
        <v>84</v>
      </c>
      <c r="C114" s="62" t="s">
        <v>209</v>
      </c>
      <c r="D114" s="9">
        <v>130495581</v>
      </c>
      <c r="E114" s="7">
        <v>75862</v>
      </c>
      <c r="F114" s="14" t="s">
        <v>82</v>
      </c>
      <c r="G114" s="14"/>
      <c r="H114" s="37"/>
      <c r="I114" s="14"/>
      <c r="J114" s="14"/>
      <c r="K114" s="26"/>
      <c r="L114" s="46" t="s">
        <v>19</v>
      </c>
      <c r="M114" s="9">
        <f t="shared" si="5"/>
        <v>130495581</v>
      </c>
      <c r="N114" s="64"/>
      <c r="O114" s="64" t="s">
        <v>24</v>
      </c>
      <c r="P114" s="65">
        <f t="shared" si="6"/>
        <v>0</v>
      </c>
      <c r="Q114" s="10">
        <v>0</v>
      </c>
      <c r="R114" s="8" t="s">
        <v>82</v>
      </c>
    </row>
    <row r="115" spans="1:18" ht="11.25" customHeight="1" x14ac:dyDescent="0.25">
      <c r="A115" s="30">
        <v>44270</v>
      </c>
      <c r="B115" s="31" t="s">
        <v>210</v>
      </c>
      <c r="C115" s="66" t="s">
        <v>211</v>
      </c>
      <c r="D115" s="33">
        <v>4220506988</v>
      </c>
      <c r="E115" s="32" t="s">
        <v>212</v>
      </c>
      <c r="F115" s="32" t="s">
        <v>213</v>
      </c>
      <c r="G115" s="32"/>
      <c r="H115" s="51"/>
      <c r="I115" s="67">
        <v>5</v>
      </c>
      <c r="J115" s="67">
        <v>5</v>
      </c>
      <c r="K115" s="55">
        <v>4</v>
      </c>
      <c r="L115" s="43" t="s">
        <v>19</v>
      </c>
      <c r="M115" s="33">
        <v>4063675878</v>
      </c>
      <c r="N115" s="68"/>
      <c r="O115" s="64" t="s">
        <v>20</v>
      </c>
      <c r="P115" s="34">
        <f t="shared" si="6"/>
        <v>-156831110</v>
      </c>
      <c r="Q115" s="35">
        <v>-3.7159305849999998E-2</v>
      </c>
      <c r="R115" s="36" t="s">
        <v>214</v>
      </c>
    </row>
    <row r="116" spans="1:18" ht="11.25" customHeight="1" x14ac:dyDescent="0.25">
      <c r="A116" s="37">
        <v>44482</v>
      </c>
      <c r="B116" s="62" t="s">
        <v>84</v>
      </c>
      <c r="C116" s="62" t="s">
        <v>215</v>
      </c>
      <c r="D116" s="9">
        <v>20000000</v>
      </c>
      <c r="E116" s="15" t="s">
        <v>216</v>
      </c>
      <c r="F116" s="8" t="s">
        <v>29</v>
      </c>
      <c r="G116" s="8" t="s">
        <v>482</v>
      </c>
      <c r="H116" s="51"/>
      <c r="I116" s="14">
        <v>4</v>
      </c>
      <c r="J116" s="14"/>
      <c r="K116" s="26"/>
      <c r="L116" s="43" t="s">
        <v>19</v>
      </c>
      <c r="M116" s="9">
        <v>20000000</v>
      </c>
      <c r="N116" s="64"/>
      <c r="O116" s="64" t="s">
        <v>24</v>
      </c>
      <c r="P116" s="65">
        <f t="shared" si="6"/>
        <v>0</v>
      </c>
      <c r="Q116" s="10">
        <v>0</v>
      </c>
      <c r="R116" s="8" t="s">
        <v>21</v>
      </c>
    </row>
    <row r="117" spans="1:18" ht="11.25" customHeight="1" x14ac:dyDescent="0.25">
      <c r="A117" s="37">
        <v>44497</v>
      </c>
      <c r="B117" s="62" t="s">
        <v>84</v>
      </c>
      <c r="C117" s="62" t="s">
        <v>217</v>
      </c>
      <c r="D117" s="9">
        <v>25950510</v>
      </c>
      <c r="E117" s="15" t="s">
        <v>218</v>
      </c>
      <c r="F117" s="8" t="s">
        <v>29</v>
      </c>
      <c r="G117" s="8" t="s">
        <v>482</v>
      </c>
      <c r="H117" s="51"/>
      <c r="I117" s="14">
        <v>3</v>
      </c>
      <c r="J117" s="14"/>
      <c r="K117" s="26"/>
      <c r="L117" s="43" t="s">
        <v>19</v>
      </c>
      <c r="M117" s="9">
        <v>5924730</v>
      </c>
      <c r="N117" s="64"/>
      <c r="O117" s="64" t="s">
        <v>24</v>
      </c>
      <c r="P117" s="65">
        <f t="shared" si="6"/>
        <v>-20025780</v>
      </c>
      <c r="Q117" s="10">
        <v>-0.77169119220000004</v>
      </c>
      <c r="R117" s="8" t="s">
        <v>21</v>
      </c>
    </row>
    <row r="118" spans="1:18" ht="11.25" customHeight="1" x14ac:dyDescent="0.25">
      <c r="A118" s="37">
        <v>44489</v>
      </c>
      <c r="B118" s="62" t="s">
        <v>84</v>
      </c>
      <c r="C118" s="62" t="s">
        <v>219</v>
      </c>
      <c r="D118" s="9">
        <v>64982607</v>
      </c>
      <c r="E118" s="15" t="s">
        <v>220</v>
      </c>
      <c r="F118" s="8" t="s">
        <v>29</v>
      </c>
      <c r="G118" s="8" t="s">
        <v>482</v>
      </c>
      <c r="H118" s="51"/>
      <c r="I118" s="14">
        <v>1</v>
      </c>
      <c r="J118" s="14"/>
      <c r="K118" s="26"/>
      <c r="L118" s="43" t="s">
        <v>19</v>
      </c>
      <c r="M118" s="9">
        <v>64982607</v>
      </c>
      <c r="N118" s="64"/>
      <c r="O118" s="64" t="s">
        <v>24</v>
      </c>
      <c r="P118" s="65">
        <f t="shared" si="6"/>
        <v>0</v>
      </c>
      <c r="Q118" s="10">
        <v>0</v>
      </c>
      <c r="R118" s="8" t="s">
        <v>21</v>
      </c>
    </row>
    <row r="119" spans="1:18" ht="11.25" customHeight="1" x14ac:dyDescent="0.25">
      <c r="A119" s="37">
        <v>44497</v>
      </c>
      <c r="B119" s="62" t="s">
        <v>84</v>
      </c>
      <c r="C119" s="62" t="s">
        <v>221</v>
      </c>
      <c r="D119" s="9">
        <v>53720567</v>
      </c>
      <c r="E119" s="15" t="s">
        <v>222</v>
      </c>
      <c r="F119" s="8" t="s">
        <v>29</v>
      </c>
      <c r="G119" s="8" t="s">
        <v>482</v>
      </c>
      <c r="H119" s="51"/>
      <c r="I119" s="14">
        <v>2</v>
      </c>
      <c r="J119" s="14"/>
      <c r="K119" s="26"/>
      <c r="L119" s="43" t="s">
        <v>19</v>
      </c>
      <c r="M119" s="9">
        <v>53272730</v>
      </c>
      <c r="N119" s="64"/>
      <c r="O119" s="64" t="s">
        <v>24</v>
      </c>
      <c r="P119" s="65">
        <f t="shared" si="6"/>
        <v>-447837</v>
      </c>
      <c r="Q119" s="10">
        <v>-8.3364161070000001E-3</v>
      </c>
      <c r="R119" s="8" t="s">
        <v>21</v>
      </c>
    </row>
    <row r="120" spans="1:18" ht="11.25" customHeight="1" x14ac:dyDescent="0.25">
      <c r="A120" s="37">
        <v>44504</v>
      </c>
      <c r="B120" s="62" t="s">
        <v>84</v>
      </c>
      <c r="C120" s="62" t="s">
        <v>223</v>
      </c>
      <c r="D120" s="9">
        <v>6039250</v>
      </c>
      <c r="E120" s="15" t="s">
        <v>224</v>
      </c>
      <c r="F120" s="8" t="s">
        <v>29</v>
      </c>
      <c r="G120" s="8" t="s">
        <v>482</v>
      </c>
      <c r="H120" s="51"/>
      <c r="I120" s="14">
        <v>2</v>
      </c>
      <c r="J120" s="14"/>
      <c r="K120" s="26"/>
      <c r="L120" s="43" t="s">
        <v>19</v>
      </c>
      <c r="M120" s="9">
        <v>4890008</v>
      </c>
      <c r="N120" s="64"/>
      <c r="O120" s="64" t="s">
        <v>24</v>
      </c>
      <c r="P120" s="65">
        <f t="shared" si="6"/>
        <v>-1149242</v>
      </c>
      <c r="Q120" s="10">
        <v>-0.19029548369999999</v>
      </c>
      <c r="R120" s="8" t="s">
        <v>21</v>
      </c>
    </row>
    <row r="121" spans="1:18" ht="11.25" customHeight="1" x14ac:dyDescent="0.25">
      <c r="A121" s="37">
        <v>44508</v>
      </c>
      <c r="B121" s="62" t="s">
        <v>84</v>
      </c>
      <c r="C121" s="62" t="s">
        <v>225</v>
      </c>
      <c r="D121" s="9">
        <v>76990180</v>
      </c>
      <c r="E121" s="15" t="s">
        <v>226</v>
      </c>
      <c r="F121" s="8" t="s">
        <v>29</v>
      </c>
      <c r="G121" s="8" t="s">
        <v>482</v>
      </c>
      <c r="H121" s="51"/>
      <c r="I121" s="14">
        <v>7</v>
      </c>
      <c r="J121" s="14"/>
      <c r="K121" s="26"/>
      <c r="L121" s="43" t="s">
        <v>19</v>
      </c>
      <c r="M121" s="9">
        <v>52982100</v>
      </c>
      <c r="N121" s="64"/>
      <c r="O121" s="64" t="s">
        <v>24</v>
      </c>
      <c r="P121" s="65">
        <f t="shared" si="6"/>
        <v>-24008080</v>
      </c>
      <c r="Q121" s="10">
        <v>-0.31183301559999999</v>
      </c>
      <c r="R121" s="8" t="s">
        <v>21</v>
      </c>
    </row>
    <row r="122" spans="1:18" ht="11.25" customHeight="1" x14ac:dyDescent="0.25">
      <c r="A122" s="37">
        <v>44510</v>
      </c>
      <c r="B122" s="62" t="s">
        <v>84</v>
      </c>
      <c r="C122" s="62" t="s">
        <v>227</v>
      </c>
      <c r="D122" s="9">
        <v>77000000</v>
      </c>
      <c r="E122" s="15" t="s">
        <v>228</v>
      </c>
      <c r="F122" s="8" t="s">
        <v>29</v>
      </c>
      <c r="G122" s="8" t="s">
        <v>482</v>
      </c>
      <c r="H122" s="51"/>
      <c r="I122" s="14">
        <v>3</v>
      </c>
      <c r="J122" s="14"/>
      <c r="K122" s="26"/>
      <c r="L122" s="43" t="s">
        <v>19</v>
      </c>
      <c r="M122" s="9">
        <f>D122</f>
        <v>77000000</v>
      </c>
      <c r="N122" s="64"/>
      <c r="O122" s="64" t="s">
        <v>24</v>
      </c>
      <c r="P122" s="65">
        <f t="shared" si="6"/>
        <v>0</v>
      </c>
      <c r="Q122" s="10">
        <v>0</v>
      </c>
      <c r="R122" s="8" t="s">
        <v>21</v>
      </c>
    </row>
    <row r="123" spans="1:18" ht="11.25" customHeight="1" x14ac:dyDescent="0.25">
      <c r="A123" s="37">
        <v>44519</v>
      </c>
      <c r="B123" s="62" t="s">
        <v>84</v>
      </c>
      <c r="C123" s="62" t="s">
        <v>229</v>
      </c>
      <c r="D123" s="9">
        <v>60335428</v>
      </c>
      <c r="E123" s="15" t="s">
        <v>230</v>
      </c>
      <c r="F123" s="8" t="s">
        <v>29</v>
      </c>
      <c r="G123" s="8" t="s">
        <v>482</v>
      </c>
      <c r="H123" s="51"/>
      <c r="I123" s="14">
        <v>4</v>
      </c>
      <c r="J123" s="14"/>
      <c r="K123" s="26"/>
      <c r="L123" s="43" t="s">
        <v>19</v>
      </c>
      <c r="M123" s="9">
        <v>50668253.479999997</v>
      </c>
      <c r="N123" s="64"/>
      <c r="O123" s="64" t="s">
        <v>24</v>
      </c>
      <c r="P123" s="65">
        <f t="shared" si="6"/>
        <v>-9667174.5200000033</v>
      </c>
      <c r="Q123" s="10">
        <v>-0.16022384919999999</v>
      </c>
      <c r="R123" s="8" t="s">
        <v>21</v>
      </c>
    </row>
    <row r="124" spans="1:18" ht="11.25" customHeight="1" x14ac:dyDescent="0.25">
      <c r="A124" s="37">
        <v>44518</v>
      </c>
      <c r="B124" s="62" t="s">
        <v>84</v>
      </c>
      <c r="C124" s="62" t="s">
        <v>231</v>
      </c>
      <c r="D124" s="9">
        <v>71543990</v>
      </c>
      <c r="E124" s="15" t="s">
        <v>232</v>
      </c>
      <c r="F124" s="8" t="s">
        <v>29</v>
      </c>
      <c r="G124" s="8" t="s">
        <v>482</v>
      </c>
      <c r="H124" s="51"/>
      <c r="I124" s="14">
        <v>1</v>
      </c>
      <c r="J124" s="14"/>
      <c r="K124" s="26"/>
      <c r="L124" s="43" t="s">
        <v>19</v>
      </c>
      <c r="M124" s="9">
        <v>71543990</v>
      </c>
      <c r="N124" s="64"/>
      <c r="O124" s="64" t="s">
        <v>24</v>
      </c>
      <c r="P124" s="65">
        <f t="shared" si="6"/>
        <v>0</v>
      </c>
      <c r="Q124" s="10">
        <v>0</v>
      </c>
      <c r="R124" s="8" t="s">
        <v>21</v>
      </c>
    </row>
    <row r="125" spans="1:18" ht="11.25" customHeight="1" x14ac:dyDescent="0.25">
      <c r="A125" s="37">
        <v>44524</v>
      </c>
      <c r="B125" s="62" t="s">
        <v>84</v>
      </c>
      <c r="C125" s="62" t="s">
        <v>233</v>
      </c>
      <c r="D125" s="9">
        <v>16462810</v>
      </c>
      <c r="E125" s="15" t="s">
        <v>234</v>
      </c>
      <c r="F125" s="8" t="s">
        <v>29</v>
      </c>
      <c r="G125" s="8" t="s">
        <v>482</v>
      </c>
      <c r="H125" s="51"/>
      <c r="I125" s="14">
        <v>2</v>
      </c>
      <c r="J125" s="14"/>
      <c r="K125" s="26"/>
      <c r="L125" s="43" t="s">
        <v>19</v>
      </c>
      <c r="M125" s="9">
        <v>15496544</v>
      </c>
      <c r="N125" s="64"/>
      <c r="O125" s="64" t="s">
        <v>24</v>
      </c>
      <c r="P125" s="65">
        <f t="shared" si="6"/>
        <v>-966266</v>
      </c>
      <c r="Q125" s="10">
        <v>-5.8693868179999997E-2</v>
      </c>
      <c r="R125" s="8" t="s">
        <v>21</v>
      </c>
    </row>
    <row r="126" spans="1:18" ht="11.25" customHeight="1" x14ac:dyDescent="0.25">
      <c r="A126" s="37">
        <v>44524</v>
      </c>
      <c r="B126" s="62" t="s">
        <v>84</v>
      </c>
      <c r="C126" s="62" t="s">
        <v>233</v>
      </c>
      <c r="D126" s="9">
        <v>46724878</v>
      </c>
      <c r="E126" s="15" t="s">
        <v>234</v>
      </c>
      <c r="F126" s="8" t="s">
        <v>29</v>
      </c>
      <c r="G126" s="8" t="s">
        <v>482</v>
      </c>
      <c r="H126" s="51"/>
      <c r="I126" s="14">
        <v>4</v>
      </c>
      <c r="J126" s="14"/>
      <c r="K126" s="26"/>
      <c r="L126" s="43" t="s">
        <v>19</v>
      </c>
      <c r="M126" s="9">
        <v>41778678</v>
      </c>
      <c r="N126" s="64"/>
      <c r="O126" s="64" t="s">
        <v>24</v>
      </c>
      <c r="P126" s="65"/>
      <c r="Q126" s="10"/>
      <c r="R126" s="8"/>
    </row>
    <row r="127" spans="1:18" ht="11.25" customHeight="1" x14ac:dyDescent="0.25">
      <c r="A127" s="37">
        <v>44529</v>
      </c>
      <c r="B127" s="62" t="s">
        <v>84</v>
      </c>
      <c r="C127" s="62" t="s">
        <v>235</v>
      </c>
      <c r="D127" s="9">
        <v>76234841</v>
      </c>
      <c r="E127" s="15" t="s">
        <v>236</v>
      </c>
      <c r="F127" s="8" t="s">
        <v>29</v>
      </c>
      <c r="G127" s="8" t="s">
        <v>482</v>
      </c>
      <c r="H127" s="51"/>
      <c r="I127" s="14">
        <v>6</v>
      </c>
      <c r="J127" s="14"/>
      <c r="K127" s="26"/>
      <c r="L127" s="43" t="s">
        <v>19</v>
      </c>
      <c r="M127" s="9">
        <v>52430210</v>
      </c>
      <c r="N127" s="64"/>
      <c r="O127" s="64" t="s">
        <v>24</v>
      </c>
      <c r="P127" s="65">
        <f t="shared" ref="P127:P158" si="7">IF(L127="Contratado",M127-D127,IF(L127="Adjudicado",M127-D127,0))</f>
        <v>-23804631</v>
      </c>
      <c r="Q127" s="10">
        <v>-0.31225396010000001</v>
      </c>
      <c r="R127" s="8" t="s">
        <v>21</v>
      </c>
    </row>
    <row r="128" spans="1:18" ht="11.25" customHeight="1" x14ac:dyDescent="0.25">
      <c r="A128" s="37">
        <v>44469</v>
      </c>
      <c r="B128" s="62" t="s">
        <v>84</v>
      </c>
      <c r="C128" s="62" t="s">
        <v>237</v>
      </c>
      <c r="D128" s="9">
        <v>13179897</v>
      </c>
      <c r="E128" s="15" t="s">
        <v>238</v>
      </c>
      <c r="F128" s="8" t="s">
        <v>29</v>
      </c>
      <c r="G128" s="8" t="s">
        <v>482</v>
      </c>
      <c r="H128" s="51"/>
      <c r="I128" s="14">
        <v>2</v>
      </c>
      <c r="J128" s="14"/>
      <c r="K128" s="26"/>
      <c r="L128" s="43" t="s">
        <v>19</v>
      </c>
      <c r="M128" s="9">
        <v>10939314.810000001</v>
      </c>
      <c r="N128" s="64"/>
      <c r="O128" s="64" t="s">
        <v>24</v>
      </c>
      <c r="P128" s="65">
        <f t="shared" si="7"/>
        <v>-2240582.1899999995</v>
      </c>
      <c r="Q128" s="35">
        <v>-0.16999997720000001</v>
      </c>
      <c r="R128" s="8" t="s">
        <v>21</v>
      </c>
    </row>
    <row r="129" spans="1:18" ht="11.25" customHeight="1" x14ac:dyDescent="0.25">
      <c r="A129" s="37">
        <v>44309</v>
      </c>
      <c r="B129" s="62" t="s">
        <v>239</v>
      </c>
      <c r="C129" s="62" t="s">
        <v>240</v>
      </c>
      <c r="D129" s="9">
        <v>77000000</v>
      </c>
      <c r="E129" s="28" t="s">
        <v>241</v>
      </c>
      <c r="F129" s="8" t="s">
        <v>29</v>
      </c>
      <c r="G129" s="8" t="s">
        <v>482</v>
      </c>
      <c r="H129" s="37"/>
      <c r="I129" s="14">
        <v>2</v>
      </c>
      <c r="J129" s="14"/>
      <c r="K129" s="26"/>
      <c r="L129" s="43" t="s">
        <v>19</v>
      </c>
      <c r="M129" s="22">
        <v>66600016</v>
      </c>
      <c r="N129" s="64"/>
      <c r="O129" s="64" t="s">
        <v>24</v>
      </c>
      <c r="P129" s="65">
        <f t="shared" si="7"/>
        <v>-10399984</v>
      </c>
      <c r="Q129" s="10">
        <v>-0.13506472729999999</v>
      </c>
      <c r="R129" s="8" t="s">
        <v>21</v>
      </c>
    </row>
    <row r="130" spans="1:18" ht="11.25" customHeight="1" x14ac:dyDescent="0.25">
      <c r="A130" s="37">
        <v>44462</v>
      </c>
      <c r="B130" s="62" t="s">
        <v>210</v>
      </c>
      <c r="C130" s="62" t="s">
        <v>242</v>
      </c>
      <c r="D130" s="9">
        <v>77216526</v>
      </c>
      <c r="E130" s="29" t="s">
        <v>243</v>
      </c>
      <c r="F130" s="8" t="s">
        <v>29</v>
      </c>
      <c r="G130" s="8" t="s">
        <v>482</v>
      </c>
      <c r="H130" s="37"/>
      <c r="I130" s="14">
        <v>3</v>
      </c>
      <c r="J130" s="14"/>
      <c r="K130" s="26"/>
      <c r="L130" s="43" t="s">
        <v>19</v>
      </c>
      <c r="M130" s="38">
        <v>68116526</v>
      </c>
      <c r="N130" s="64"/>
      <c r="O130" s="64" t="s">
        <v>20</v>
      </c>
      <c r="P130" s="65">
        <f t="shared" si="7"/>
        <v>-9100000</v>
      </c>
      <c r="Q130" s="10">
        <v>-0.1178504197</v>
      </c>
      <c r="R130" s="8" t="s">
        <v>21</v>
      </c>
    </row>
    <row r="131" spans="1:18" ht="11.25" customHeight="1" x14ac:dyDescent="0.25">
      <c r="A131" s="37">
        <v>44281</v>
      </c>
      <c r="B131" s="62" t="s">
        <v>210</v>
      </c>
      <c r="C131" s="62" t="s">
        <v>244</v>
      </c>
      <c r="D131" s="9">
        <v>29794279</v>
      </c>
      <c r="E131" s="28" t="s">
        <v>245</v>
      </c>
      <c r="F131" s="8" t="s">
        <v>29</v>
      </c>
      <c r="G131" s="8" t="s">
        <v>482</v>
      </c>
      <c r="H131" s="37"/>
      <c r="I131" s="14">
        <v>11</v>
      </c>
      <c r="J131" s="14"/>
      <c r="K131" s="26"/>
      <c r="L131" s="43" t="s">
        <v>19</v>
      </c>
      <c r="M131" s="38">
        <v>29578500</v>
      </c>
      <c r="N131" s="64"/>
      <c r="O131" s="64" t="s">
        <v>20</v>
      </c>
      <c r="P131" s="65">
        <f t="shared" si="7"/>
        <v>-215779</v>
      </c>
      <c r="Q131" s="10">
        <v>-7.2422964150000001E-3</v>
      </c>
      <c r="R131" s="8" t="s">
        <v>21</v>
      </c>
    </row>
    <row r="132" spans="1:18" ht="11.25" customHeight="1" x14ac:dyDescent="0.25">
      <c r="A132" s="37">
        <v>44315</v>
      </c>
      <c r="B132" s="62" t="s">
        <v>246</v>
      </c>
      <c r="C132" s="62" t="s">
        <v>247</v>
      </c>
      <c r="D132" s="9">
        <v>64590842</v>
      </c>
      <c r="E132" s="28" t="s">
        <v>248</v>
      </c>
      <c r="F132" s="8" t="s">
        <v>29</v>
      </c>
      <c r="G132" s="8" t="s">
        <v>482</v>
      </c>
      <c r="H132" s="63"/>
      <c r="I132" s="14">
        <v>11</v>
      </c>
      <c r="J132" s="14"/>
      <c r="K132" s="39"/>
      <c r="L132" s="43" t="s">
        <v>19</v>
      </c>
      <c r="M132" s="22">
        <v>30815789</v>
      </c>
      <c r="N132" s="64"/>
      <c r="O132" s="64" t="s">
        <v>24</v>
      </c>
      <c r="P132" s="65">
        <f t="shared" si="7"/>
        <v>-33775053</v>
      </c>
      <c r="Q132" s="10">
        <v>-0.52290776760000002</v>
      </c>
      <c r="R132" s="8" t="s">
        <v>21</v>
      </c>
    </row>
    <row r="133" spans="1:18" ht="11.25" customHeight="1" x14ac:dyDescent="0.25">
      <c r="A133" s="37">
        <v>44432</v>
      </c>
      <c r="B133" s="62" t="s">
        <v>239</v>
      </c>
      <c r="C133" s="62" t="s">
        <v>249</v>
      </c>
      <c r="D133" s="9">
        <v>289039542</v>
      </c>
      <c r="E133" s="7" t="s">
        <v>250</v>
      </c>
      <c r="F133" s="14" t="s">
        <v>94</v>
      </c>
      <c r="G133" s="14"/>
      <c r="H133" s="37"/>
      <c r="I133" s="14">
        <v>2</v>
      </c>
      <c r="J133" s="14">
        <v>2</v>
      </c>
      <c r="K133" s="26">
        <v>2</v>
      </c>
      <c r="L133" s="43" t="s">
        <v>19</v>
      </c>
      <c r="M133" s="22">
        <v>288871373.47000003</v>
      </c>
      <c r="N133" s="64"/>
      <c r="O133" s="64" t="s">
        <v>24</v>
      </c>
      <c r="P133" s="65">
        <f t="shared" si="7"/>
        <v>-168168.52999997139</v>
      </c>
      <c r="Q133" s="10">
        <v>-5.8181842120000001E-4</v>
      </c>
      <c r="R133" s="8" t="s">
        <v>97</v>
      </c>
    </row>
    <row r="134" spans="1:18" ht="11.25" customHeight="1" x14ac:dyDescent="0.25">
      <c r="A134" s="37">
        <v>44323</v>
      </c>
      <c r="B134" s="62" t="s">
        <v>210</v>
      </c>
      <c r="C134" s="62" t="s">
        <v>251</v>
      </c>
      <c r="D134" s="9">
        <v>77224700</v>
      </c>
      <c r="E134" s="28" t="s">
        <v>252</v>
      </c>
      <c r="F134" s="8" t="s">
        <v>29</v>
      </c>
      <c r="G134" s="8" t="s">
        <v>482</v>
      </c>
      <c r="H134" s="37"/>
      <c r="I134" s="14">
        <v>12</v>
      </c>
      <c r="J134" s="14"/>
      <c r="K134" s="39"/>
      <c r="L134" s="43" t="s">
        <v>19</v>
      </c>
      <c r="M134" s="9">
        <v>77224700</v>
      </c>
      <c r="N134" s="64"/>
      <c r="O134" s="64" t="s">
        <v>20</v>
      </c>
      <c r="P134" s="65">
        <f t="shared" si="7"/>
        <v>0</v>
      </c>
      <c r="Q134" s="10">
        <v>0</v>
      </c>
      <c r="R134" s="8" t="s">
        <v>21</v>
      </c>
    </row>
    <row r="135" spans="1:18" ht="11.25" customHeight="1" x14ac:dyDescent="0.25">
      <c r="A135" s="37">
        <v>44337</v>
      </c>
      <c r="B135" s="62" t="s">
        <v>210</v>
      </c>
      <c r="C135" s="62" t="s">
        <v>253</v>
      </c>
      <c r="D135" s="9">
        <v>17174257</v>
      </c>
      <c r="E135" s="28" t="s">
        <v>254</v>
      </c>
      <c r="F135" s="8" t="s">
        <v>29</v>
      </c>
      <c r="G135" s="8" t="s">
        <v>482</v>
      </c>
      <c r="H135" s="37"/>
      <c r="I135" s="14"/>
      <c r="J135" s="14"/>
      <c r="K135" s="26"/>
      <c r="L135" s="17" t="s">
        <v>110</v>
      </c>
      <c r="M135" s="9"/>
      <c r="N135" s="64"/>
      <c r="O135" s="64" t="s">
        <v>20</v>
      </c>
      <c r="P135" s="65">
        <f t="shared" si="7"/>
        <v>0</v>
      </c>
      <c r="Q135" s="10">
        <v>0</v>
      </c>
      <c r="R135" s="8" t="s">
        <v>21</v>
      </c>
    </row>
    <row r="136" spans="1:18" ht="11.25" customHeight="1" x14ac:dyDescent="0.25">
      <c r="A136" s="37">
        <v>44337</v>
      </c>
      <c r="B136" s="62" t="s">
        <v>210</v>
      </c>
      <c r="C136" s="62" t="s">
        <v>255</v>
      </c>
      <c r="D136" s="9">
        <v>49703920</v>
      </c>
      <c r="E136" s="28" t="s">
        <v>256</v>
      </c>
      <c r="F136" s="8" t="s">
        <v>29</v>
      </c>
      <c r="G136" s="8" t="s">
        <v>482</v>
      </c>
      <c r="H136" s="37"/>
      <c r="I136" s="14">
        <v>16</v>
      </c>
      <c r="J136" s="14"/>
      <c r="K136" s="26"/>
      <c r="L136" s="43" t="s">
        <v>19</v>
      </c>
      <c r="M136" s="9">
        <v>28980000</v>
      </c>
      <c r="N136" s="64"/>
      <c r="O136" s="64" t="s">
        <v>20</v>
      </c>
      <c r="P136" s="65">
        <f t="shared" si="7"/>
        <v>-20723920</v>
      </c>
      <c r="Q136" s="10">
        <v>-0.4169473957</v>
      </c>
      <c r="R136" s="8" t="s">
        <v>21</v>
      </c>
    </row>
    <row r="137" spans="1:18" ht="11.25" customHeight="1" x14ac:dyDescent="0.25">
      <c r="A137" s="37">
        <v>44364</v>
      </c>
      <c r="B137" s="62" t="s">
        <v>210</v>
      </c>
      <c r="C137" s="62" t="s">
        <v>257</v>
      </c>
      <c r="D137" s="9">
        <v>45000000</v>
      </c>
      <c r="E137" s="7" t="s">
        <v>258</v>
      </c>
      <c r="F137" s="8" t="s">
        <v>29</v>
      </c>
      <c r="G137" s="8" t="s">
        <v>482</v>
      </c>
      <c r="H137" s="37"/>
      <c r="I137" s="14">
        <v>2</v>
      </c>
      <c r="J137" s="14"/>
      <c r="K137" s="26"/>
      <c r="L137" s="43" t="s">
        <v>19</v>
      </c>
      <c r="M137" s="40">
        <v>45000000</v>
      </c>
      <c r="N137" s="64"/>
      <c r="O137" s="64" t="s">
        <v>20</v>
      </c>
      <c r="P137" s="65">
        <f t="shared" si="7"/>
        <v>0</v>
      </c>
      <c r="Q137" s="10">
        <v>0</v>
      </c>
      <c r="R137" s="8" t="s">
        <v>21</v>
      </c>
    </row>
    <row r="138" spans="1:18" ht="11.25" customHeight="1" x14ac:dyDescent="0.25">
      <c r="A138" s="37">
        <v>44412</v>
      </c>
      <c r="B138" s="62" t="s">
        <v>246</v>
      </c>
      <c r="C138" s="62" t="s">
        <v>259</v>
      </c>
      <c r="D138" s="9">
        <v>63386143</v>
      </c>
      <c r="E138" s="7" t="s">
        <v>260</v>
      </c>
      <c r="F138" s="8" t="s">
        <v>29</v>
      </c>
      <c r="G138" s="8" t="s">
        <v>482</v>
      </c>
      <c r="H138" s="37"/>
      <c r="I138" s="41">
        <v>8</v>
      </c>
      <c r="J138" s="41"/>
      <c r="K138" s="26"/>
      <c r="L138" s="43" t="s">
        <v>19</v>
      </c>
      <c r="M138" s="22">
        <v>63386143</v>
      </c>
      <c r="N138" s="64"/>
      <c r="O138" s="64" t="s">
        <v>24</v>
      </c>
      <c r="P138" s="65">
        <f t="shared" si="7"/>
        <v>0</v>
      </c>
      <c r="Q138" s="10">
        <v>0</v>
      </c>
      <c r="R138" s="8" t="s">
        <v>21</v>
      </c>
    </row>
    <row r="139" spans="1:18" ht="11.25" customHeight="1" x14ac:dyDescent="0.25">
      <c r="A139" s="37">
        <v>44474</v>
      </c>
      <c r="B139" s="62" t="s">
        <v>210</v>
      </c>
      <c r="C139" s="62" t="s">
        <v>261</v>
      </c>
      <c r="D139" s="9">
        <v>59063618</v>
      </c>
      <c r="E139" s="15" t="s">
        <v>262</v>
      </c>
      <c r="F139" s="8" t="s">
        <v>29</v>
      </c>
      <c r="G139" s="8" t="s">
        <v>482</v>
      </c>
      <c r="H139" s="37"/>
      <c r="I139" s="41">
        <v>2</v>
      </c>
      <c r="J139" s="41"/>
      <c r="K139" s="26"/>
      <c r="L139" s="43" t="s">
        <v>19</v>
      </c>
      <c r="M139" s="22">
        <v>50140186</v>
      </c>
      <c r="N139" s="64"/>
      <c r="O139" s="64" t="s">
        <v>24</v>
      </c>
      <c r="P139" s="65">
        <f t="shared" si="7"/>
        <v>-8923432</v>
      </c>
      <c r="Q139" s="10">
        <v>-0.15108170309999999</v>
      </c>
      <c r="R139" s="8" t="s">
        <v>21</v>
      </c>
    </row>
    <row r="140" spans="1:18" ht="11.25" customHeight="1" x14ac:dyDescent="0.25">
      <c r="A140" s="37">
        <v>44474</v>
      </c>
      <c r="B140" s="62" t="s">
        <v>210</v>
      </c>
      <c r="C140" s="62" t="s">
        <v>263</v>
      </c>
      <c r="D140" s="9">
        <v>19970977</v>
      </c>
      <c r="E140" s="15" t="s">
        <v>264</v>
      </c>
      <c r="F140" s="8" t="s">
        <v>29</v>
      </c>
      <c r="G140" s="8" t="s">
        <v>482</v>
      </c>
      <c r="H140" s="37"/>
      <c r="I140" s="41">
        <v>3</v>
      </c>
      <c r="J140" s="41"/>
      <c r="K140" s="26"/>
      <c r="L140" s="43" t="s">
        <v>19</v>
      </c>
      <c r="M140" s="22">
        <v>15197500</v>
      </c>
      <c r="N140" s="64"/>
      <c r="O140" s="64" t="s">
        <v>24</v>
      </c>
      <c r="P140" s="65">
        <f t="shared" si="7"/>
        <v>-4773477</v>
      </c>
      <c r="Q140" s="10">
        <v>-0.23902070489999999</v>
      </c>
      <c r="R140" s="8" t="s">
        <v>21</v>
      </c>
    </row>
    <row r="141" spans="1:18" ht="11.25" customHeight="1" x14ac:dyDescent="0.25">
      <c r="A141" s="37">
        <v>44481</v>
      </c>
      <c r="B141" s="62" t="s">
        <v>210</v>
      </c>
      <c r="C141" s="62" t="s">
        <v>265</v>
      </c>
      <c r="D141" s="9">
        <v>44189777</v>
      </c>
      <c r="E141" s="42" t="s">
        <v>266</v>
      </c>
      <c r="F141" s="8" t="s">
        <v>29</v>
      </c>
      <c r="G141" s="8" t="s">
        <v>482</v>
      </c>
      <c r="H141" s="37"/>
      <c r="I141" s="41">
        <v>11</v>
      </c>
      <c r="J141" s="41"/>
      <c r="K141" s="26"/>
      <c r="L141" s="43" t="s">
        <v>19</v>
      </c>
      <c r="M141" s="22">
        <v>22841092</v>
      </c>
      <c r="N141" s="64"/>
      <c r="O141" s="64" t="s">
        <v>20</v>
      </c>
      <c r="P141" s="65">
        <f t="shared" si="7"/>
        <v>-21348685</v>
      </c>
      <c r="Q141" s="10">
        <v>-0.48311366220000002</v>
      </c>
      <c r="R141" s="8" t="s">
        <v>21</v>
      </c>
    </row>
    <row r="142" spans="1:18" ht="11.25" customHeight="1" x14ac:dyDescent="0.25">
      <c r="A142" s="37">
        <v>44480</v>
      </c>
      <c r="B142" s="62" t="s">
        <v>210</v>
      </c>
      <c r="C142" s="62" t="s">
        <v>267</v>
      </c>
      <c r="D142" s="9">
        <v>41554667</v>
      </c>
      <c r="E142" s="15" t="s">
        <v>268</v>
      </c>
      <c r="F142" s="8" t="s">
        <v>29</v>
      </c>
      <c r="G142" s="8" t="s">
        <v>482</v>
      </c>
      <c r="H142" s="37"/>
      <c r="I142" s="41">
        <v>6</v>
      </c>
      <c r="J142" s="41"/>
      <c r="K142" s="26"/>
      <c r="L142" s="43" t="s">
        <v>19</v>
      </c>
      <c r="M142" s="22">
        <v>9176000</v>
      </c>
      <c r="N142" s="64"/>
      <c r="O142" s="64" t="s">
        <v>20</v>
      </c>
      <c r="P142" s="65">
        <f t="shared" si="7"/>
        <v>-32378667</v>
      </c>
      <c r="Q142" s="10">
        <v>-0.77918244420000005</v>
      </c>
      <c r="R142" s="8" t="s">
        <v>21</v>
      </c>
    </row>
    <row r="143" spans="1:18" ht="11.25" customHeight="1" x14ac:dyDescent="0.25">
      <c r="A143" s="37">
        <v>44484</v>
      </c>
      <c r="B143" s="62" t="s">
        <v>210</v>
      </c>
      <c r="C143" s="62" t="s">
        <v>269</v>
      </c>
      <c r="D143" s="9">
        <v>77073537.180000007</v>
      </c>
      <c r="E143" s="15" t="s">
        <v>270</v>
      </c>
      <c r="F143" s="8" t="s">
        <v>29</v>
      </c>
      <c r="G143" s="8" t="s">
        <v>482</v>
      </c>
      <c r="H143" s="37"/>
      <c r="I143" s="41">
        <v>12</v>
      </c>
      <c r="J143" s="41"/>
      <c r="K143" s="26"/>
      <c r="L143" s="43" t="s">
        <v>19</v>
      </c>
      <c r="M143" s="22">
        <v>62005569</v>
      </c>
      <c r="N143" s="64"/>
      <c r="O143" s="64" t="s">
        <v>20</v>
      </c>
      <c r="P143" s="65">
        <f t="shared" si="7"/>
        <v>-15067968.180000007</v>
      </c>
      <c r="Q143" s="10">
        <v>-0.19550118929999999</v>
      </c>
      <c r="R143" s="8" t="s">
        <v>21</v>
      </c>
    </row>
    <row r="144" spans="1:18" ht="11.25" customHeight="1" x14ac:dyDescent="0.25">
      <c r="A144" s="37">
        <v>44496</v>
      </c>
      <c r="B144" s="62" t="s">
        <v>210</v>
      </c>
      <c r="C144" s="62" t="s">
        <v>271</v>
      </c>
      <c r="D144" s="9">
        <v>7302633</v>
      </c>
      <c r="E144" s="15" t="s">
        <v>272</v>
      </c>
      <c r="F144" s="8" t="s">
        <v>29</v>
      </c>
      <c r="G144" s="8" t="s">
        <v>482</v>
      </c>
      <c r="H144" s="37"/>
      <c r="I144" s="41">
        <v>2</v>
      </c>
      <c r="J144" s="41"/>
      <c r="K144" s="26"/>
      <c r="L144" s="43" t="s">
        <v>19</v>
      </c>
      <c r="M144" s="22">
        <v>5854800</v>
      </c>
      <c r="N144" s="64"/>
      <c r="O144" s="64" t="s">
        <v>20</v>
      </c>
      <c r="P144" s="65">
        <f t="shared" si="7"/>
        <v>-1447833</v>
      </c>
      <c r="Q144" s="10">
        <v>-0.19826177759999999</v>
      </c>
      <c r="R144" s="8" t="s">
        <v>21</v>
      </c>
    </row>
    <row r="145" spans="1:18" ht="11.25" customHeight="1" x14ac:dyDescent="0.25">
      <c r="A145" s="37">
        <v>44503</v>
      </c>
      <c r="B145" s="62" t="s">
        <v>210</v>
      </c>
      <c r="C145" s="62" t="s">
        <v>273</v>
      </c>
      <c r="D145" s="9">
        <v>12000000</v>
      </c>
      <c r="E145" s="15" t="s">
        <v>274</v>
      </c>
      <c r="F145" s="8" t="s">
        <v>29</v>
      </c>
      <c r="G145" s="8" t="s">
        <v>482</v>
      </c>
      <c r="H145" s="37"/>
      <c r="I145" s="41">
        <v>3</v>
      </c>
      <c r="J145" s="41"/>
      <c r="K145" s="26"/>
      <c r="L145" s="43" t="s">
        <v>19</v>
      </c>
      <c r="M145" s="22">
        <v>5500000</v>
      </c>
      <c r="N145" s="64"/>
      <c r="O145" s="64" t="s">
        <v>20</v>
      </c>
      <c r="P145" s="65">
        <f t="shared" si="7"/>
        <v>-6500000</v>
      </c>
      <c r="Q145" s="10">
        <v>-0.54166666669999997</v>
      </c>
      <c r="R145" s="8" t="s">
        <v>21</v>
      </c>
    </row>
    <row r="146" spans="1:18" ht="11.25" customHeight="1" x14ac:dyDescent="0.25">
      <c r="A146" s="37">
        <v>44503</v>
      </c>
      <c r="B146" s="62" t="s">
        <v>210</v>
      </c>
      <c r="C146" s="62" t="s">
        <v>275</v>
      </c>
      <c r="D146" s="9">
        <v>75686041</v>
      </c>
      <c r="E146" s="15" t="s">
        <v>276</v>
      </c>
      <c r="F146" s="8" t="s">
        <v>29</v>
      </c>
      <c r="G146" s="8" t="s">
        <v>482</v>
      </c>
      <c r="H146" s="37"/>
      <c r="I146" s="41">
        <v>6</v>
      </c>
      <c r="J146" s="41"/>
      <c r="K146" s="26"/>
      <c r="L146" s="43" t="s">
        <v>19</v>
      </c>
      <c r="M146" s="22">
        <v>45507500</v>
      </c>
      <c r="N146" s="64"/>
      <c r="O146" s="64" t="s">
        <v>20</v>
      </c>
      <c r="P146" s="65">
        <f t="shared" si="7"/>
        <v>-30178541</v>
      </c>
      <c r="Q146" s="10">
        <v>-0.39873324859999998</v>
      </c>
      <c r="R146" s="8" t="s">
        <v>21</v>
      </c>
    </row>
    <row r="147" spans="1:18" ht="11.25" customHeight="1" x14ac:dyDescent="0.25">
      <c r="A147" s="37">
        <v>44418</v>
      </c>
      <c r="B147" s="62" t="s">
        <v>210</v>
      </c>
      <c r="C147" s="62" t="s">
        <v>277</v>
      </c>
      <c r="D147" s="9">
        <v>68715891</v>
      </c>
      <c r="E147" s="7" t="s">
        <v>278</v>
      </c>
      <c r="F147" s="8" t="s">
        <v>29</v>
      </c>
      <c r="G147" s="8" t="s">
        <v>482</v>
      </c>
      <c r="H147" s="37"/>
      <c r="I147" s="41">
        <v>14</v>
      </c>
      <c r="J147" s="41"/>
      <c r="K147" s="26"/>
      <c r="L147" s="43" t="s">
        <v>19</v>
      </c>
      <c r="M147" s="22">
        <v>58943038</v>
      </c>
      <c r="N147" s="64">
        <v>8116400</v>
      </c>
      <c r="O147" s="64" t="s">
        <v>20</v>
      </c>
      <c r="P147" s="65">
        <f t="shared" si="7"/>
        <v>-9772853</v>
      </c>
      <c r="Q147" s="10">
        <v>-0.1422211494</v>
      </c>
      <c r="R147" s="8" t="s">
        <v>21</v>
      </c>
    </row>
    <row r="148" spans="1:18" ht="11.25" customHeight="1" x14ac:dyDescent="0.25">
      <c r="A148" s="37">
        <v>44509</v>
      </c>
      <c r="B148" s="62" t="s">
        <v>210</v>
      </c>
      <c r="C148" s="62" t="s">
        <v>279</v>
      </c>
      <c r="D148" s="9">
        <v>7121660</v>
      </c>
      <c r="E148" s="15" t="s">
        <v>280</v>
      </c>
      <c r="F148" s="8" t="s">
        <v>29</v>
      </c>
      <c r="G148" s="8" t="s">
        <v>482</v>
      </c>
      <c r="H148" s="23"/>
      <c r="I148" s="41">
        <v>1</v>
      </c>
      <c r="J148" s="41"/>
      <c r="K148" s="26"/>
      <c r="L148" s="43" t="s">
        <v>19</v>
      </c>
      <c r="M148" s="22">
        <v>6902000</v>
      </c>
      <c r="N148" s="64"/>
      <c r="O148" s="64" t="s">
        <v>20</v>
      </c>
      <c r="P148" s="65">
        <f t="shared" si="7"/>
        <v>-219660</v>
      </c>
      <c r="Q148" s="10">
        <v>-3.084393245E-2</v>
      </c>
      <c r="R148" s="8" t="s">
        <v>21</v>
      </c>
    </row>
    <row r="149" spans="1:18" ht="11.25" customHeight="1" x14ac:dyDescent="0.25">
      <c r="A149" s="37">
        <v>44523</v>
      </c>
      <c r="B149" s="62" t="s">
        <v>210</v>
      </c>
      <c r="C149" s="62" t="s">
        <v>281</v>
      </c>
      <c r="D149" s="9">
        <v>25008030</v>
      </c>
      <c r="E149" s="15" t="s">
        <v>282</v>
      </c>
      <c r="F149" s="8" t="s">
        <v>29</v>
      </c>
      <c r="G149" s="8" t="s">
        <v>482</v>
      </c>
      <c r="H149" s="23"/>
      <c r="I149" s="41">
        <v>2</v>
      </c>
      <c r="J149" s="41"/>
      <c r="K149" s="26"/>
      <c r="L149" s="43" t="s">
        <v>19</v>
      </c>
      <c r="M149" s="22">
        <v>24017712</v>
      </c>
      <c r="N149" s="64"/>
      <c r="O149" s="64" t="s">
        <v>20</v>
      </c>
      <c r="P149" s="65">
        <f t="shared" si="7"/>
        <v>-990318</v>
      </c>
      <c r="Q149" s="10">
        <v>-3.9600000480000001E-2</v>
      </c>
      <c r="R149" s="8" t="s">
        <v>21</v>
      </c>
    </row>
    <row r="150" spans="1:18" ht="11.25" customHeight="1" x14ac:dyDescent="0.25">
      <c r="A150" s="37">
        <v>44526</v>
      </c>
      <c r="B150" s="62" t="s">
        <v>210</v>
      </c>
      <c r="C150" s="62" t="s">
        <v>283</v>
      </c>
      <c r="D150" s="9">
        <v>71184528</v>
      </c>
      <c r="E150" s="15" t="s">
        <v>284</v>
      </c>
      <c r="F150" s="8" t="s">
        <v>29</v>
      </c>
      <c r="G150" s="8" t="s">
        <v>482</v>
      </c>
      <c r="H150" s="23"/>
      <c r="I150" s="41">
        <v>1</v>
      </c>
      <c r="J150" s="41"/>
      <c r="K150" s="26"/>
      <c r="L150" s="43" t="s">
        <v>19</v>
      </c>
      <c r="M150" s="22">
        <v>68214310</v>
      </c>
      <c r="N150" s="64"/>
      <c r="O150" s="64" t="s">
        <v>20</v>
      </c>
      <c r="P150" s="65">
        <f t="shared" si="7"/>
        <v>-2970218</v>
      </c>
      <c r="Q150" s="10">
        <v>-4.172561206E-2</v>
      </c>
      <c r="R150" s="8" t="s">
        <v>21</v>
      </c>
    </row>
    <row r="151" spans="1:18" ht="11.25" customHeight="1" x14ac:dyDescent="0.25">
      <c r="A151" s="37">
        <v>44526</v>
      </c>
      <c r="B151" s="62" t="s">
        <v>210</v>
      </c>
      <c r="C151" s="62" t="s">
        <v>285</v>
      </c>
      <c r="D151" s="9">
        <v>49942816</v>
      </c>
      <c r="E151" s="15" t="s">
        <v>286</v>
      </c>
      <c r="F151" s="8" t="s">
        <v>29</v>
      </c>
      <c r="G151" s="8" t="s">
        <v>482</v>
      </c>
      <c r="H151" s="23"/>
      <c r="I151" s="41">
        <v>1</v>
      </c>
      <c r="J151" s="41"/>
      <c r="K151" s="26"/>
      <c r="L151" s="43" t="s">
        <v>19</v>
      </c>
      <c r="M151" s="22">
        <v>44948534</v>
      </c>
      <c r="N151" s="64"/>
      <c r="O151" s="64" t="s">
        <v>24</v>
      </c>
      <c r="P151" s="65">
        <f t="shared" si="7"/>
        <v>-4994282</v>
      </c>
      <c r="Q151" s="10">
        <v>-0.100000008</v>
      </c>
      <c r="R151" s="8" t="s">
        <v>21</v>
      </c>
    </row>
    <row r="152" spans="1:18" ht="11.25" customHeight="1" x14ac:dyDescent="0.25">
      <c r="A152" s="37">
        <v>44526</v>
      </c>
      <c r="B152" s="62" t="s">
        <v>210</v>
      </c>
      <c r="C152" s="62" t="s">
        <v>287</v>
      </c>
      <c r="D152" s="9">
        <v>34201528</v>
      </c>
      <c r="E152" s="15" t="s">
        <v>288</v>
      </c>
      <c r="F152" s="8" t="s">
        <v>29</v>
      </c>
      <c r="G152" s="8" t="s">
        <v>482</v>
      </c>
      <c r="H152" s="23"/>
      <c r="I152" s="41">
        <v>2</v>
      </c>
      <c r="J152" s="41"/>
      <c r="K152" s="26"/>
      <c r="L152" s="43" t="s">
        <v>19</v>
      </c>
      <c r="M152" s="22">
        <v>27361223</v>
      </c>
      <c r="N152" s="64"/>
      <c r="O152" s="64" t="s">
        <v>20</v>
      </c>
      <c r="P152" s="65">
        <f t="shared" si="7"/>
        <v>-6840305</v>
      </c>
      <c r="Q152" s="10">
        <v>-0.19999998250000001</v>
      </c>
      <c r="R152" s="8" t="s">
        <v>21</v>
      </c>
    </row>
    <row r="153" spans="1:18" ht="11.25" customHeight="1" x14ac:dyDescent="0.25">
      <c r="A153" s="37">
        <v>44529</v>
      </c>
      <c r="B153" s="62" t="s">
        <v>210</v>
      </c>
      <c r="C153" s="62" t="s">
        <v>289</v>
      </c>
      <c r="D153" s="9">
        <v>76872602</v>
      </c>
      <c r="E153" s="15" t="s">
        <v>290</v>
      </c>
      <c r="F153" s="8" t="s">
        <v>29</v>
      </c>
      <c r="G153" s="8" t="s">
        <v>482</v>
      </c>
      <c r="H153" s="23"/>
      <c r="I153" s="41">
        <v>1</v>
      </c>
      <c r="J153" s="41"/>
      <c r="K153" s="26"/>
      <c r="L153" s="43" t="s">
        <v>19</v>
      </c>
      <c r="M153" s="22">
        <v>76103869</v>
      </c>
      <c r="N153" s="64"/>
      <c r="O153" s="64" t="s">
        <v>24</v>
      </c>
      <c r="P153" s="65">
        <f t="shared" si="7"/>
        <v>-768733</v>
      </c>
      <c r="Q153" s="10">
        <v>-1.00000908E-2</v>
      </c>
      <c r="R153" s="8" t="s">
        <v>21</v>
      </c>
    </row>
    <row r="154" spans="1:18" ht="11.25" customHeight="1" x14ac:dyDescent="0.25">
      <c r="A154" s="37">
        <v>44531</v>
      </c>
      <c r="B154" s="62" t="s">
        <v>210</v>
      </c>
      <c r="C154" s="62" t="s">
        <v>291</v>
      </c>
      <c r="D154" s="9">
        <v>7988657</v>
      </c>
      <c r="E154" s="15" t="s">
        <v>292</v>
      </c>
      <c r="F154" s="8" t="s">
        <v>29</v>
      </c>
      <c r="G154" s="8" t="s">
        <v>482</v>
      </c>
      <c r="H154" s="23"/>
      <c r="I154" s="41">
        <v>1</v>
      </c>
      <c r="J154" s="41"/>
      <c r="K154" s="26"/>
      <c r="L154" s="43" t="s">
        <v>19</v>
      </c>
      <c r="M154" s="22">
        <v>7974100</v>
      </c>
      <c r="N154" s="64"/>
      <c r="O154" s="64" t="s">
        <v>20</v>
      </c>
      <c r="P154" s="65">
        <f t="shared" si="7"/>
        <v>-14557</v>
      </c>
      <c r="Q154" s="10">
        <v>-1.822208664E-3</v>
      </c>
      <c r="R154" s="8" t="s">
        <v>21</v>
      </c>
    </row>
    <row r="155" spans="1:18" ht="11.25" customHeight="1" x14ac:dyDescent="0.25">
      <c r="A155" s="37">
        <v>44537</v>
      </c>
      <c r="B155" s="62" t="s">
        <v>210</v>
      </c>
      <c r="C155" s="62" t="s">
        <v>293</v>
      </c>
      <c r="D155" s="9">
        <v>76731200</v>
      </c>
      <c r="E155" s="15" t="s">
        <v>294</v>
      </c>
      <c r="F155" s="8" t="s">
        <v>29</v>
      </c>
      <c r="G155" s="8" t="s">
        <v>482</v>
      </c>
      <c r="H155" s="23"/>
      <c r="I155" s="41">
        <v>5</v>
      </c>
      <c r="J155" s="41"/>
      <c r="K155" s="26"/>
      <c r="L155" s="43" t="s">
        <v>19</v>
      </c>
      <c r="M155" s="22">
        <v>62946240</v>
      </c>
      <c r="N155" s="64"/>
      <c r="O155" s="64" t="s">
        <v>24</v>
      </c>
      <c r="P155" s="65">
        <f t="shared" si="7"/>
        <v>-13784960</v>
      </c>
      <c r="Q155" s="10">
        <v>-0.17965260550000001</v>
      </c>
      <c r="R155" s="8" t="s">
        <v>21</v>
      </c>
    </row>
    <row r="156" spans="1:18" ht="11.25" customHeight="1" x14ac:dyDescent="0.25">
      <c r="A156" s="37">
        <v>44539</v>
      </c>
      <c r="B156" s="62" t="s">
        <v>210</v>
      </c>
      <c r="C156" s="62" t="s">
        <v>295</v>
      </c>
      <c r="D156" s="9">
        <v>2265000</v>
      </c>
      <c r="E156" s="15" t="s">
        <v>296</v>
      </c>
      <c r="F156" s="8" t="s">
        <v>29</v>
      </c>
      <c r="G156" s="8" t="s">
        <v>482</v>
      </c>
      <c r="H156" s="23"/>
      <c r="I156" s="41">
        <v>1</v>
      </c>
      <c r="J156" s="41"/>
      <c r="K156" s="26"/>
      <c r="L156" s="43" t="s">
        <v>19</v>
      </c>
      <c r="M156" s="22">
        <v>1797000</v>
      </c>
      <c r="N156" s="64"/>
      <c r="O156" s="64" t="s">
        <v>20</v>
      </c>
      <c r="P156" s="65">
        <f t="shared" si="7"/>
        <v>-468000</v>
      </c>
      <c r="Q156" s="10">
        <v>-0.2066225166</v>
      </c>
      <c r="R156" s="8" t="s">
        <v>21</v>
      </c>
    </row>
    <row r="157" spans="1:18" ht="11.25" customHeight="1" x14ac:dyDescent="0.25">
      <c r="A157" s="37">
        <v>44543</v>
      </c>
      <c r="B157" s="62" t="s">
        <v>210</v>
      </c>
      <c r="C157" s="62" t="s">
        <v>297</v>
      </c>
      <c r="D157" s="9">
        <v>19007720</v>
      </c>
      <c r="E157" s="15" t="s">
        <v>298</v>
      </c>
      <c r="F157" s="8" t="s">
        <v>29</v>
      </c>
      <c r="G157" s="8" t="s">
        <v>482</v>
      </c>
      <c r="H157" s="23"/>
      <c r="I157" s="41">
        <v>6</v>
      </c>
      <c r="J157" s="41"/>
      <c r="K157" s="26"/>
      <c r="L157" s="43" t="s">
        <v>19</v>
      </c>
      <c r="M157" s="22">
        <v>14620000</v>
      </c>
      <c r="N157" s="64"/>
      <c r="O157" s="64" t="s">
        <v>20</v>
      </c>
      <c r="P157" s="65">
        <f t="shared" si="7"/>
        <v>-4387720</v>
      </c>
      <c r="Q157" s="10">
        <v>-0.2308388381</v>
      </c>
      <c r="R157" s="8" t="s">
        <v>21</v>
      </c>
    </row>
    <row r="158" spans="1:18" ht="11.25" customHeight="1" x14ac:dyDescent="0.25">
      <c r="A158" s="37">
        <v>44435</v>
      </c>
      <c r="B158" s="62" t="s">
        <v>239</v>
      </c>
      <c r="C158" s="62" t="s">
        <v>299</v>
      </c>
      <c r="D158" s="9">
        <v>1556480542</v>
      </c>
      <c r="E158" s="7" t="s">
        <v>300</v>
      </c>
      <c r="F158" s="14" t="s">
        <v>109</v>
      </c>
      <c r="G158" s="14"/>
      <c r="H158" s="37"/>
      <c r="I158" s="14"/>
      <c r="J158" s="14"/>
      <c r="K158" s="26"/>
      <c r="L158" s="17" t="s">
        <v>110</v>
      </c>
      <c r="M158" s="22"/>
      <c r="N158" s="64"/>
      <c r="O158" s="64" t="s">
        <v>24</v>
      </c>
      <c r="P158" s="65">
        <f t="shared" si="7"/>
        <v>0</v>
      </c>
      <c r="Q158" s="10">
        <v>0</v>
      </c>
      <c r="R158" s="8" t="s">
        <v>21</v>
      </c>
    </row>
    <row r="159" spans="1:18" ht="11.25" customHeight="1" x14ac:dyDescent="0.25">
      <c r="A159" s="37">
        <v>44377</v>
      </c>
      <c r="B159" s="62" t="s">
        <v>210</v>
      </c>
      <c r="C159" s="62" t="s">
        <v>301</v>
      </c>
      <c r="D159" s="9">
        <v>200000000</v>
      </c>
      <c r="E159" s="7" t="s">
        <v>302</v>
      </c>
      <c r="F159" s="14" t="s">
        <v>42</v>
      </c>
      <c r="G159" s="14"/>
      <c r="H159" s="37"/>
      <c r="I159" s="14">
        <v>4</v>
      </c>
      <c r="J159" s="14">
        <v>4</v>
      </c>
      <c r="K159" s="26">
        <v>2</v>
      </c>
      <c r="L159" s="43" t="s">
        <v>19</v>
      </c>
      <c r="M159" s="40">
        <v>200000000</v>
      </c>
      <c r="N159" s="64"/>
      <c r="O159" s="64" t="s">
        <v>20</v>
      </c>
      <c r="P159" s="65">
        <f t="shared" ref="P159:P190" si="8">IF(L159="Contratado",M159-D159,IF(L159="Adjudicado",M159-D159,0))</f>
        <v>0</v>
      </c>
      <c r="Q159" s="10">
        <v>0</v>
      </c>
      <c r="R159" s="8" t="s">
        <v>21</v>
      </c>
    </row>
    <row r="160" spans="1:18" ht="11.25" customHeight="1" x14ac:dyDescent="0.25">
      <c r="A160" s="37">
        <v>44400</v>
      </c>
      <c r="B160" s="62" t="s">
        <v>210</v>
      </c>
      <c r="C160" s="62" t="s">
        <v>303</v>
      </c>
      <c r="D160" s="9">
        <v>273358895</v>
      </c>
      <c r="E160" s="7" t="s">
        <v>304</v>
      </c>
      <c r="F160" s="14" t="s">
        <v>42</v>
      </c>
      <c r="G160" s="14"/>
      <c r="H160" s="37"/>
      <c r="I160" s="14">
        <v>2</v>
      </c>
      <c r="J160" s="14">
        <v>2</v>
      </c>
      <c r="K160" s="26">
        <v>2</v>
      </c>
      <c r="L160" s="43" t="s">
        <v>19</v>
      </c>
      <c r="M160" s="45">
        <v>265548236</v>
      </c>
      <c r="N160" s="64"/>
      <c r="O160" s="64" t="s">
        <v>20</v>
      </c>
      <c r="P160" s="65">
        <f t="shared" si="8"/>
        <v>-7810659</v>
      </c>
      <c r="Q160" s="10">
        <v>-2.857290962E-2</v>
      </c>
      <c r="R160" s="8" t="s">
        <v>21</v>
      </c>
    </row>
    <row r="161" spans="1:18" ht="11.25" customHeight="1" x14ac:dyDescent="0.25">
      <c r="A161" s="37">
        <v>44446</v>
      </c>
      <c r="B161" s="62" t="s">
        <v>239</v>
      </c>
      <c r="C161" s="62" t="s">
        <v>305</v>
      </c>
      <c r="D161" s="9">
        <v>104601000</v>
      </c>
      <c r="E161" s="7" t="s">
        <v>306</v>
      </c>
      <c r="F161" s="14" t="s">
        <v>42</v>
      </c>
      <c r="G161" s="14"/>
      <c r="H161" s="37"/>
      <c r="I161" s="14">
        <v>5</v>
      </c>
      <c r="J161" s="14">
        <v>5</v>
      </c>
      <c r="K161" s="26">
        <v>4</v>
      </c>
      <c r="L161" s="43" t="s">
        <v>19</v>
      </c>
      <c r="M161" s="45">
        <v>100940000</v>
      </c>
      <c r="N161" s="64"/>
      <c r="O161" s="64" t="s">
        <v>24</v>
      </c>
      <c r="P161" s="65">
        <f t="shared" si="8"/>
        <v>-3661000</v>
      </c>
      <c r="Q161" s="10">
        <v>-3.4999665399999998E-2</v>
      </c>
      <c r="R161" s="8" t="s">
        <v>21</v>
      </c>
    </row>
    <row r="162" spans="1:18" ht="11.25" customHeight="1" x14ac:dyDescent="0.25">
      <c r="A162" s="37">
        <v>44498</v>
      </c>
      <c r="B162" s="6" t="s">
        <v>17</v>
      </c>
      <c r="C162" s="62" t="s">
        <v>307</v>
      </c>
      <c r="D162" s="9">
        <v>207997609.80000001</v>
      </c>
      <c r="E162" s="15" t="s">
        <v>308</v>
      </c>
      <c r="F162" s="14" t="s">
        <v>18</v>
      </c>
      <c r="G162" s="14"/>
      <c r="H162" s="37"/>
      <c r="I162" s="14">
        <v>10</v>
      </c>
      <c r="J162" s="14">
        <v>10</v>
      </c>
      <c r="K162" s="26">
        <v>10</v>
      </c>
      <c r="L162" s="46" t="s">
        <v>19</v>
      </c>
      <c r="M162" s="45">
        <v>177111643.34</v>
      </c>
      <c r="N162" s="64"/>
      <c r="O162" s="64" t="s">
        <v>24</v>
      </c>
      <c r="P162" s="65">
        <f t="shared" si="8"/>
        <v>-30885966.460000008</v>
      </c>
      <c r="Q162" s="10">
        <v>-0.1484919297</v>
      </c>
      <c r="R162" s="8" t="s">
        <v>21</v>
      </c>
    </row>
    <row r="163" spans="1:18" ht="11.25" customHeight="1" x14ac:dyDescent="0.25">
      <c r="A163" s="37">
        <v>44271</v>
      </c>
      <c r="B163" s="62" t="s">
        <v>246</v>
      </c>
      <c r="C163" s="62" t="s">
        <v>309</v>
      </c>
      <c r="D163" s="9">
        <v>715645081</v>
      </c>
      <c r="E163" s="11" t="s">
        <v>310</v>
      </c>
      <c r="F163" s="14" t="s">
        <v>18</v>
      </c>
      <c r="G163" s="14"/>
      <c r="H163" s="37"/>
      <c r="I163" s="14">
        <v>7</v>
      </c>
      <c r="J163" s="14">
        <v>7</v>
      </c>
      <c r="K163" s="26">
        <v>7</v>
      </c>
      <c r="L163" s="43" t="s">
        <v>19</v>
      </c>
      <c r="M163" s="45">
        <v>715645081</v>
      </c>
      <c r="N163" s="64"/>
      <c r="O163" s="64" t="s">
        <v>24</v>
      </c>
      <c r="P163" s="65">
        <f t="shared" si="8"/>
        <v>0</v>
      </c>
      <c r="Q163" s="10">
        <v>0</v>
      </c>
      <c r="R163" s="8" t="s">
        <v>21</v>
      </c>
    </row>
    <row r="164" spans="1:18" ht="11.25" customHeight="1" x14ac:dyDescent="0.25">
      <c r="A164" s="37">
        <v>44321</v>
      </c>
      <c r="B164" s="62" t="s">
        <v>210</v>
      </c>
      <c r="C164" s="62" t="s">
        <v>311</v>
      </c>
      <c r="D164" s="9">
        <v>150000000</v>
      </c>
      <c r="E164" s="7" t="s">
        <v>312</v>
      </c>
      <c r="F164" s="14" t="s">
        <v>18</v>
      </c>
      <c r="G164" s="14"/>
      <c r="H164" s="37"/>
      <c r="I164" s="14">
        <v>14</v>
      </c>
      <c r="J164" s="14">
        <v>14</v>
      </c>
      <c r="K164" s="26">
        <v>14</v>
      </c>
      <c r="L164" s="43" t="s">
        <v>19</v>
      </c>
      <c r="M164" s="22">
        <v>150000000</v>
      </c>
      <c r="N164" s="64"/>
      <c r="O164" s="64" t="s">
        <v>20</v>
      </c>
      <c r="P164" s="65">
        <f t="shared" si="8"/>
        <v>0</v>
      </c>
      <c r="Q164" s="10">
        <v>0</v>
      </c>
      <c r="R164" s="8" t="s">
        <v>21</v>
      </c>
    </row>
    <row r="165" spans="1:18" ht="11.25" customHeight="1" x14ac:dyDescent="0.25">
      <c r="A165" s="37">
        <v>44329</v>
      </c>
      <c r="B165" s="62" t="s">
        <v>210</v>
      </c>
      <c r="C165" s="62" t="s">
        <v>313</v>
      </c>
      <c r="D165" s="9">
        <v>137025129</v>
      </c>
      <c r="E165" s="7" t="s">
        <v>314</v>
      </c>
      <c r="F165" s="14" t="s">
        <v>18</v>
      </c>
      <c r="G165" s="14"/>
      <c r="H165" s="37"/>
      <c r="I165" s="14">
        <v>20</v>
      </c>
      <c r="J165" s="14">
        <v>20</v>
      </c>
      <c r="K165" s="26">
        <v>20</v>
      </c>
      <c r="L165" s="43" t="s">
        <v>19</v>
      </c>
      <c r="M165" s="22">
        <v>69400000</v>
      </c>
      <c r="N165" s="64"/>
      <c r="O165" s="64" t="s">
        <v>20</v>
      </c>
      <c r="P165" s="65">
        <f t="shared" si="8"/>
        <v>-67625129</v>
      </c>
      <c r="Q165" s="10">
        <v>-0.49352355650000002</v>
      </c>
      <c r="R165" s="8" t="s">
        <v>21</v>
      </c>
    </row>
    <row r="166" spans="1:18" ht="11.25" customHeight="1" x14ac:dyDescent="0.25">
      <c r="A166" s="37">
        <v>44340</v>
      </c>
      <c r="B166" s="62" t="s">
        <v>210</v>
      </c>
      <c r="C166" s="62" t="s">
        <v>315</v>
      </c>
      <c r="D166" s="9">
        <v>144398990</v>
      </c>
      <c r="E166" s="7" t="s">
        <v>316</v>
      </c>
      <c r="F166" s="14" t="s">
        <v>18</v>
      </c>
      <c r="G166" s="14"/>
      <c r="H166" s="37"/>
      <c r="I166" s="14">
        <v>2</v>
      </c>
      <c r="J166" s="14">
        <v>2</v>
      </c>
      <c r="K166" s="26">
        <v>2</v>
      </c>
      <c r="L166" s="43" t="s">
        <v>19</v>
      </c>
      <c r="M166" s="22">
        <v>144398990</v>
      </c>
      <c r="N166" s="64"/>
      <c r="O166" s="64" t="s">
        <v>20</v>
      </c>
      <c r="P166" s="65">
        <f t="shared" si="8"/>
        <v>0</v>
      </c>
      <c r="Q166" s="10">
        <v>0</v>
      </c>
      <c r="R166" s="8" t="s">
        <v>21</v>
      </c>
    </row>
    <row r="167" spans="1:18" ht="11.25" customHeight="1" x14ac:dyDescent="0.25">
      <c r="A167" s="37">
        <v>44372</v>
      </c>
      <c r="B167" s="62" t="s">
        <v>210</v>
      </c>
      <c r="C167" s="62" t="s">
        <v>317</v>
      </c>
      <c r="D167" s="9">
        <v>30000000</v>
      </c>
      <c r="E167" s="7" t="s">
        <v>318</v>
      </c>
      <c r="F167" s="14" t="s">
        <v>18</v>
      </c>
      <c r="G167" s="14"/>
      <c r="H167" s="37"/>
      <c r="I167" s="25">
        <v>5</v>
      </c>
      <c r="J167" s="25">
        <v>5</v>
      </c>
      <c r="K167" s="26">
        <v>2</v>
      </c>
      <c r="L167" s="43" t="s">
        <v>19</v>
      </c>
      <c r="M167" s="40">
        <v>30000000</v>
      </c>
      <c r="N167" s="64"/>
      <c r="O167" s="64" t="s">
        <v>20</v>
      </c>
      <c r="P167" s="65">
        <f t="shared" si="8"/>
        <v>0</v>
      </c>
      <c r="Q167" s="10">
        <v>0</v>
      </c>
      <c r="R167" s="8" t="s">
        <v>21</v>
      </c>
    </row>
    <row r="168" spans="1:18" ht="11.25" customHeight="1" x14ac:dyDescent="0.25">
      <c r="A168" s="37">
        <v>44372</v>
      </c>
      <c r="B168" s="62" t="s">
        <v>210</v>
      </c>
      <c r="C168" s="62" t="s">
        <v>317</v>
      </c>
      <c r="D168" s="9">
        <v>110000000</v>
      </c>
      <c r="E168" s="7" t="s">
        <v>318</v>
      </c>
      <c r="F168" s="14" t="s">
        <v>18</v>
      </c>
      <c r="G168" s="14"/>
      <c r="H168" s="37"/>
      <c r="I168" s="25"/>
      <c r="J168" s="25">
        <v>5</v>
      </c>
      <c r="K168" s="26">
        <v>2</v>
      </c>
      <c r="L168" s="43" t="s">
        <v>19</v>
      </c>
      <c r="M168" s="40">
        <v>110000000</v>
      </c>
      <c r="N168" s="64"/>
      <c r="O168" s="64" t="s">
        <v>20</v>
      </c>
      <c r="P168" s="65">
        <f t="shared" si="8"/>
        <v>0</v>
      </c>
      <c r="Q168" s="10">
        <v>0</v>
      </c>
      <c r="R168" s="8" t="s">
        <v>21</v>
      </c>
    </row>
    <row r="169" spans="1:18" ht="11.25" customHeight="1" x14ac:dyDescent="0.25">
      <c r="A169" s="37">
        <v>44372</v>
      </c>
      <c r="B169" s="62" t="s">
        <v>210</v>
      </c>
      <c r="C169" s="62" t="s">
        <v>317</v>
      </c>
      <c r="D169" s="9">
        <v>190000000</v>
      </c>
      <c r="E169" s="7" t="s">
        <v>318</v>
      </c>
      <c r="F169" s="14" t="s">
        <v>18</v>
      </c>
      <c r="G169" s="14"/>
      <c r="H169" s="37"/>
      <c r="I169" s="25"/>
      <c r="J169" s="25">
        <v>5</v>
      </c>
      <c r="K169" s="26">
        <v>1</v>
      </c>
      <c r="L169" s="43" t="s">
        <v>19</v>
      </c>
      <c r="M169" s="40">
        <v>190000000</v>
      </c>
      <c r="N169" s="64"/>
      <c r="O169" s="64" t="s">
        <v>20</v>
      </c>
      <c r="P169" s="65">
        <f t="shared" si="8"/>
        <v>0</v>
      </c>
      <c r="Q169" s="10">
        <v>0</v>
      </c>
      <c r="R169" s="8" t="s">
        <v>21</v>
      </c>
    </row>
    <row r="170" spans="1:18" ht="11.25" customHeight="1" x14ac:dyDescent="0.25">
      <c r="A170" s="37">
        <v>44496</v>
      </c>
      <c r="B170" s="62" t="s">
        <v>210</v>
      </c>
      <c r="C170" s="62" t="s">
        <v>319</v>
      </c>
      <c r="D170" s="9">
        <v>277260097</v>
      </c>
      <c r="E170" s="15" t="s">
        <v>320</v>
      </c>
      <c r="F170" s="14" t="s">
        <v>18</v>
      </c>
      <c r="G170" s="14"/>
      <c r="H170" s="37"/>
      <c r="I170" s="14">
        <v>11</v>
      </c>
      <c r="J170" s="14">
        <v>11</v>
      </c>
      <c r="K170" s="26">
        <v>9</v>
      </c>
      <c r="L170" s="43" t="s">
        <v>19</v>
      </c>
      <c r="M170" s="40">
        <v>214500000</v>
      </c>
      <c r="N170" s="64"/>
      <c r="O170" s="64" t="s">
        <v>20</v>
      </c>
      <c r="P170" s="65">
        <f t="shared" si="8"/>
        <v>-62760097</v>
      </c>
      <c r="Q170" s="10">
        <v>-0.22635820179999999</v>
      </c>
      <c r="R170" s="8" t="s">
        <v>21</v>
      </c>
    </row>
    <row r="171" spans="1:18" ht="11.25" customHeight="1" x14ac:dyDescent="0.25">
      <c r="A171" s="37">
        <v>44448</v>
      </c>
      <c r="B171" s="62" t="s">
        <v>210</v>
      </c>
      <c r="C171" s="62" t="s">
        <v>321</v>
      </c>
      <c r="D171" s="9">
        <v>306625318</v>
      </c>
      <c r="E171" s="7" t="s">
        <v>322</v>
      </c>
      <c r="F171" s="14" t="s">
        <v>18</v>
      </c>
      <c r="G171" s="14"/>
      <c r="H171" s="14"/>
      <c r="I171" s="14"/>
      <c r="J171" s="14"/>
      <c r="K171" s="26"/>
      <c r="L171" s="17" t="s">
        <v>110</v>
      </c>
      <c r="M171" s="40"/>
      <c r="N171" s="64"/>
      <c r="O171" s="64" t="s">
        <v>20</v>
      </c>
      <c r="P171" s="65">
        <f t="shared" si="8"/>
        <v>0</v>
      </c>
      <c r="Q171" s="10">
        <v>0</v>
      </c>
      <c r="R171" s="8" t="s">
        <v>21</v>
      </c>
    </row>
    <row r="172" spans="1:18" ht="11.25" customHeight="1" x14ac:dyDescent="0.25">
      <c r="A172" s="63">
        <v>44284</v>
      </c>
      <c r="B172" s="62" t="s">
        <v>210</v>
      </c>
      <c r="C172" s="62" t="s">
        <v>323</v>
      </c>
      <c r="D172" s="9">
        <v>727603368</v>
      </c>
      <c r="E172" s="28" t="s">
        <v>324</v>
      </c>
      <c r="F172" s="14" t="s">
        <v>82</v>
      </c>
      <c r="G172" s="14"/>
      <c r="H172" s="16"/>
      <c r="I172" s="14"/>
      <c r="J172" s="14"/>
      <c r="K172" s="26"/>
      <c r="L172" s="43" t="s">
        <v>19</v>
      </c>
      <c r="M172" s="40">
        <f t="shared" ref="M172:M196" si="9">D172</f>
        <v>727603368</v>
      </c>
      <c r="N172" s="64"/>
      <c r="O172" s="64" t="s">
        <v>24</v>
      </c>
      <c r="P172" s="65">
        <f t="shared" si="8"/>
        <v>0</v>
      </c>
      <c r="Q172" s="10">
        <v>0</v>
      </c>
      <c r="R172" s="8" t="s">
        <v>82</v>
      </c>
    </row>
    <row r="173" spans="1:18" ht="11.25" customHeight="1" x14ac:dyDescent="0.25">
      <c r="A173" s="63">
        <v>44343</v>
      </c>
      <c r="B173" s="62" t="s">
        <v>210</v>
      </c>
      <c r="C173" s="62" t="s">
        <v>325</v>
      </c>
      <c r="D173" s="9">
        <v>541403790</v>
      </c>
      <c r="E173" s="28" t="s">
        <v>326</v>
      </c>
      <c r="F173" s="14" t="s">
        <v>82</v>
      </c>
      <c r="G173" s="14"/>
      <c r="H173" s="16"/>
      <c r="I173" s="14"/>
      <c r="J173" s="14"/>
      <c r="K173" s="26"/>
      <c r="L173" s="43" t="s">
        <v>19</v>
      </c>
      <c r="M173" s="40">
        <f t="shared" si="9"/>
        <v>541403790</v>
      </c>
      <c r="N173" s="64">
        <v>17260395</v>
      </c>
      <c r="O173" s="64" t="s">
        <v>24</v>
      </c>
      <c r="P173" s="65">
        <f t="shared" si="8"/>
        <v>0</v>
      </c>
      <c r="Q173" s="10">
        <v>0</v>
      </c>
      <c r="R173" s="8" t="s">
        <v>82</v>
      </c>
    </row>
    <row r="174" spans="1:18" ht="11.25" customHeight="1" x14ac:dyDescent="0.25">
      <c r="A174" s="63">
        <v>44351</v>
      </c>
      <c r="B174" s="62" t="s">
        <v>210</v>
      </c>
      <c r="C174" s="62" t="s">
        <v>327</v>
      </c>
      <c r="D174" s="9">
        <v>48064650</v>
      </c>
      <c r="E174" s="28" t="s">
        <v>328</v>
      </c>
      <c r="F174" s="14" t="s">
        <v>82</v>
      </c>
      <c r="G174" s="14"/>
      <c r="H174" s="16"/>
      <c r="I174" s="14"/>
      <c r="J174" s="14"/>
      <c r="K174" s="26"/>
      <c r="L174" s="43" t="s">
        <v>19</v>
      </c>
      <c r="M174" s="40">
        <f t="shared" si="9"/>
        <v>48064650</v>
      </c>
      <c r="N174" s="64"/>
      <c r="O174" s="64" t="s">
        <v>24</v>
      </c>
      <c r="P174" s="65">
        <f t="shared" si="8"/>
        <v>0</v>
      </c>
      <c r="Q174" s="10">
        <v>0</v>
      </c>
      <c r="R174" s="8" t="s">
        <v>82</v>
      </c>
    </row>
    <row r="175" spans="1:18" ht="11.25" customHeight="1" x14ac:dyDescent="0.25">
      <c r="A175" s="63">
        <v>44379</v>
      </c>
      <c r="B175" s="62" t="s">
        <v>210</v>
      </c>
      <c r="C175" s="62" t="s">
        <v>329</v>
      </c>
      <c r="D175" s="9">
        <v>3113027</v>
      </c>
      <c r="E175" s="28" t="s">
        <v>330</v>
      </c>
      <c r="F175" s="14" t="s">
        <v>82</v>
      </c>
      <c r="G175" s="14"/>
      <c r="H175" s="16"/>
      <c r="I175" s="14"/>
      <c r="J175" s="14"/>
      <c r="K175" s="26"/>
      <c r="L175" s="43" t="s">
        <v>19</v>
      </c>
      <c r="M175" s="40">
        <f t="shared" si="9"/>
        <v>3113027</v>
      </c>
      <c r="N175" s="64"/>
      <c r="O175" s="64" t="s">
        <v>24</v>
      </c>
      <c r="P175" s="65">
        <f t="shared" si="8"/>
        <v>0</v>
      </c>
      <c r="Q175" s="10">
        <v>0</v>
      </c>
      <c r="R175" s="8" t="s">
        <v>82</v>
      </c>
    </row>
    <row r="176" spans="1:18" ht="11.25" customHeight="1" x14ac:dyDescent="0.25">
      <c r="A176" s="63">
        <v>44417</v>
      </c>
      <c r="B176" s="62" t="s">
        <v>210</v>
      </c>
      <c r="C176" s="62" t="s">
        <v>331</v>
      </c>
      <c r="D176" s="9">
        <v>39779396</v>
      </c>
      <c r="E176" s="28" t="s">
        <v>332</v>
      </c>
      <c r="F176" s="14" t="s">
        <v>82</v>
      </c>
      <c r="G176" s="14"/>
      <c r="H176" s="16"/>
      <c r="I176" s="14"/>
      <c r="J176" s="14"/>
      <c r="K176" s="26"/>
      <c r="L176" s="43" t="s">
        <v>19</v>
      </c>
      <c r="M176" s="40">
        <f t="shared" si="9"/>
        <v>39779396</v>
      </c>
      <c r="N176" s="64"/>
      <c r="O176" s="64" t="s">
        <v>24</v>
      </c>
      <c r="P176" s="65">
        <f t="shared" si="8"/>
        <v>0</v>
      </c>
      <c r="Q176" s="10">
        <v>0</v>
      </c>
      <c r="R176" s="8" t="s">
        <v>82</v>
      </c>
    </row>
    <row r="177" spans="1:18" ht="11.25" customHeight="1" x14ac:dyDescent="0.25">
      <c r="A177" s="63">
        <v>44417</v>
      </c>
      <c r="B177" s="62" t="s">
        <v>210</v>
      </c>
      <c r="C177" s="62" t="s">
        <v>331</v>
      </c>
      <c r="D177" s="9">
        <v>346179568</v>
      </c>
      <c r="E177" s="28" t="s">
        <v>333</v>
      </c>
      <c r="F177" s="14" t="s">
        <v>82</v>
      </c>
      <c r="G177" s="14"/>
      <c r="H177" s="16"/>
      <c r="I177" s="14"/>
      <c r="J177" s="14"/>
      <c r="K177" s="26"/>
      <c r="L177" s="43" t="s">
        <v>19</v>
      </c>
      <c r="M177" s="40">
        <f t="shared" si="9"/>
        <v>346179568</v>
      </c>
      <c r="N177" s="64"/>
      <c r="O177" s="64" t="s">
        <v>24</v>
      </c>
      <c r="P177" s="65">
        <f t="shared" si="8"/>
        <v>0</v>
      </c>
      <c r="Q177" s="10">
        <v>0</v>
      </c>
      <c r="R177" s="8" t="s">
        <v>82</v>
      </c>
    </row>
    <row r="178" spans="1:18" ht="11.25" customHeight="1" x14ac:dyDescent="0.25">
      <c r="A178" s="63">
        <v>44418</v>
      </c>
      <c r="B178" s="62" t="s">
        <v>210</v>
      </c>
      <c r="C178" s="62" t="s">
        <v>331</v>
      </c>
      <c r="D178" s="9">
        <v>21295328</v>
      </c>
      <c r="E178" s="28" t="s">
        <v>334</v>
      </c>
      <c r="F178" s="14" t="s">
        <v>82</v>
      </c>
      <c r="G178" s="14"/>
      <c r="H178" s="16"/>
      <c r="I178" s="14"/>
      <c r="J178" s="14"/>
      <c r="K178" s="26"/>
      <c r="L178" s="43" t="s">
        <v>19</v>
      </c>
      <c r="M178" s="40">
        <f t="shared" si="9"/>
        <v>21295328</v>
      </c>
      <c r="N178" s="64"/>
      <c r="O178" s="64" t="s">
        <v>24</v>
      </c>
      <c r="P178" s="65">
        <f t="shared" si="8"/>
        <v>0</v>
      </c>
      <c r="Q178" s="10">
        <v>0</v>
      </c>
      <c r="R178" s="8" t="s">
        <v>82</v>
      </c>
    </row>
    <row r="179" spans="1:18" ht="11.25" customHeight="1" x14ac:dyDescent="0.25">
      <c r="A179" s="63">
        <v>44524</v>
      </c>
      <c r="B179" s="62" t="s">
        <v>78</v>
      </c>
      <c r="C179" s="62" t="s">
        <v>335</v>
      </c>
      <c r="D179" s="9">
        <v>359577488</v>
      </c>
      <c r="E179" s="29" t="s">
        <v>336</v>
      </c>
      <c r="F179" s="14" t="s">
        <v>82</v>
      </c>
      <c r="G179" s="14"/>
      <c r="H179" s="16"/>
      <c r="I179" s="14"/>
      <c r="J179" s="14"/>
      <c r="K179" s="26"/>
      <c r="L179" s="43" t="s">
        <v>19</v>
      </c>
      <c r="M179" s="40">
        <f t="shared" si="9"/>
        <v>359577488</v>
      </c>
      <c r="N179" s="64"/>
      <c r="O179" s="64" t="s">
        <v>24</v>
      </c>
      <c r="P179" s="65">
        <f t="shared" si="8"/>
        <v>0</v>
      </c>
      <c r="Q179" s="10">
        <v>0</v>
      </c>
      <c r="R179" s="8" t="s">
        <v>82</v>
      </c>
    </row>
    <row r="180" spans="1:18" ht="11.25" customHeight="1" x14ac:dyDescent="0.25">
      <c r="A180" s="63">
        <v>44524</v>
      </c>
      <c r="B180" s="62" t="s">
        <v>78</v>
      </c>
      <c r="C180" s="62" t="s">
        <v>335</v>
      </c>
      <c r="D180" s="9">
        <v>131750305</v>
      </c>
      <c r="E180" s="28" t="s">
        <v>337</v>
      </c>
      <c r="F180" s="14" t="s">
        <v>82</v>
      </c>
      <c r="G180" s="14"/>
      <c r="H180" s="16"/>
      <c r="I180" s="14"/>
      <c r="J180" s="14"/>
      <c r="K180" s="26"/>
      <c r="L180" s="43" t="s">
        <v>19</v>
      </c>
      <c r="M180" s="40">
        <f t="shared" si="9"/>
        <v>131750305</v>
      </c>
      <c r="N180" s="64"/>
      <c r="O180" s="64" t="s">
        <v>24</v>
      </c>
      <c r="P180" s="65">
        <f t="shared" si="8"/>
        <v>0</v>
      </c>
      <c r="Q180" s="10">
        <v>0</v>
      </c>
      <c r="R180" s="8" t="s">
        <v>82</v>
      </c>
    </row>
    <row r="181" spans="1:18" ht="11.25" customHeight="1" x14ac:dyDescent="0.25">
      <c r="A181" s="63">
        <v>44524</v>
      </c>
      <c r="B181" s="62" t="s">
        <v>78</v>
      </c>
      <c r="C181" s="62" t="s">
        <v>335</v>
      </c>
      <c r="D181" s="9">
        <v>8470736</v>
      </c>
      <c r="E181" s="28" t="s">
        <v>338</v>
      </c>
      <c r="F181" s="14" t="s">
        <v>82</v>
      </c>
      <c r="G181" s="14"/>
      <c r="H181" s="16"/>
      <c r="I181" s="14"/>
      <c r="J181" s="14"/>
      <c r="K181" s="26"/>
      <c r="L181" s="43" t="s">
        <v>19</v>
      </c>
      <c r="M181" s="40">
        <f t="shared" si="9"/>
        <v>8470736</v>
      </c>
      <c r="N181" s="64"/>
      <c r="O181" s="64" t="s">
        <v>24</v>
      </c>
      <c r="P181" s="65">
        <f t="shared" si="8"/>
        <v>0</v>
      </c>
      <c r="Q181" s="10">
        <v>0</v>
      </c>
      <c r="R181" s="8" t="s">
        <v>82</v>
      </c>
    </row>
    <row r="182" spans="1:18" ht="11.25" customHeight="1" x14ac:dyDescent="0.25">
      <c r="A182" s="63">
        <v>44525</v>
      </c>
      <c r="B182" s="62" t="s">
        <v>84</v>
      </c>
      <c r="C182" s="62" t="s">
        <v>339</v>
      </c>
      <c r="D182" s="9">
        <v>67681795</v>
      </c>
      <c r="E182" s="28" t="s">
        <v>340</v>
      </c>
      <c r="F182" s="14" t="s">
        <v>82</v>
      </c>
      <c r="G182" s="14"/>
      <c r="H182" s="16"/>
      <c r="I182" s="14"/>
      <c r="J182" s="14"/>
      <c r="K182" s="26"/>
      <c r="L182" s="43" t="s">
        <v>19</v>
      </c>
      <c r="M182" s="40">
        <f t="shared" si="9"/>
        <v>67681795</v>
      </c>
      <c r="N182" s="64"/>
      <c r="O182" s="64" t="s">
        <v>24</v>
      </c>
      <c r="P182" s="65">
        <f t="shared" si="8"/>
        <v>0</v>
      </c>
      <c r="Q182" s="10">
        <v>0</v>
      </c>
      <c r="R182" s="8" t="s">
        <v>82</v>
      </c>
    </row>
    <row r="183" spans="1:18" ht="11.25" customHeight="1" x14ac:dyDescent="0.25">
      <c r="A183" s="63">
        <v>44526</v>
      </c>
      <c r="B183" s="62" t="s">
        <v>84</v>
      </c>
      <c r="C183" s="62" t="s">
        <v>208</v>
      </c>
      <c r="D183" s="9">
        <v>22499507</v>
      </c>
      <c r="E183" s="28" t="s">
        <v>341</v>
      </c>
      <c r="F183" s="14" t="s">
        <v>82</v>
      </c>
      <c r="G183" s="14"/>
      <c r="H183" s="16"/>
      <c r="I183" s="14"/>
      <c r="J183" s="14"/>
      <c r="K183" s="26"/>
      <c r="L183" s="43" t="s">
        <v>19</v>
      </c>
      <c r="M183" s="40">
        <f t="shared" si="9"/>
        <v>22499507</v>
      </c>
      <c r="N183" s="64"/>
      <c r="O183" s="64" t="s">
        <v>24</v>
      </c>
      <c r="P183" s="65">
        <f t="shared" si="8"/>
        <v>0</v>
      </c>
      <c r="Q183" s="10">
        <v>0</v>
      </c>
      <c r="R183" s="8" t="s">
        <v>82</v>
      </c>
    </row>
    <row r="184" spans="1:18" ht="11.25" customHeight="1" x14ac:dyDescent="0.25">
      <c r="A184" s="63">
        <v>44529</v>
      </c>
      <c r="B184" s="62" t="s">
        <v>210</v>
      </c>
      <c r="C184" s="62" t="s">
        <v>81</v>
      </c>
      <c r="D184" s="9">
        <v>22958513</v>
      </c>
      <c r="E184" s="28" t="s">
        <v>342</v>
      </c>
      <c r="F184" s="14" t="s">
        <v>82</v>
      </c>
      <c r="G184" s="14"/>
      <c r="H184" s="16"/>
      <c r="I184" s="14"/>
      <c r="J184" s="14"/>
      <c r="K184" s="26"/>
      <c r="L184" s="43" t="s">
        <v>19</v>
      </c>
      <c r="M184" s="40">
        <f t="shared" si="9"/>
        <v>22958513</v>
      </c>
      <c r="N184" s="64"/>
      <c r="O184" s="64" t="s">
        <v>24</v>
      </c>
      <c r="P184" s="65">
        <f t="shared" si="8"/>
        <v>0</v>
      </c>
      <c r="Q184" s="10">
        <v>0</v>
      </c>
      <c r="R184" s="8" t="s">
        <v>82</v>
      </c>
    </row>
    <row r="185" spans="1:18" ht="11.25" customHeight="1" x14ac:dyDescent="0.25">
      <c r="A185" s="44">
        <v>44504</v>
      </c>
      <c r="B185" s="62" t="s">
        <v>343</v>
      </c>
      <c r="C185" s="62" t="s">
        <v>344</v>
      </c>
      <c r="D185" s="9">
        <v>30064160</v>
      </c>
      <c r="E185" s="28" t="s">
        <v>345</v>
      </c>
      <c r="F185" s="14" t="s">
        <v>82</v>
      </c>
      <c r="G185" s="14"/>
      <c r="H185" s="16"/>
      <c r="I185" s="14"/>
      <c r="J185" s="14"/>
      <c r="K185" s="26"/>
      <c r="L185" s="43" t="s">
        <v>19</v>
      </c>
      <c r="M185" s="40">
        <f t="shared" si="9"/>
        <v>30064160</v>
      </c>
      <c r="N185" s="64"/>
      <c r="O185" s="64" t="s">
        <v>24</v>
      </c>
      <c r="P185" s="65">
        <f t="shared" si="8"/>
        <v>0</v>
      </c>
      <c r="Q185" s="10">
        <v>0</v>
      </c>
      <c r="R185" s="8" t="s">
        <v>82</v>
      </c>
    </row>
    <row r="186" spans="1:18" ht="11.25" customHeight="1" x14ac:dyDescent="0.25">
      <c r="A186" s="44">
        <v>44532</v>
      </c>
      <c r="B186" s="62" t="s">
        <v>210</v>
      </c>
      <c r="C186" s="62" t="s">
        <v>208</v>
      </c>
      <c r="D186" s="9">
        <v>73259137</v>
      </c>
      <c r="E186" s="28" t="s">
        <v>346</v>
      </c>
      <c r="F186" s="14" t="s">
        <v>82</v>
      </c>
      <c r="G186" s="14"/>
      <c r="H186" s="16"/>
      <c r="I186" s="14"/>
      <c r="J186" s="14"/>
      <c r="K186" s="26"/>
      <c r="L186" s="43" t="s">
        <v>19</v>
      </c>
      <c r="M186" s="40">
        <f t="shared" si="9"/>
        <v>73259137</v>
      </c>
      <c r="N186" s="64"/>
      <c r="O186" s="64" t="s">
        <v>24</v>
      </c>
      <c r="P186" s="65">
        <f t="shared" si="8"/>
        <v>0</v>
      </c>
      <c r="Q186" s="10">
        <v>0</v>
      </c>
      <c r="R186" s="8" t="s">
        <v>82</v>
      </c>
    </row>
    <row r="187" spans="1:18" ht="11.25" customHeight="1" x14ac:dyDescent="0.25">
      <c r="A187" s="44">
        <v>44533</v>
      </c>
      <c r="B187" s="62" t="s">
        <v>84</v>
      </c>
      <c r="C187" s="62" t="s">
        <v>208</v>
      </c>
      <c r="D187" s="9">
        <v>2512965</v>
      </c>
      <c r="E187" s="28" t="s">
        <v>347</v>
      </c>
      <c r="F187" s="14" t="s">
        <v>82</v>
      </c>
      <c r="G187" s="14"/>
      <c r="H187" s="16"/>
      <c r="I187" s="14"/>
      <c r="J187" s="14"/>
      <c r="K187" s="26"/>
      <c r="L187" s="43" t="s">
        <v>19</v>
      </c>
      <c r="M187" s="40">
        <f t="shared" si="9"/>
        <v>2512965</v>
      </c>
      <c r="N187" s="64"/>
      <c r="O187" s="64" t="s">
        <v>24</v>
      </c>
      <c r="P187" s="65">
        <f t="shared" si="8"/>
        <v>0</v>
      </c>
      <c r="Q187" s="10">
        <v>0</v>
      </c>
      <c r="R187" s="8" t="s">
        <v>82</v>
      </c>
    </row>
    <row r="188" spans="1:18" ht="11.25" customHeight="1" x14ac:dyDescent="0.25">
      <c r="A188" s="44">
        <v>44537</v>
      </c>
      <c r="B188" s="62" t="s">
        <v>78</v>
      </c>
      <c r="C188" s="62" t="s">
        <v>81</v>
      </c>
      <c r="D188" s="9">
        <v>119391069</v>
      </c>
      <c r="E188" s="28" t="s">
        <v>348</v>
      </c>
      <c r="F188" s="14" t="s">
        <v>82</v>
      </c>
      <c r="G188" s="14"/>
      <c r="H188" s="16"/>
      <c r="I188" s="14"/>
      <c r="J188" s="14"/>
      <c r="K188" s="26"/>
      <c r="L188" s="43" t="s">
        <v>19</v>
      </c>
      <c r="M188" s="40">
        <f t="shared" si="9"/>
        <v>119391069</v>
      </c>
      <c r="N188" s="64"/>
      <c r="O188" s="64" t="s">
        <v>24</v>
      </c>
      <c r="P188" s="65">
        <f t="shared" si="8"/>
        <v>0</v>
      </c>
      <c r="Q188" s="10">
        <v>0</v>
      </c>
      <c r="R188" s="8" t="s">
        <v>82</v>
      </c>
    </row>
    <row r="189" spans="1:18" ht="11.25" customHeight="1" x14ac:dyDescent="0.25">
      <c r="A189" s="44">
        <v>44537</v>
      </c>
      <c r="B189" s="62" t="s">
        <v>78</v>
      </c>
      <c r="C189" s="62" t="s">
        <v>81</v>
      </c>
      <c r="D189" s="9">
        <v>33843139</v>
      </c>
      <c r="E189" s="28" t="s">
        <v>349</v>
      </c>
      <c r="F189" s="14" t="s">
        <v>82</v>
      </c>
      <c r="G189" s="14"/>
      <c r="H189" s="16"/>
      <c r="I189" s="14"/>
      <c r="J189" s="14"/>
      <c r="K189" s="26"/>
      <c r="L189" s="43" t="s">
        <v>19</v>
      </c>
      <c r="M189" s="40">
        <f t="shared" si="9"/>
        <v>33843139</v>
      </c>
      <c r="N189" s="64"/>
      <c r="O189" s="64" t="s">
        <v>24</v>
      </c>
      <c r="P189" s="65">
        <f t="shared" si="8"/>
        <v>0</v>
      </c>
      <c r="Q189" s="10">
        <v>0</v>
      </c>
      <c r="R189" s="8" t="s">
        <v>82</v>
      </c>
    </row>
    <row r="190" spans="1:18" ht="11.25" customHeight="1" x14ac:dyDescent="0.25">
      <c r="A190" s="44">
        <v>44537</v>
      </c>
      <c r="B190" s="62" t="s">
        <v>78</v>
      </c>
      <c r="C190" s="62" t="s">
        <v>81</v>
      </c>
      <c r="D190" s="9">
        <v>260664211</v>
      </c>
      <c r="E190" s="28" t="s">
        <v>350</v>
      </c>
      <c r="F190" s="14" t="s">
        <v>82</v>
      </c>
      <c r="G190" s="14"/>
      <c r="H190" s="16"/>
      <c r="I190" s="14"/>
      <c r="J190" s="14"/>
      <c r="K190" s="26"/>
      <c r="L190" s="43" t="s">
        <v>19</v>
      </c>
      <c r="M190" s="40">
        <f t="shared" si="9"/>
        <v>260664211</v>
      </c>
      <c r="N190" s="64"/>
      <c r="O190" s="64" t="s">
        <v>24</v>
      </c>
      <c r="P190" s="65">
        <f t="shared" si="8"/>
        <v>0</v>
      </c>
      <c r="Q190" s="10">
        <v>0</v>
      </c>
      <c r="R190" s="8" t="s">
        <v>82</v>
      </c>
    </row>
    <row r="191" spans="1:18" ht="11.25" customHeight="1" x14ac:dyDescent="0.25">
      <c r="A191" s="44">
        <v>44537</v>
      </c>
      <c r="B191" s="62" t="s">
        <v>78</v>
      </c>
      <c r="C191" s="62" t="s">
        <v>81</v>
      </c>
      <c r="D191" s="9">
        <v>5513589</v>
      </c>
      <c r="E191" s="28" t="s">
        <v>351</v>
      </c>
      <c r="F191" s="14" t="s">
        <v>82</v>
      </c>
      <c r="G191" s="14"/>
      <c r="H191" s="16"/>
      <c r="I191" s="14"/>
      <c r="J191" s="14"/>
      <c r="K191" s="26"/>
      <c r="L191" s="43" t="s">
        <v>19</v>
      </c>
      <c r="M191" s="40">
        <f t="shared" si="9"/>
        <v>5513589</v>
      </c>
      <c r="N191" s="64"/>
      <c r="O191" s="64" t="s">
        <v>24</v>
      </c>
      <c r="P191" s="65">
        <f t="shared" ref="P191:P222" si="10">IF(L191="Contratado",M191-D191,IF(L191="Adjudicado",M191-D191,0))</f>
        <v>0</v>
      </c>
      <c r="Q191" s="10">
        <v>0</v>
      </c>
      <c r="R191" s="8" t="s">
        <v>82</v>
      </c>
    </row>
    <row r="192" spans="1:18" ht="11.25" customHeight="1" x14ac:dyDescent="0.25">
      <c r="A192" s="44">
        <v>44537</v>
      </c>
      <c r="B192" s="62" t="s">
        <v>78</v>
      </c>
      <c r="C192" s="62" t="s">
        <v>81</v>
      </c>
      <c r="D192" s="9">
        <v>144299531</v>
      </c>
      <c r="E192" s="28" t="s">
        <v>352</v>
      </c>
      <c r="F192" s="14" t="s">
        <v>82</v>
      </c>
      <c r="G192" s="14"/>
      <c r="H192" s="16"/>
      <c r="I192" s="14"/>
      <c r="J192" s="14"/>
      <c r="K192" s="26"/>
      <c r="L192" s="43" t="s">
        <v>19</v>
      </c>
      <c r="M192" s="40">
        <f t="shared" si="9"/>
        <v>144299531</v>
      </c>
      <c r="N192" s="64"/>
      <c r="O192" s="64" t="s">
        <v>24</v>
      </c>
      <c r="P192" s="65">
        <f t="shared" si="10"/>
        <v>0</v>
      </c>
      <c r="Q192" s="10">
        <v>0</v>
      </c>
      <c r="R192" s="8" t="s">
        <v>82</v>
      </c>
    </row>
    <row r="193" spans="1:18" ht="11.25" customHeight="1" x14ac:dyDescent="0.25">
      <c r="A193" s="63">
        <v>44545</v>
      </c>
      <c r="B193" s="62" t="s">
        <v>343</v>
      </c>
      <c r="C193" s="62" t="s">
        <v>344</v>
      </c>
      <c r="D193" s="9">
        <v>37795429</v>
      </c>
      <c r="E193" s="28" t="s">
        <v>353</v>
      </c>
      <c r="F193" s="14" t="s">
        <v>82</v>
      </c>
      <c r="G193" s="14"/>
      <c r="H193" s="16"/>
      <c r="I193" s="14"/>
      <c r="J193" s="14"/>
      <c r="K193" s="26"/>
      <c r="L193" s="43" t="s">
        <v>19</v>
      </c>
      <c r="M193" s="40">
        <f t="shared" si="9"/>
        <v>37795429</v>
      </c>
      <c r="N193" s="64"/>
      <c r="O193" s="64" t="s">
        <v>24</v>
      </c>
      <c r="P193" s="65">
        <f t="shared" si="10"/>
        <v>0</v>
      </c>
      <c r="Q193" s="10">
        <v>0</v>
      </c>
      <c r="R193" s="8" t="s">
        <v>82</v>
      </c>
    </row>
    <row r="194" spans="1:18" ht="11.25" customHeight="1" x14ac:dyDescent="0.25">
      <c r="A194" s="63">
        <v>44546</v>
      </c>
      <c r="B194" s="62" t="s">
        <v>78</v>
      </c>
      <c r="C194" s="62" t="s">
        <v>81</v>
      </c>
      <c r="D194" s="9">
        <v>529475698</v>
      </c>
      <c r="E194" s="28" t="s">
        <v>354</v>
      </c>
      <c r="F194" s="14" t="s">
        <v>82</v>
      </c>
      <c r="G194" s="14"/>
      <c r="H194" s="16"/>
      <c r="I194" s="14"/>
      <c r="J194" s="14"/>
      <c r="K194" s="26"/>
      <c r="L194" s="43" t="s">
        <v>19</v>
      </c>
      <c r="M194" s="40">
        <f t="shared" si="9"/>
        <v>529475698</v>
      </c>
      <c r="N194" s="64"/>
      <c r="O194" s="64" t="s">
        <v>24</v>
      </c>
      <c r="P194" s="65">
        <f t="shared" si="10"/>
        <v>0</v>
      </c>
      <c r="Q194" s="10">
        <v>0</v>
      </c>
      <c r="R194" s="8" t="s">
        <v>82</v>
      </c>
    </row>
    <row r="195" spans="1:18" ht="11.25" customHeight="1" x14ac:dyDescent="0.25">
      <c r="A195" s="63">
        <v>44551</v>
      </c>
      <c r="B195" s="62" t="s">
        <v>78</v>
      </c>
      <c r="C195" s="62" t="s">
        <v>355</v>
      </c>
      <c r="D195" s="9">
        <v>2382349812</v>
      </c>
      <c r="E195" s="28" t="s">
        <v>356</v>
      </c>
      <c r="F195" s="14" t="s">
        <v>82</v>
      </c>
      <c r="G195" s="14"/>
      <c r="H195" s="16"/>
      <c r="I195" s="14"/>
      <c r="J195" s="14"/>
      <c r="K195" s="26"/>
      <c r="L195" s="43" t="s">
        <v>19</v>
      </c>
      <c r="M195" s="40">
        <f t="shared" si="9"/>
        <v>2382349812</v>
      </c>
      <c r="N195" s="64"/>
      <c r="O195" s="64" t="s">
        <v>24</v>
      </c>
      <c r="P195" s="65">
        <f t="shared" si="10"/>
        <v>0</v>
      </c>
      <c r="Q195" s="10">
        <v>0</v>
      </c>
      <c r="R195" s="8" t="s">
        <v>82</v>
      </c>
    </row>
    <row r="196" spans="1:18" ht="11.25" customHeight="1" x14ac:dyDescent="0.25">
      <c r="A196" s="63">
        <v>44551</v>
      </c>
      <c r="B196" s="62" t="s">
        <v>210</v>
      </c>
      <c r="C196" s="62" t="s">
        <v>325</v>
      </c>
      <c r="D196" s="9">
        <v>111666482</v>
      </c>
      <c r="E196" s="28" t="s">
        <v>357</v>
      </c>
      <c r="F196" s="14" t="s">
        <v>82</v>
      </c>
      <c r="G196" s="14"/>
      <c r="H196" s="16"/>
      <c r="I196" s="14"/>
      <c r="J196" s="14"/>
      <c r="K196" s="26"/>
      <c r="L196" s="43" t="s">
        <v>19</v>
      </c>
      <c r="M196" s="40">
        <f t="shared" si="9"/>
        <v>111666482</v>
      </c>
      <c r="N196" s="64"/>
      <c r="O196" s="64" t="s">
        <v>24</v>
      </c>
      <c r="P196" s="65">
        <f t="shared" si="10"/>
        <v>0</v>
      </c>
      <c r="Q196" s="10">
        <v>0</v>
      </c>
      <c r="R196" s="8" t="s">
        <v>82</v>
      </c>
    </row>
    <row r="197" spans="1:18" ht="11.25" customHeight="1" x14ac:dyDescent="0.25">
      <c r="A197" s="37">
        <v>44224</v>
      </c>
      <c r="B197" s="6" t="s">
        <v>343</v>
      </c>
      <c r="C197" s="6" t="s">
        <v>358</v>
      </c>
      <c r="D197" s="9">
        <v>5649005368</v>
      </c>
      <c r="E197" s="7" t="s">
        <v>359</v>
      </c>
      <c r="F197" s="14" t="s">
        <v>360</v>
      </c>
      <c r="G197" s="14"/>
      <c r="H197" s="37"/>
      <c r="I197" s="8">
        <v>188</v>
      </c>
      <c r="J197" s="8">
        <v>188</v>
      </c>
      <c r="K197" s="12">
        <v>119</v>
      </c>
      <c r="L197" s="46" t="s">
        <v>19</v>
      </c>
      <c r="M197" s="9">
        <v>5446200902</v>
      </c>
      <c r="N197" s="64"/>
      <c r="O197" s="64" t="s">
        <v>24</v>
      </c>
      <c r="P197" s="65">
        <f t="shared" si="10"/>
        <v>-202804466</v>
      </c>
      <c r="Q197" s="10">
        <v>-3.5900915790000001E-2</v>
      </c>
      <c r="R197" s="8" t="s">
        <v>21</v>
      </c>
    </row>
    <row r="198" spans="1:18" ht="11.25" customHeight="1" x14ac:dyDescent="0.25">
      <c r="A198" s="37">
        <v>44224</v>
      </c>
      <c r="B198" s="6" t="s">
        <v>343</v>
      </c>
      <c r="C198" s="6" t="s">
        <v>358</v>
      </c>
      <c r="D198" s="9">
        <v>6638976625</v>
      </c>
      <c r="E198" s="7" t="s">
        <v>359</v>
      </c>
      <c r="F198" s="14" t="s">
        <v>360</v>
      </c>
      <c r="G198" s="14"/>
      <c r="H198" s="37"/>
      <c r="I198" s="8"/>
      <c r="J198" s="8">
        <v>188</v>
      </c>
      <c r="K198" s="12">
        <v>130</v>
      </c>
      <c r="L198" s="46" t="s">
        <v>19</v>
      </c>
      <c r="M198" s="47">
        <v>6380833557</v>
      </c>
      <c r="N198" s="64"/>
      <c r="O198" s="64" t="s">
        <v>24</v>
      </c>
      <c r="P198" s="65">
        <f t="shared" si="10"/>
        <v>-258143068</v>
      </c>
      <c r="Q198" s="10">
        <v>-3.888296082E-2</v>
      </c>
      <c r="R198" s="8" t="s">
        <v>21</v>
      </c>
    </row>
    <row r="199" spans="1:18" ht="11.25" customHeight="1" x14ac:dyDescent="0.25">
      <c r="A199" s="37">
        <v>44224</v>
      </c>
      <c r="B199" s="6" t="s">
        <v>343</v>
      </c>
      <c r="C199" s="6" t="s">
        <v>358</v>
      </c>
      <c r="D199" s="9">
        <v>6294385054</v>
      </c>
      <c r="E199" s="7" t="s">
        <v>359</v>
      </c>
      <c r="F199" s="14" t="s">
        <v>360</v>
      </c>
      <c r="G199" s="14"/>
      <c r="H199" s="37"/>
      <c r="I199" s="8"/>
      <c r="J199" s="8">
        <v>188</v>
      </c>
      <c r="K199" s="12">
        <v>139</v>
      </c>
      <c r="L199" s="46" t="s">
        <v>19</v>
      </c>
      <c r="M199" s="45">
        <v>5716002371</v>
      </c>
      <c r="N199" s="64"/>
      <c r="O199" s="64" t="s">
        <v>24</v>
      </c>
      <c r="P199" s="65">
        <f t="shared" si="10"/>
        <v>-578382683</v>
      </c>
      <c r="Q199" s="10">
        <v>-9.1888671889999995E-2</v>
      </c>
      <c r="R199" s="8" t="s">
        <v>21</v>
      </c>
    </row>
    <row r="200" spans="1:18" ht="11.25" customHeight="1" x14ac:dyDescent="0.25">
      <c r="A200" s="37">
        <v>44264</v>
      </c>
      <c r="B200" s="6" t="s">
        <v>343</v>
      </c>
      <c r="C200" s="6" t="s">
        <v>361</v>
      </c>
      <c r="D200" s="22">
        <v>3522163471</v>
      </c>
      <c r="E200" s="7" t="s">
        <v>362</v>
      </c>
      <c r="F200" s="14" t="s">
        <v>360</v>
      </c>
      <c r="G200" s="14"/>
      <c r="H200" s="63"/>
      <c r="I200" s="8">
        <v>190</v>
      </c>
      <c r="J200" s="8">
        <v>190</v>
      </c>
      <c r="K200" s="12">
        <v>131</v>
      </c>
      <c r="L200" s="46" t="s">
        <v>19</v>
      </c>
      <c r="M200" s="9">
        <v>3393956372</v>
      </c>
      <c r="N200" s="64"/>
      <c r="O200" s="64" t="s">
        <v>24</v>
      </c>
      <c r="P200" s="65">
        <f t="shared" si="10"/>
        <v>-128207099</v>
      </c>
      <c r="Q200" s="10">
        <v>-3.6400098989999997E-2</v>
      </c>
      <c r="R200" s="8" t="s">
        <v>21</v>
      </c>
    </row>
    <row r="201" spans="1:18" ht="11.25" customHeight="1" x14ac:dyDescent="0.25">
      <c r="A201" s="37">
        <v>44264</v>
      </c>
      <c r="B201" s="6" t="s">
        <v>343</v>
      </c>
      <c r="C201" s="6" t="s">
        <v>361</v>
      </c>
      <c r="D201" s="22">
        <v>2043079983</v>
      </c>
      <c r="E201" s="7" t="s">
        <v>362</v>
      </c>
      <c r="F201" s="14" t="s">
        <v>360</v>
      </c>
      <c r="G201" s="14"/>
      <c r="H201" s="16"/>
      <c r="I201" s="8"/>
      <c r="J201" s="8">
        <v>190</v>
      </c>
      <c r="K201" s="12">
        <v>128</v>
      </c>
      <c r="L201" s="46" t="s">
        <v>19</v>
      </c>
      <c r="M201" s="9">
        <v>1954205083</v>
      </c>
      <c r="N201" s="64"/>
      <c r="O201" s="64" t="s">
        <v>24</v>
      </c>
      <c r="P201" s="65">
        <f t="shared" si="10"/>
        <v>-88874900</v>
      </c>
      <c r="Q201" s="10">
        <v>-4.3500450660000002E-2</v>
      </c>
      <c r="R201" s="8" t="s">
        <v>21</v>
      </c>
    </row>
    <row r="202" spans="1:18" ht="11.25" customHeight="1" x14ac:dyDescent="0.25">
      <c r="A202" s="37">
        <v>44264</v>
      </c>
      <c r="B202" s="6" t="s">
        <v>343</v>
      </c>
      <c r="C202" s="6" t="s">
        <v>361</v>
      </c>
      <c r="D202" s="22">
        <v>1416143561</v>
      </c>
      <c r="E202" s="7" t="s">
        <v>362</v>
      </c>
      <c r="F202" s="14" t="s">
        <v>360</v>
      </c>
      <c r="G202" s="14"/>
      <c r="H202" s="16"/>
      <c r="I202" s="8"/>
      <c r="J202" s="8">
        <v>190</v>
      </c>
      <c r="K202" s="12">
        <v>104</v>
      </c>
      <c r="L202" s="46" t="s">
        <v>19</v>
      </c>
      <c r="M202" s="9">
        <v>1267985719</v>
      </c>
      <c r="N202" s="64"/>
      <c r="O202" s="64" t="s">
        <v>24</v>
      </c>
      <c r="P202" s="65">
        <f t="shared" si="10"/>
        <v>-148157842</v>
      </c>
      <c r="Q202" s="10">
        <v>-0.10462063739999999</v>
      </c>
      <c r="R202" s="8" t="s">
        <v>21</v>
      </c>
    </row>
    <row r="203" spans="1:18" ht="11.25" customHeight="1" x14ac:dyDescent="0.25">
      <c r="A203" s="37">
        <v>44264</v>
      </c>
      <c r="B203" s="6" t="s">
        <v>343</v>
      </c>
      <c r="C203" s="6" t="s">
        <v>361</v>
      </c>
      <c r="D203" s="22">
        <v>1968000259</v>
      </c>
      <c r="E203" s="7" t="s">
        <v>362</v>
      </c>
      <c r="F203" s="14" t="s">
        <v>360</v>
      </c>
      <c r="G203" s="14"/>
      <c r="H203" s="16"/>
      <c r="I203" s="8"/>
      <c r="J203" s="8">
        <v>190</v>
      </c>
      <c r="K203" s="12">
        <v>121</v>
      </c>
      <c r="L203" s="46" t="s">
        <v>19</v>
      </c>
      <c r="M203" s="9">
        <v>1662960260</v>
      </c>
      <c r="N203" s="64"/>
      <c r="O203" s="64" t="s">
        <v>24</v>
      </c>
      <c r="P203" s="65">
        <f t="shared" si="10"/>
        <v>-305039999</v>
      </c>
      <c r="Q203" s="10">
        <v>-0.15499997909999999</v>
      </c>
      <c r="R203" s="8" t="s">
        <v>21</v>
      </c>
    </row>
    <row r="204" spans="1:18" ht="11.25" customHeight="1" x14ac:dyDescent="0.25">
      <c r="A204" s="37">
        <v>44264</v>
      </c>
      <c r="B204" s="6" t="s">
        <v>343</v>
      </c>
      <c r="C204" s="6" t="s">
        <v>361</v>
      </c>
      <c r="D204" s="22">
        <v>2715929388</v>
      </c>
      <c r="E204" s="7" t="s">
        <v>362</v>
      </c>
      <c r="F204" s="14" t="s">
        <v>360</v>
      </c>
      <c r="G204" s="14"/>
      <c r="H204" s="16"/>
      <c r="I204" s="8"/>
      <c r="J204" s="8">
        <v>190</v>
      </c>
      <c r="K204" s="12">
        <v>135</v>
      </c>
      <c r="L204" s="46" t="s">
        <v>19</v>
      </c>
      <c r="M204" s="9">
        <v>2617340169</v>
      </c>
      <c r="N204" s="64"/>
      <c r="O204" s="64" t="s">
        <v>24</v>
      </c>
      <c r="P204" s="65">
        <f t="shared" si="10"/>
        <v>-98589219</v>
      </c>
      <c r="Q204" s="10">
        <v>-3.6300361650000001E-2</v>
      </c>
      <c r="R204" s="8" t="s">
        <v>21</v>
      </c>
    </row>
    <row r="205" spans="1:18" ht="11.25" customHeight="1" x14ac:dyDescent="0.25">
      <c r="A205" s="37">
        <v>44264</v>
      </c>
      <c r="B205" s="6" t="s">
        <v>343</v>
      </c>
      <c r="C205" s="6" t="s">
        <v>361</v>
      </c>
      <c r="D205" s="22">
        <v>1725306275</v>
      </c>
      <c r="E205" s="7" t="s">
        <v>362</v>
      </c>
      <c r="F205" s="14" t="s">
        <v>360</v>
      </c>
      <c r="G205" s="14"/>
      <c r="H205" s="16"/>
      <c r="I205" s="8"/>
      <c r="J205" s="8">
        <v>190</v>
      </c>
      <c r="K205" s="12">
        <v>112</v>
      </c>
      <c r="L205" s="46" t="s">
        <v>19</v>
      </c>
      <c r="M205" s="9">
        <v>1647837707</v>
      </c>
      <c r="N205" s="64"/>
      <c r="O205" s="64" t="s">
        <v>24</v>
      </c>
      <c r="P205" s="65">
        <f t="shared" si="10"/>
        <v>-77468568</v>
      </c>
      <c r="Q205" s="10">
        <v>-4.4901342519999998E-2</v>
      </c>
      <c r="R205" s="8" t="s">
        <v>21</v>
      </c>
    </row>
    <row r="206" spans="1:18" ht="11.25" customHeight="1" x14ac:dyDescent="0.25">
      <c r="A206" s="37">
        <v>44264</v>
      </c>
      <c r="B206" s="6" t="s">
        <v>343</v>
      </c>
      <c r="C206" s="6" t="s">
        <v>361</v>
      </c>
      <c r="D206" s="22">
        <v>2501855268</v>
      </c>
      <c r="E206" s="7" t="s">
        <v>362</v>
      </c>
      <c r="F206" s="14" t="s">
        <v>360</v>
      </c>
      <c r="G206" s="14"/>
      <c r="H206" s="16"/>
      <c r="I206" s="8"/>
      <c r="J206" s="8">
        <v>190</v>
      </c>
      <c r="K206" s="12">
        <v>124</v>
      </c>
      <c r="L206" s="46" t="s">
        <v>19</v>
      </c>
      <c r="M206" s="9">
        <v>2237909572</v>
      </c>
      <c r="N206" s="64"/>
      <c r="O206" s="64" t="s">
        <v>24</v>
      </c>
      <c r="P206" s="65">
        <f t="shared" si="10"/>
        <v>-263945696</v>
      </c>
      <c r="Q206" s="10">
        <v>-0.1054999861</v>
      </c>
      <c r="R206" s="8" t="s">
        <v>21</v>
      </c>
    </row>
    <row r="207" spans="1:18" ht="11.25" customHeight="1" x14ac:dyDescent="0.25">
      <c r="A207" s="37">
        <v>44284</v>
      </c>
      <c r="B207" s="6" t="s">
        <v>343</v>
      </c>
      <c r="C207" s="62" t="s">
        <v>363</v>
      </c>
      <c r="D207" s="22">
        <v>897839420</v>
      </c>
      <c r="E207" s="7" t="s">
        <v>364</v>
      </c>
      <c r="F207" s="14" t="s">
        <v>360</v>
      </c>
      <c r="G207" s="14"/>
      <c r="H207" s="16"/>
      <c r="I207" s="8">
        <v>27</v>
      </c>
      <c r="J207" s="8">
        <v>27</v>
      </c>
      <c r="K207" s="12">
        <v>23</v>
      </c>
      <c r="L207" s="46" t="s">
        <v>19</v>
      </c>
      <c r="M207" s="22">
        <v>872617400</v>
      </c>
      <c r="N207" s="64"/>
      <c r="O207" s="64" t="s">
        <v>24</v>
      </c>
      <c r="P207" s="65">
        <f t="shared" si="10"/>
        <v>-25222020</v>
      </c>
      <c r="Q207" s="10">
        <v>-2.8091905340000001E-2</v>
      </c>
      <c r="R207" s="8" t="s">
        <v>21</v>
      </c>
    </row>
    <row r="208" spans="1:18" ht="11.25" customHeight="1" x14ac:dyDescent="0.25">
      <c r="A208" s="37">
        <v>44286</v>
      </c>
      <c r="B208" s="6" t="s">
        <v>343</v>
      </c>
      <c r="C208" s="62" t="s">
        <v>365</v>
      </c>
      <c r="D208" s="9">
        <v>537882287</v>
      </c>
      <c r="E208" s="7" t="s">
        <v>366</v>
      </c>
      <c r="F208" s="14" t="s">
        <v>94</v>
      </c>
      <c r="G208" s="14"/>
      <c r="H208" s="16"/>
      <c r="I208" s="8">
        <v>69</v>
      </c>
      <c r="J208" s="8">
        <v>69</v>
      </c>
      <c r="K208" s="12">
        <v>41</v>
      </c>
      <c r="L208" s="46" t="s">
        <v>19</v>
      </c>
      <c r="M208" s="9">
        <v>537880714</v>
      </c>
      <c r="N208" s="64"/>
      <c r="O208" s="64" t="s">
        <v>24</v>
      </c>
      <c r="P208" s="65">
        <f t="shared" si="10"/>
        <v>-1573</v>
      </c>
      <c r="Q208" s="10">
        <v>-2.92443168E-6</v>
      </c>
      <c r="R208" s="8" t="s">
        <v>21</v>
      </c>
    </row>
    <row r="209" spans="1:18" ht="11.25" customHeight="1" x14ac:dyDescent="0.25">
      <c r="A209" s="37">
        <v>44286</v>
      </c>
      <c r="B209" s="6" t="s">
        <v>343</v>
      </c>
      <c r="C209" s="6" t="s">
        <v>367</v>
      </c>
      <c r="D209" s="9">
        <v>207852984</v>
      </c>
      <c r="E209" s="7" t="s">
        <v>368</v>
      </c>
      <c r="F209" s="14" t="s">
        <v>94</v>
      </c>
      <c r="G209" s="14"/>
      <c r="H209" s="16"/>
      <c r="I209" s="8">
        <v>79</v>
      </c>
      <c r="J209" s="8">
        <v>79</v>
      </c>
      <c r="K209" s="12">
        <v>60</v>
      </c>
      <c r="L209" s="46" t="s">
        <v>19</v>
      </c>
      <c r="M209" s="50">
        <v>207724776</v>
      </c>
      <c r="N209" s="64"/>
      <c r="O209" s="64" t="s">
        <v>24</v>
      </c>
      <c r="P209" s="65">
        <f t="shared" si="10"/>
        <v>-128208</v>
      </c>
      <c r="Q209" s="10">
        <v>-6.1682058889999997E-4</v>
      </c>
      <c r="R209" s="8" t="s">
        <v>21</v>
      </c>
    </row>
    <row r="210" spans="1:18" ht="11.25" customHeight="1" x14ac:dyDescent="0.25">
      <c r="A210" s="37">
        <v>44286</v>
      </c>
      <c r="B210" s="6" t="s">
        <v>343</v>
      </c>
      <c r="C210" s="6" t="s">
        <v>367</v>
      </c>
      <c r="D210" s="9">
        <v>237144848</v>
      </c>
      <c r="E210" s="7" t="s">
        <v>368</v>
      </c>
      <c r="F210" s="14" t="s">
        <v>94</v>
      </c>
      <c r="G210" s="14"/>
      <c r="H210" s="16"/>
      <c r="I210" s="8"/>
      <c r="J210" s="8">
        <v>79</v>
      </c>
      <c r="K210" s="12">
        <v>53</v>
      </c>
      <c r="L210" s="46" t="s">
        <v>19</v>
      </c>
      <c r="M210" s="50">
        <v>237136214</v>
      </c>
      <c r="N210" s="64"/>
      <c r="O210" s="64" t="s">
        <v>24</v>
      </c>
      <c r="P210" s="65">
        <f t="shared" si="10"/>
        <v>-8634</v>
      </c>
      <c r="Q210" s="10">
        <v>-3.6408128080000003E-5</v>
      </c>
      <c r="R210" s="8" t="s">
        <v>21</v>
      </c>
    </row>
    <row r="211" spans="1:18" ht="11.25" customHeight="1" x14ac:dyDescent="0.25">
      <c r="A211" s="37">
        <v>44286</v>
      </c>
      <c r="B211" s="6" t="s">
        <v>343</v>
      </c>
      <c r="C211" s="6" t="s">
        <v>369</v>
      </c>
      <c r="D211" s="9">
        <v>715062073</v>
      </c>
      <c r="E211" s="7" t="s">
        <v>370</v>
      </c>
      <c r="F211" s="14" t="s">
        <v>94</v>
      </c>
      <c r="G211" s="14"/>
      <c r="H211" s="16"/>
      <c r="I211" s="8">
        <v>83</v>
      </c>
      <c r="J211" s="8">
        <v>83</v>
      </c>
      <c r="K211" s="12">
        <v>76</v>
      </c>
      <c r="L211" s="46" t="s">
        <v>19</v>
      </c>
      <c r="M211" s="48">
        <v>714986510</v>
      </c>
      <c r="N211" s="64"/>
      <c r="O211" s="64" t="s">
        <v>24</v>
      </c>
      <c r="P211" s="65">
        <f t="shared" si="10"/>
        <v>-75563</v>
      </c>
      <c r="Q211" s="10">
        <v>-1.0567334339999999E-4</v>
      </c>
      <c r="R211" s="8" t="s">
        <v>21</v>
      </c>
    </row>
    <row r="212" spans="1:18" ht="11.25" customHeight="1" x14ac:dyDescent="0.25">
      <c r="A212" s="37">
        <v>44286</v>
      </c>
      <c r="B212" s="6" t="s">
        <v>343</v>
      </c>
      <c r="C212" s="6" t="s">
        <v>369</v>
      </c>
      <c r="D212" s="9">
        <v>633329656</v>
      </c>
      <c r="E212" s="7" t="s">
        <v>370</v>
      </c>
      <c r="F212" s="14" t="s">
        <v>94</v>
      </c>
      <c r="G212" s="14"/>
      <c r="H212" s="16"/>
      <c r="I212" s="8"/>
      <c r="J212" s="8">
        <v>83</v>
      </c>
      <c r="K212" s="12">
        <v>77</v>
      </c>
      <c r="L212" s="46" t="s">
        <v>19</v>
      </c>
      <c r="M212" s="48">
        <v>633321273</v>
      </c>
      <c r="N212" s="64"/>
      <c r="O212" s="64" t="s">
        <v>24</v>
      </c>
      <c r="P212" s="65">
        <f t="shared" si="10"/>
        <v>-8383</v>
      </c>
      <c r="Q212" s="10">
        <v>-1.323639264E-5</v>
      </c>
      <c r="R212" s="8" t="s">
        <v>21</v>
      </c>
    </row>
    <row r="213" spans="1:18" ht="11.25" customHeight="1" x14ac:dyDescent="0.25">
      <c r="A213" s="37">
        <v>44299</v>
      </c>
      <c r="B213" s="6" t="s">
        <v>343</v>
      </c>
      <c r="C213" s="62" t="s">
        <v>371</v>
      </c>
      <c r="D213" s="45">
        <v>244195103</v>
      </c>
      <c r="E213" s="7" t="s">
        <v>372</v>
      </c>
      <c r="F213" s="14" t="s">
        <v>94</v>
      </c>
      <c r="G213" s="14"/>
      <c r="H213" s="23"/>
      <c r="I213" s="8">
        <v>14</v>
      </c>
      <c r="J213" s="8">
        <v>14</v>
      </c>
      <c r="K213" s="12">
        <v>12</v>
      </c>
      <c r="L213" s="46" t="s">
        <v>19</v>
      </c>
      <c r="M213" s="9">
        <v>244167770</v>
      </c>
      <c r="N213" s="64"/>
      <c r="O213" s="64" t="s">
        <v>24</v>
      </c>
      <c r="P213" s="65">
        <f t="shared" si="10"/>
        <v>-27333</v>
      </c>
      <c r="Q213" s="10">
        <v>-1.119309915E-4</v>
      </c>
      <c r="R213" s="8" t="s">
        <v>21</v>
      </c>
    </row>
    <row r="214" spans="1:18" ht="11.25" customHeight="1" x14ac:dyDescent="0.25">
      <c r="A214" s="37">
        <v>44328</v>
      </c>
      <c r="B214" s="6" t="s">
        <v>343</v>
      </c>
      <c r="C214" s="6" t="s">
        <v>373</v>
      </c>
      <c r="D214" s="22">
        <v>496857336</v>
      </c>
      <c r="E214" s="7" t="s">
        <v>374</v>
      </c>
      <c r="F214" s="14" t="s">
        <v>360</v>
      </c>
      <c r="G214" s="14"/>
      <c r="H214" s="23"/>
      <c r="I214" s="49">
        <v>47</v>
      </c>
      <c r="J214" s="49">
        <v>47</v>
      </c>
      <c r="K214" s="12">
        <v>30</v>
      </c>
      <c r="L214" s="46" t="s">
        <v>19</v>
      </c>
      <c r="M214" s="9">
        <v>453296052</v>
      </c>
      <c r="N214" s="64"/>
      <c r="O214" s="64" t="s">
        <v>24</v>
      </c>
      <c r="P214" s="65">
        <f t="shared" si="10"/>
        <v>-43561284</v>
      </c>
      <c r="Q214" s="10">
        <v>-8.7673625490000004E-2</v>
      </c>
      <c r="R214" s="8" t="s">
        <v>21</v>
      </c>
    </row>
    <row r="215" spans="1:18" ht="11.25" customHeight="1" x14ac:dyDescent="0.25">
      <c r="A215" s="37">
        <v>44328</v>
      </c>
      <c r="B215" s="6" t="s">
        <v>343</v>
      </c>
      <c r="C215" s="6" t="s">
        <v>373</v>
      </c>
      <c r="D215" s="22">
        <v>394954398</v>
      </c>
      <c r="E215" s="7" t="s">
        <v>374</v>
      </c>
      <c r="F215" s="14" t="s">
        <v>360</v>
      </c>
      <c r="G215" s="14"/>
      <c r="H215" s="23"/>
      <c r="I215" s="49"/>
      <c r="J215" s="49">
        <v>47</v>
      </c>
      <c r="K215" s="12">
        <v>31</v>
      </c>
      <c r="L215" s="46" t="s">
        <v>19</v>
      </c>
      <c r="M215" s="9">
        <v>334285128</v>
      </c>
      <c r="N215" s="64"/>
      <c r="O215" s="64" t="s">
        <v>24</v>
      </c>
      <c r="P215" s="65">
        <f t="shared" si="10"/>
        <v>-60669270</v>
      </c>
      <c r="Q215" s="10">
        <v>-0.15361082270000001</v>
      </c>
      <c r="R215" s="8" t="s">
        <v>21</v>
      </c>
    </row>
    <row r="216" spans="1:18" ht="11.25" customHeight="1" x14ac:dyDescent="0.25">
      <c r="A216" s="37">
        <v>44328</v>
      </c>
      <c r="B216" s="6" t="s">
        <v>343</v>
      </c>
      <c r="C216" s="6" t="s">
        <v>373</v>
      </c>
      <c r="D216" s="22">
        <v>388389378</v>
      </c>
      <c r="E216" s="7" t="s">
        <v>374</v>
      </c>
      <c r="F216" s="14" t="s">
        <v>360</v>
      </c>
      <c r="G216" s="14"/>
      <c r="H216" s="23"/>
      <c r="I216" s="49"/>
      <c r="J216" s="49">
        <v>47</v>
      </c>
      <c r="K216" s="12">
        <v>34</v>
      </c>
      <c r="L216" s="46" t="s">
        <v>19</v>
      </c>
      <c r="M216" s="9">
        <v>373485156</v>
      </c>
      <c r="N216" s="64"/>
      <c r="O216" s="64" t="s">
        <v>24</v>
      </c>
      <c r="P216" s="65">
        <f t="shared" si="10"/>
        <v>-14904222</v>
      </c>
      <c r="Q216" s="10">
        <v>-3.8374432579999999E-2</v>
      </c>
      <c r="R216" s="8" t="s">
        <v>21</v>
      </c>
    </row>
    <row r="217" spans="1:18" ht="11.25" customHeight="1" x14ac:dyDescent="0.25">
      <c r="A217" s="37">
        <v>44340</v>
      </c>
      <c r="B217" s="6" t="s">
        <v>343</v>
      </c>
      <c r="C217" s="62" t="s">
        <v>375</v>
      </c>
      <c r="D217" s="45">
        <v>155864811.69999999</v>
      </c>
      <c r="E217" s="7" t="s">
        <v>376</v>
      </c>
      <c r="F217" s="14" t="s">
        <v>94</v>
      </c>
      <c r="G217" s="14"/>
      <c r="H217" s="23"/>
      <c r="I217" s="8">
        <v>6</v>
      </c>
      <c r="J217" s="8">
        <v>6</v>
      </c>
      <c r="K217" s="12">
        <v>4</v>
      </c>
      <c r="L217" s="46" t="s">
        <v>19</v>
      </c>
      <c r="M217" s="9">
        <v>155837283</v>
      </c>
      <c r="N217" s="64"/>
      <c r="O217" s="64" t="s">
        <v>24</v>
      </c>
      <c r="P217" s="65">
        <f t="shared" si="10"/>
        <v>-27528.699999988079</v>
      </c>
      <c r="Q217" s="10">
        <v>-1.766190823E-4</v>
      </c>
      <c r="R217" s="8" t="s">
        <v>21</v>
      </c>
    </row>
    <row r="218" spans="1:18" ht="11.25" customHeight="1" x14ac:dyDescent="0.25">
      <c r="A218" s="51">
        <v>44351</v>
      </c>
      <c r="B218" s="66" t="s">
        <v>343</v>
      </c>
      <c r="C218" s="66" t="s">
        <v>377</v>
      </c>
      <c r="D218" s="52">
        <v>14680441671</v>
      </c>
      <c r="E218" s="53" t="s">
        <v>378</v>
      </c>
      <c r="F218" s="67" t="s">
        <v>213</v>
      </c>
      <c r="G218" s="67"/>
      <c r="H218" s="54"/>
      <c r="I218" s="67">
        <v>4</v>
      </c>
      <c r="J218" s="67">
        <v>4</v>
      </c>
      <c r="K218" s="55"/>
      <c r="L218" s="46" t="s">
        <v>19</v>
      </c>
      <c r="M218" s="56">
        <v>14680441671</v>
      </c>
      <c r="N218" s="68"/>
      <c r="O218" s="68" t="s">
        <v>24</v>
      </c>
      <c r="P218" s="34">
        <f t="shared" si="10"/>
        <v>0</v>
      </c>
      <c r="Q218" s="35">
        <v>0</v>
      </c>
      <c r="R218" s="36" t="s">
        <v>214</v>
      </c>
    </row>
    <row r="219" spans="1:18" ht="11.25" customHeight="1" x14ac:dyDescent="0.25">
      <c r="A219" s="37">
        <v>44351</v>
      </c>
      <c r="B219" s="6" t="s">
        <v>343</v>
      </c>
      <c r="C219" s="62" t="s">
        <v>379</v>
      </c>
      <c r="D219" s="45">
        <v>531960606</v>
      </c>
      <c r="E219" s="7" t="s">
        <v>380</v>
      </c>
      <c r="F219" s="14" t="s">
        <v>94</v>
      </c>
      <c r="G219" s="14"/>
      <c r="H219" s="23"/>
      <c r="I219" s="8">
        <v>6</v>
      </c>
      <c r="J219" s="8">
        <v>6</v>
      </c>
      <c r="K219" s="12">
        <v>4</v>
      </c>
      <c r="L219" s="46" t="s">
        <v>19</v>
      </c>
      <c r="M219" s="9">
        <v>531952562</v>
      </c>
      <c r="N219" s="64"/>
      <c r="O219" s="64" t="s">
        <v>24</v>
      </c>
      <c r="P219" s="65">
        <f t="shared" si="10"/>
        <v>-8044</v>
      </c>
      <c r="Q219" s="10">
        <v>-1.512142048E-5</v>
      </c>
      <c r="R219" s="8" t="s">
        <v>21</v>
      </c>
    </row>
    <row r="220" spans="1:18" ht="11.25" customHeight="1" x14ac:dyDescent="0.25">
      <c r="A220" s="37">
        <v>44364</v>
      </c>
      <c r="B220" s="6" t="s">
        <v>343</v>
      </c>
      <c r="C220" s="62" t="s">
        <v>381</v>
      </c>
      <c r="D220" s="45">
        <v>267695596</v>
      </c>
      <c r="E220" s="7" t="s">
        <v>382</v>
      </c>
      <c r="F220" s="14" t="s">
        <v>94</v>
      </c>
      <c r="G220" s="14"/>
      <c r="H220" s="23"/>
      <c r="I220" s="8">
        <v>20</v>
      </c>
      <c r="J220" s="8">
        <v>19</v>
      </c>
      <c r="K220" s="12">
        <v>14</v>
      </c>
      <c r="L220" s="46" t="s">
        <v>19</v>
      </c>
      <c r="M220" s="9">
        <v>267695596</v>
      </c>
      <c r="N220" s="64"/>
      <c r="O220" s="64" t="s">
        <v>24</v>
      </c>
      <c r="P220" s="65">
        <f t="shared" si="10"/>
        <v>0</v>
      </c>
      <c r="Q220" s="10">
        <v>0</v>
      </c>
      <c r="R220" s="8" t="s">
        <v>97</v>
      </c>
    </row>
    <row r="221" spans="1:18" ht="11.25" customHeight="1" x14ac:dyDescent="0.25">
      <c r="A221" s="37">
        <v>44370</v>
      </c>
      <c r="B221" s="6" t="s">
        <v>343</v>
      </c>
      <c r="C221" s="62" t="s">
        <v>383</v>
      </c>
      <c r="D221" s="22">
        <v>1006510856</v>
      </c>
      <c r="E221" s="7" t="s">
        <v>384</v>
      </c>
      <c r="F221" s="14" t="s">
        <v>360</v>
      </c>
      <c r="G221" s="14"/>
      <c r="H221" s="23"/>
      <c r="I221" s="49">
        <v>34</v>
      </c>
      <c r="J221" s="49">
        <v>34</v>
      </c>
      <c r="K221" s="12">
        <v>31</v>
      </c>
      <c r="L221" s="46" t="s">
        <v>19</v>
      </c>
      <c r="M221" s="9">
        <v>932330318</v>
      </c>
      <c r="N221" s="64"/>
      <c r="O221" s="64" t="s">
        <v>24</v>
      </c>
      <c r="P221" s="65">
        <f t="shared" si="10"/>
        <v>-74180538</v>
      </c>
      <c r="Q221" s="10">
        <v>-7.3700683459999999E-2</v>
      </c>
      <c r="R221" s="8" t="s">
        <v>21</v>
      </c>
    </row>
    <row r="222" spans="1:18" ht="11.25" customHeight="1" x14ac:dyDescent="0.25">
      <c r="A222" s="37">
        <v>44370</v>
      </c>
      <c r="B222" s="6" t="s">
        <v>343</v>
      </c>
      <c r="C222" s="62" t="s">
        <v>383</v>
      </c>
      <c r="D222" s="9">
        <v>443439323</v>
      </c>
      <c r="E222" s="7" t="s">
        <v>384</v>
      </c>
      <c r="F222" s="14" t="s">
        <v>360</v>
      </c>
      <c r="G222" s="14"/>
      <c r="H222" s="23"/>
      <c r="I222" s="8"/>
      <c r="J222" s="49">
        <v>34</v>
      </c>
      <c r="K222" s="13">
        <v>32</v>
      </c>
      <c r="L222" s="46" t="s">
        <v>19</v>
      </c>
      <c r="M222" s="57">
        <v>394660423</v>
      </c>
      <c r="N222" s="64"/>
      <c r="O222" s="64" t="s">
        <v>24</v>
      </c>
      <c r="P222" s="65">
        <f t="shared" si="10"/>
        <v>-48778900</v>
      </c>
      <c r="Q222" s="10">
        <v>-0.1100012955</v>
      </c>
      <c r="R222" s="8" t="s">
        <v>21</v>
      </c>
    </row>
    <row r="223" spans="1:18" ht="11.25" customHeight="1" x14ac:dyDescent="0.25">
      <c r="A223" s="37">
        <v>44384</v>
      </c>
      <c r="B223" s="6" t="s">
        <v>343</v>
      </c>
      <c r="C223" s="62" t="s">
        <v>385</v>
      </c>
      <c r="D223" s="9">
        <v>683095960</v>
      </c>
      <c r="E223" s="7" t="s">
        <v>386</v>
      </c>
      <c r="F223" s="14" t="s">
        <v>360</v>
      </c>
      <c r="G223" s="14"/>
      <c r="H223" s="23"/>
      <c r="I223" s="8">
        <v>34</v>
      </c>
      <c r="J223" s="8">
        <v>34</v>
      </c>
      <c r="K223" s="13">
        <v>28</v>
      </c>
      <c r="L223" s="46" t="s">
        <v>19</v>
      </c>
      <c r="M223" s="57">
        <v>656386943</v>
      </c>
      <c r="N223" s="64"/>
      <c r="O223" s="64" t="s">
        <v>24</v>
      </c>
      <c r="P223" s="65">
        <f t="shared" ref="P223:P246" si="11">IF(L223="Contratado",M223-D223,IF(L223="Adjudicado",M223-D223,0))</f>
        <v>-26709017</v>
      </c>
      <c r="Q223" s="10">
        <v>-3.9099948709999999E-2</v>
      </c>
      <c r="R223" s="8" t="s">
        <v>21</v>
      </c>
    </row>
    <row r="224" spans="1:18" ht="11.25" customHeight="1" x14ac:dyDescent="0.25">
      <c r="A224" s="37">
        <v>44384</v>
      </c>
      <c r="B224" s="6" t="s">
        <v>343</v>
      </c>
      <c r="C224" s="62" t="s">
        <v>385</v>
      </c>
      <c r="D224" s="9">
        <v>1053051543</v>
      </c>
      <c r="E224" s="7" t="s">
        <v>387</v>
      </c>
      <c r="F224" s="14" t="s">
        <v>360</v>
      </c>
      <c r="G224" s="14"/>
      <c r="H224" s="23"/>
      <c r="I224" s="8"/>
      <c r="J224" s="8">
        <v>34</v>
      </c>
      <c r="K224" s="13">
        <v>29</v>
      </c>
      <c r="L224" s="46" t="s">
        <v>19</v>
      </c>
      <c r="M224" s="57">
        <v>1015817608</v>
      </c>
      <c r="N224" s="64"/>
      <c r="O224" s="64" t="s">
        <v>24</v>
      </c>
      <c r="P224" s="65">
        <f t="shared" si="11"/>
        <v>-37233935</v>
      </c>
      <c r="Q224" s="10">
        <v>-3.5358131559999999E-2</v>
      </c>
      <c r="R224" s="8" t="s">
        <v>21</v>
      </c>
    </row>
    <row r="225" spans="1:18" ht="11.25" customHeight="1" x14ac:dyDescent="0.25">
      <c r="A225" s="37">
        <v>44384</v>
      </c>
      <c r="B225" s="6" t="s">
        <v>343</v>
      </c>
      <c r="C225" s="62" t="s">
        <v>385</v>
      </c>
      <c r="D225" s="58">
        <v>936418829</v>
      </c>
      <c r="E225" s="7" t="s">
        <v>388</v>
      </c>
      <c r="F225" s="14" t="s">
        <v>360</v>
      </c>
      <c r="G225" s="14"/>
      <c r="H225" s="23"/>
      <c r="I225" s="8"/>
      <c r="J225" s="8">
        <v>34</v>
      </c>
      <c r="K225" s="13">
        <v>29</v>
      </c>
      <c r="L225" s="46" t="s">
        <v>19</v>
      </c>
      <c r="M225" s="57">
        <v>893418828</v>
      </c>
      <c r="N225" s="64"/>
      <c r="O225" s="64" t="s">
        <v>24</v>
      </c>
      <c r="P225" s="65">
        <f t="shared" si="11"/>
        <v>-43000001</v>
      </c>
      <c r="Q225" s="10">
        <v>-4.5919624499999999E-2</v>
      </c>
      <c r="R225" s="8" t="s">
        <v>21</v>
      </c>
    </row>
    <row r="226" spans="1:18" ht="11.25" customHeight="1" x14ac:dyDescent="0.25">
      <c r="A226" s="37">
        <v>44385</v>
      </c>
      <c r="B226" s="6" t="s">
        <v>343</v>
      </c>
      <c r="C226" s="62" t="s">
        <v>389</v>
      </c>
      <c r="D226" s="45">
        <v>247936851.13999999</v>
      </c>
      <c r="E226" s="7" t="s">
        <v>390</v>
      </c>
      <c r="F226" s="14" t="s">
        <v>94</v>
      </c>
      <c r="G226" s="14"/>
      <c r="H226" s="23"/>
      <c r="I226" s="8">
        <v>11</v>
      </c>
      <c r="J226" s="8">
        <v>11</v>
      </c>
      <c r="K226" s="12">
        <v>8</v>
      </c>
      <c r="L226" s="46" t="s">
        <v>19</v>
      </c>
      <c r="M226" s="9">
        <v>247903775</v>
      </c>
      <c r="N226" s="64"/>
      <c r="O226" s="64" t="s">
        <v>24</v>
      </c>
      <c r="P226" s="65">
        <f t="shared" si="11"/>
        <v>-33076.139999985695</v>
      </c>
      <c r="Q226" s="10">
        <v>-1.3340550159999999E-4</v>
      </c>
      <c r="R226" s="8" t="s">
        <v>97</v>
      </c>
    </row>
    <row r="227" spans="1:18" ht="11.25" customHeight="1" x14ac:dyDescent="0.25">
      <c r="A227" s="37">
        <v>44390</v>
      </c>
      <c r="B227" s="6" t="s">
        <v>343</v>
      </c>
      <c r="C227" s="62" t="s">
        <v>391</v>
      </c>
      <c r="D227" s="45">
        <v>392373782</v>
      </c>
      <c r="E227" s="7" t="s">
        <v>392</v>
      </c>
      <c r="F227" s="14" t="s">
        <v>94</v>
      </c>
      <c r="G227" s="14"/>
      <c r="H227" s="23"/>
      <c r="I227" s="8">
        <v>11</v>
      </c>
      <c r="J227" s="8">
        <v>11</v>
      </c>
      <c r="K227" s="12">
        <v>9</v>
      </c>
      <c r="L227" s="46" t="s">
        <v>19</v>
      </c>
      <c r="M227" s="9">
        <v>392294210</v>
      </c>
      <c r="N227" s="64"/>
      <c r="O227" s="64" t="s">
        <v>24</v>
      </c>
      <c r="P227" s="65">
        <f t="shared" si="11"/>
        <v>-79572</v>
      </c>
      <c r="Q227" s="10">
        <v>-2.0279642439999999E-4</v>
      </c>
      <c r="R227" s="8" t="s">
        <v>97</v>
      </c>
    </row>
    <row r="228" spans="1:18" ht="11.25" customHeight="1" x14ac:dyDescent="0.25">
      <c r="A228" s="37">
        <v>44411</v>
      </c>
      <c r="B228" s="6" t="s">
        <v>343</v>
      </c>
      <c r="C228" s="6" t="s">
        <v>393</v>
      </c>
      <c r="D228" s="9">
        <v>76590161</v>
      </c>
      <c r="E228" s="7" t="s">
        <v>394</v>
      </c>
      <c r="F228" s="8" t="s">
        <v>29</v>
      </c>
      <c r="G228" s="8" t="s">
        <v>482</v>
      </c>
      <c r="H228" s="23"/>
      <c r="I228" s="8">
        <v>5</v>
      </c>
      <c r="J228" s="8"/>
      <c r="K228" s="12"/>
      <c r="L228" s="46" t="s">
        <v>19</v>
      </c>
      <c r="M228" s="48">
        <v>64761400</v>
      </c>
      <c r="N228" s="64"/>
      <c r="O228" s="64" t="s">
        <v>24</v>
      </c>
      <c r="P228" s="65">
        <f t="shared" si="11"/>
        <v>-11828761</v>
      </c>
      <c r="Q228" s="10">
        <v>-0.15444230489999999</v>
      </c>
      <c r="R228" s="8" t="s">
        <v>21</v>
      </c>
    </row>
    <row r="229" spans="1:18" ht="11.25" customHeight="1" x14ac:dyDescent="0.25">
      <c r="A229" s="37">
        <v>44488</v>
      </c>
      <c r="B229" s="6" t="s">
        <v>343</v>
      </c>
      <c r="C229" s="6" t="s">
        <v>395</v>
      </c>
      <c r="D229" s="9">
        <v>33295751.84</v>
      </c>
      <c r="E229" s="15" t="s">
        <v>396</v>
      </c>
      <c r="F229" s="8" t="s">
        <v>29</v>
      </c>
      <c r="G229" s="8" t="s">
        <v>482</v>
      </c>
      <c r="H229" s="23"/>
      <c r="I229" s="8">
        <v>1</v>
      </c>
      <c r="J229" s="8"/>
      <c r="K229" s="12"/>
      <c r="L229" s="46" t="s">
        <v>19</v>
      </c>
      <c r="M229" s="48">
        <v>29901647</v>
      </c>
      <c r="N229" s="64"/>
      <c r="O229" s="64" t="s">
        <v>24</v>
      </c>
      <c r="P229" s="65">
        <f t="shared" si="11"/>
        <v>-3394104.84</v>
      </c>
      <c r="Q229" s="10">
        <v>-0.1019380748</v>
      </c>
      <c r="R229" s="8" t="s">
        <v>21</v>
      </c>
    </row>
    <row r="230" spans="1:18" ht="11.25" customHeight="1" x14ac:dyDescent="0.25">
      <c r="A230" s="37">
        <v>44532</v>
      </c>
      <c r="B230" s="6" t="s">
        <v>343</v>
      </c>
      <c r="C230" s="6" t="s">
        <v>397</v>
      </c>
      <c r="D230" s="9">
        <v>76910351</v>
      </c>
      <c r="E230" s="15" t="s">
        <v>398</v>
      </c>
      <c r="F230" s="8" t="s">
        <v>29</v>
      </c>
      <c r="G230" s="8" t="s">
        <v>482</v>
      </c>
      <c r="H230" s="23"/>
      <c r="I230" s="8">
        <v>2</v>
      </c>
      <c r="J230" s="8"/>
      <c r="K230" s="12"/>
      <c r="L230" s="46" t="s">
        <v>19</v>
      </c>
      <c r="M230" s="48">
        <v>49911932</v>
      </c>
      <c r="N230" s="64"/>
      <c r="O230" s="64" t="s">
        <v>24</v>
      </c>
      <c r="P230" s="65">
        <f t="shared" si="11"/>
        <v>-26998419</v>
      </c>
      <c r="Q230" s="10">
        <v>-0.35103752160000001</v>
      </c>
      <c r="R230" s="8" t="s">
        <v>21</v>
      </c>
    </row>
    <row r="231" spans="1:18" ht="11.25" customHeight="1" x14ac:dyDescent="0.25">
      <c r="A231" s="37">
        <v>44537</v>
      </c>
      <c r="B231" s="6" t="s">
        <v>343</v>
      </c>
      <c r="C231" s="6" t="s">
        <v>399</v>
      </c>
      <c r="D231" s="9">
        <v>57608905</v>
      </c>
      <c r="E231" s="15" t="s">
        <v>400</v>
      </c>
      <c r="F231" s="8" t="s">
        <v>29</v>
      </c>
      <c r="G231" s="8" t="s">
        <v>482</v>
      </c>
      <c r="H231" s="23"/>
      <c r="I231" s="8">
        <v>2</v>
      </c>
      <c r="J231" s="8"/>
      <c r="K231" s="12"/>
      <c r="L231" s="46" t="s">
        <v>19</v>
      </c>
      <c r="M231" s="48">
        <v>46144595</v>
      </c>
      <c r="N231" s="64"/>
      <c r="O231" s="64" t="s">
        <v>24</v>
      </c>
      <c r="P231" s="65">
        <f t="shared" si="11"/>
        <v>-11464310</v>
      </c>
      <c r="Q231" s="10">
        <v>-0.19900239380000001</v>
      </c>
      <c r="R231" s="8" t="s">
        <v>21</v>
      </c>
    </row>
    <row r="232" spans="1:18" ht="11.25" customHeight="1" x14ac:dyDescent="0.25">
      <c r="A232" s="37">
        <v>44477</v>
      </c>
      <c r="B232" s="6" t="s">
        <v>343</v>
      </c>
      <c r="C232" s="6" t="s">
        <v>401</v>
      </c>
      <c r="D232" s="9">
        <v>80311628.689999998</v>
      </c>
      <c r="E232" s="15" t="s">
        <v>402</v>
      </c>
      <c r="F232" s="14" t="s">
        <v>42</v>
      </c>
      <c r="G232" s="14"/>
      <c r="H232" s="37"/>
      <c r="I232" s="59">
        <v>6</v>
      </c>
      <c r="J232" s="8">
        <v>6</v>
      </c>
      <c r="K232" s="12">
        <v>6</v>
      </c>
      <c r="L232" s="43" t="s">
        <v>19</v>
      </c>
      <c r="M232" s="48">
        <v>76898338</v>
      </c>
      <c r="N232" s="64"/>
      <c r="O232" s="64" t="s">
        <v>24</v>
      </c>
      <c r="P232" s="65">
        <f t="shared" si="11"/>
        <v>-3413290.6899999976</v>
      </c>
      <c r="Q232" s="10">
        <v>-4.2500578630000001E-2</v>
      </c>
      <c r="R232" s="8" t="s">
        <v>21</v>
      </c>
    </row>
    <row r="233" spans="1:18" ht="11.25" customHeight="1" x14ac:dyDescent="0.25">
      <c r="A233" s="37">
        <v>44477</v>
      </c>
      <c r="B233" s="6" t="s">
        <v>343</v>
      </c>
      <c r="C233" s="6" t="s">
        <v>403</v>
      </c>
      <c r="D233" s="9">
        <v>644732830.95000005</v>
      </c>
      <c r="E233" s="15" t="s">
        <v>404</v>
      </c>
      <c r="F233" s="14" t="s">
        <v>42</v>
      </c>
      <c r="G233" s="14"/>
      <c r="H233" s="23"/>
      <c r="I233" s="59">
        <v>7</v>
      </c>
      <c r="J233" s="8">
        <v>7</v>
      </c>
      <c r="K233" s="12">
        <v>5</v>
      </c>
      <c r="L233" s="46" t="s">
        <v>19</v>
      </c>
      <c r="M233" s="48">
        <v>622169227</v>
      </c>
      <c r="N233" s="64"/>
      <c r="O233" s="64" t="s">
        <v>24</v>
      </c>
      <c r="P233" s="65">
        <f t="shared" si="11"/>
        <v>-22563603.950000048</v>
      </c>
      <c r="Q233" s="10">
        <v>-3.4996827940000003E-2</v>
      </c>
      <c r="R233" s="8" t="s">
        <v>21</v>
      </c>
    </row>
    <row r="234" spans="1:18" ht="11.25" customHeight="1" x14ac:dyDescent="0.25">
      <c r="A234" s="37">
        <v>44477</v>
      </c>
      <c r="B234" s="6" t="s">
        <v>343</v>
      </c>
      <c r="C234" s="6" t="s">
        <v>405</v>
      </c>
      <c r="D234" s="9">
        <v>755470647.21000004</v>
      </c>
      <c r="E234" s="15" t="s">
        <v>406</v>
      </c>
      <c r="F234" s="14" t="s">
        <v>42</v>
      </c>
      <c r="G234" s="14"/>
      <c r="H234" s="23"/>
      <c r="I234" s="59">
        <v>7</v>
      </c>
      <c r="J234" s="8">
        <v>7</v>
      </c>
      <c r="K234" s="12">
        <v>6</v>
      </c>
      <c r="L234" s="46" t="s">
        <v>19</v>
      </c>
      <c r="M234" s="48">
        <v>734243079</v>
      </c>
      <c r="N234" s="64"/>
      <c r="O234" s="64" t="s">
        <v>24</v>
      </c>
      <c r="P234" s="65">
        <f t="shared" si="11"/>
        <v>-21227568.210000038</v>
      </c>
      <c r="Q234" s="10">
        <v>-2.8098468540000001E-2</v>
      </c>
      <c r="R234" s="8" t="s">
        <v>21</v>
      </c>
    </row>
    <row r="235" spans="1:18" ht="11.25" customHeight="1" x14ac:dyDescent="0.25">
      <c r="A235" s="37">
        <v>44467</v>
      </c>
      <c r="B235" s="6" t="s">
        <v>343</v>
      </c>
      <c r="C235" s="6" t="s">
        <v>407</v>
      </c>
      <c r="D235" s="9">
        <v>388162421.06</v>
      </c>
      <c r="E235" s="15" t="s">
        <v>408</v>
      </c>
      <c r="F235" s="14" t="s">
        <v>42</v>
      </c>
      <c r="G235" s="14"/>
      <c r="H235" s="23"/>
      <c r="I235" s="59">
        <v>5</v>
      </c>
      <c r="J235" s="8">
        <v>5</v>
      </c>
      <c r="K235" s="12">
        <v>4</v>
      </c>
      <c r="L235" s="46" t="s">
        <v>19</v>
      </c>
      <c r="M235" s="48">
        <v>367006900</v>
      </c>
      <c r="N235" s="64"/>
      <c r="O235" s="64" t="s">
        <v>24</v>
      </c>
      <c r="P235" s="65">
        <f t="shared" si="11"/>
        <v>-21155521.060000002</v>
      </c>
      <c r="Q235" s="10">
        <v>-5.4501723789999998E-2</v>
      </c>
      <c r="R235" s="8" t="s">
        <v>21</v>
      </c>
    </row>
    <row r="236" spans="1:18" ht="11.25" customHeight="1" x14ac:dyDescent="0.25">
      <c r="A236" s="37">
        <v>44467</v>
      </c>
      <c r="B236" s="6" t="s">
        <v>343</v>
      </c>
      <c r="C236" s="6" t="s">
        <v>407</v>
      </c>
      <c r="D236" s="9">
        <v>382424729.48000002</v>
      </c>
      <c r="E236" s="15" t="s">
        <v>408</v>
      </c>
      <c r="F236" s="14" t="s">
        <v>42</v>
      </c>
      <c r="G236" s="14"/>
      <c r="H236" s="23"/>
      <c r="I236" s="59"/>
      <c r="J236" s="8">
        <v>5</v>
      </c>
      <c r="K236" s="12">
        <v>2</v>
      </c>
      <c r="L236" s="46" t="s">
        <v>19</v>
      </c>
      <c r="M236" s="48">
        <v>367143960</v>
      </c>
      <c r="N236" s="64"/>
      <c r="O236" s="64" t="s">
        <v>24</v>
      </c>
      <c r="P236" s="65">
        <f t="shared" si="11"/>
        <v>-15280769.480000019</v>
      </c>
      <c r="Q236" s="10">
        <v>-3.9957587209999999E-2</v>
      </c>
      <c r="R236" s="8" t="s">
        <v>21</v>
      </c>
    </row>
    <row r="237" spans="1:18" ht="11.25" customHeight="1" x14ac:dyDescent="0.25">
      <c r="A237" s="37">
        <v>44411</v>
      </c>
      <c r="B237" s="6" t="s">
        <v>343</v>
      </c>
      <c r="C237" s="6" t="s">
        <v>409</v>
      </c>
      <c r="D237" s="9">
        <v>86602944</v>
      </c>
      <c r="E237" s="7" t="s">
        <v>410</v>
      </c>
      <c r="F237" s="14" t="s">
        <v>42</v>
      </c>
      <c r="G237" s="14"/>
      <c r="H237" s="23"/>
      <c r="I237" s="59">
        <v>7</v>
      </c>
      <c r="J237" s="8">
        <v>7</v>
      </c>
      <c r="K237" s="12">
        <v>7</v>
      </c>
      <c r="L237" s="46" t="s">
        <v>19</v>
      </c>
      <c r="M237" s="48">
        <v>83459223</v>
      </c>
      <c r="N237" s="64"/>
      <c r="O237" s="64" t="s">
        <v>24</v>
      </c>
      <c r="P237" s="65">
        <f t="shared" si="11"/>
        <v>-3143721</v>
      </c>
      <c r="Q237" s="10">
        <v>-3.6300394129999997E-2</v>
      </c>
      <c r="R237" s="8" t="s">
        <v>21</v>
      </c>
    </row>
    <row r="238" spans="1:18" ht="11.25" customHeight="1" x14ac:dyDescent="0.25">
      <c r="A238" s="37">
        <v>44411</v>
      </c>
      <c r="B238" s="6" t="s">
        <v>343</v>
      </c>
      <c r="C238" s="62" t="s">
        <v>411</v>
      </c>
      <c r="D238" s="9">
        <v>536882740</v>
      </c>
      <c r="E238" s="7" t="s">
        <v>412</v>
      </c>
      <c r="F238" s="14" t="s">
        <v>360</v>
      </c>
      <c r="G238" s="14"/>
      <c r="H238" s="23"/>
      <c r="I238" s="8">
        <v>120</v>
      </c>
      <c r="J238" s="8">
        <v>120</v>
      </c>
      <c r="K238" s="13">
        <v>110</v>
      </c>
      <c r="L238" s="46" t="s">
        <v>19</v>
      </c>
      <c r="M238" s="57">
        <v>517115246</v>
      </c>
      <c r="N238" s="64"/>
      <c r="O238" s="64" t="s">
        <v>24</v>
      </c>
      <c r="P238" s="65">
        <f t="shared" si="11"/>
        <v>-19767494</v>
      </c>
      <c r="Q238" s="10">
        <v>-3.6819015640000001E-2</v>
      </c>
      <c r="R238" s="8" t="s">
        <v>21</v>
      </c>
    </row>
    <row r="239" spans="1:18" ht="11.25" customHeight="1" x14ac:dyDescent="0.25">
      <c r="A239" s="37">
        <v>44411</v>
      </c>
      <c r="B239" s="6" t="s">
        <v>343</v>
      </c>
      <c r="C239" s="62" t="s">
        <v>411</v>
      </c>
      <c r="D239" s="9">
        <v>1092154722</v>
      </c>
      <c r="E239" s="7" t="s">
        <v>412</v>
      </c>
      <c r="F239" s="14" t="s">
        <v>360</v>
      </c>
      <c r="G239" s="14"/>
      <c r="H239" s="23"/>
      <c r="I239" s="8"/>
      <c r="J239" s="8">
        <v>120</v>
      </c>
      <c r="K239" s="13">
        <v>95</v>
      </c>
      <c r="L239" s="46" t="s">
        <v>19</v>
      </c>
      <c r="M239" s="57">
        <v>1049352155</v>
      </c>
      <c r="N239" s="64"/>
      <c r="O239" s="64" t="s">
        <v>24</v>
      </c>
      <c r="P239" s="65">
        <f t="shared" si="11"/>
        <v>-42802567</v>
      </c>
      <c r="Q239" s="10">
        <v>-3.9190937090000003E-2</v>
      </c>
      <c r="R239" s="8" t="s">
        <v>21</v>
      </c>
    </row>
    <row r="240" spans="1:18" ht="11.25" customHeight="1" x14ac:dyDescent="0.25">
      <c r="A240" s="37">
        <v>44418</v>
      </c>
      <c r="B240" s="6" t="s">
        <v>343</v>
      </c>
      <c r="C240" s="62" t="s">
        <v>413</v>
      </c>
      <c r="D240" s="45">
        <v>582174687</v>
      </c>
      <c r="E240" s="7" t="s">
        <v>414</v>
      </c>
      <c r="F240" s="14" t="s">
        <v>94</v>
      </c>
      <c r="G240" s="14"/>
      <c r="H240" s="23"/>
      <c r="I240" s="8">
        <v>4</v>
      </c>
      <c r="J240" s="8">
        <v>3</v>
      </c>
      <c r="K240" s="12">
        <v>1</v>
      </c>
      <c r="L240" s="46" t="s">
        <v>19</v>
      </c>
      <c r="M240" s="9">
        <f>D240</f>
        <v>582174687</v>
      </c>
      <c r="N240" s="64"/>
      <c r="O240" s="64" t="s">
        <v>24</v>
      </c>
      <c r="P240" s="65">
        <f t="shared" si="11"/>
        <v>0</v>
      </c>
      <c r="Q240" s="10">
        <v>0</v>
      </c>
      <c r="R240" s="8" t="s">
        <v>97</v>
      </c>
    </row>
    <row r="241" spans="1:18" ht="11.25" customHeight="1" x14ac:dyDescent="0.25">
      <c r="A241" s="37">
        <v>44418</v>
      </c>
      <c r="B241" s="6" t="s">
        <v>343</v>
      </c>
      <c r="C241" s="62" t="s">
        <v>415</v>
      </c>
      <c r="D241" s="9">
        <v>642714903</v>
      </c>
      <c r="E241" s="7" t="s">
        <v>416</v>
      </c>
      <c r="F241" s="14" t="s">
        <v>360</v>
      </c>
      <c r="G241" s="14"/>
      <c r="H241" s="23"/>
      <c r="I241" s="8">
        <v>112</v>
      </c>
      <c r="J241" s="8">
        <v>112</v>
      </c>
      <c r="K241" s="13">
        <v>85</v>
      </c>
      <c r="L241" s="46" t="s">
        <v>19</v>
      </c>
      <c r="M241" s="57">
        <v>570088681</v>
      </c>
      <c r="N241" s="64"/>
      <c r="O241" s="64" t="s">
        <v>24</v>
      </c>
      <c r="P241" s="65">
        <f t="shared" si="11"/>
        <v>-72626222</v>
      </c>
      <c r="Q241" s="10">
        <v>-0.11299912550000001</v>
      </c>
      <c r="R241" s="8" t="s">
        <v>21</v>
      </c>
    </row>
    <row r="242" spans="1:18" ht="11.25" customHeight="1" x14ac:dyDescent="0.25">
      <c r="A242" s="37">
        <v>44418</v>
      </c>
      <c r="B242" s="6" t="s">
        <v>343</v>
      </c>
      <c r="C242" s="62" t="s">
        <v>415</v>
      </c>
      <c r="D242" s="9">
        <v>741817430</v>
      </c>
      <c r="E242" s="7" t="s">
        <v>416</v>
      </c>
      <c r="F242" s="14" t="s">
        <v>360</v>
      </c>
      <c r="G242" s="14"/>
      <c r="H242" s="23"/>
      <c r="I242" s="8"/>
      <c r="J242" s="8">
        <v>112</v>
      </c>
      <c r="K242" s="13">
        <v>84</v>
      </c>
      <c r="L242" s="46" t="s">
        <v>19</v>
      </c>
      <c r="M242" s="57">
        <v>712472296</v>
      </c>
      <c r="N242" s="64"/>
      <c r="O242" s="64" t="s">
        <v>24</v>
      </c>
      <c r="P242" s="65">
        <f t="shared" si="11"/>
        <v>-29345134</v>
      </c>
      <c r="Q242" s="10">
        <v>-3.9558431509999999E-2</v>
      </c>
      <c r="R242" s="8" t="s">
        <v>21</v>
      </c>
    </row>
    <row r="243" spans="1:18" ht="11.25" customHeight="1" x14ac:dyDescent="0.25">
      <c r="A243" s="37">
        <v>44421</v>
      </c>
      <c r="B243" s="6" t="s">
        <v>343</v>
      </c>
      <c r="C243" s="62" t="s">
        <v>417</v>
      </c>
      <c r="D243" s="9">
        <v>7584749716</v>
      </c>
      <c r="E243" s="7" t="s">
        <v>418</v>
      </c>
      <c r="F243" s="14" t="s">
        <v>18</v>
      </c>
      <c r="G243" s="14"/>
      <c r="H243" s="8"/>
      <c r="I243" s="8">
        <v>3</v>
      </c>
      <c r="J243" s="8">
        <v>3</v>
      </c>
      <c r="K243" s="13">
        <v>3</v>
      </c>
      <c r="L243" s="46" t="s">
        <v>19</v>
      </c>
      <c r="M243" s="57">
        <v>5238000000</v>
      </c>
      <c r="N243" s="64"/>
      <c r="O243" s="64" t="s">
        <v>24</v>
      </c>
      <c r="P243" s="65">
        <f t="shared" si="11"/>
        <v>-2346749716</v>
      </c>
      <c r="Q243" s="10">
        <v>-0.30940371189999999</v>
      </c>
      <c r="R243" s="8" t="s">
        <v>21</v>
      </c>
    </row>
    <row r="244" spans="1:18" ht="11.25" customHeight="1" x14ac:dyDescent="0.25">
      <c r="A244" s="37">
        <v>44441</v>
      </c>
      <c r="B244" s="6" t="s">
        <v>343</v>
      </c>
      <c r="C244" s="62" t="s">
        <v>419</v>
      </c>
      <c r="D244" s="9">
        <v>405227069</v>
      </c>
      <c r="E244" s="7" t="s">
        <v>420</v>
      </c>
      <c r="F244" s="14" t="s">
        <v>18</v>
      </c>
      <c r="G244" s="14"/>
      <c r="H244" s="8"/>
      <c r="I244" s="8">
        <v>9</v>
      </c>
      <c r="J244" s="8">
        <v>9</v>
      </c>
      <c r="K244" s="13">
        <v>4</v>
      </c>
      <c r="L244" s="46" t="s">
        <v>19</v>
      </c>
      <c r="M244" s="57">
        <v>400790450</v>
      </c>
      <c r="N244" s="64"/>
      <c r="O244" s="64" t="s">
        <v>24</v>
      </c>
      <c r="P244" s="65">
        <f t="shared" si="11"/>
        <v>-4436619</v>
      </c>
      <c r="Q244" s="10">
        <v>-1.0948476400000001E-2</v>
      </c>
      <c r="R244" s="8" t="s">
        <v>21</v>
      </c>
    </row>
    <row r="245" spans="1:18" ht="11.25" customHeight="1" x14ac:dyDescent="0.25">
      <c r="A245" s="37">
        <v>44467</v>
      </c>
      <c r="B245" s="6" t="s">
        <v>343</v>
      </c>
      <c r="C245" s="62" t="s">
        <v>421</v>
      </c>
      <c r="D245" s="9">
        <v>2762668302</v>
      </c>
      <c r="E245" s="15" t="s">
        <v>422</v>
      </c>
      <c r="F245" s="14" t="s">
        <v>18</v>
      </c>
      <c r="G245" s="14"/>
      <c r="H245" s="8"/>
      <c r="I245" s="8">
        <v>3</v>
      </c>
      <c r="J245" s="8">
        <v>3</v>
      </c>
      <c r="K245" s="13">
        <v>3</v>
      </c>
      <c r="L245" s="46" t="s">
        <v>19</v>
      </c>
      <c r="M245" s="57">
        <v>2183124398</v>
      </c>
      <c r="N245" s="64"/>
      <c r="O245" s="64" t="s">
        <v>24</v>
      </c>
      <c r="P245" s="65">
        <f t="shared" si="11"/>
        <v>-579543904</v>
      </c>
      <c r="Q245" s="10">
        <v>-0.20977686810000001</v>
      </c>
      <c r="R245" s="8" t="s">
        <v>21</v>
      </c>
    </row>
    <row r="246" spans="1:18" ht="11.25" customHeight="1" x14ac:dyDescent="0.25">
      <c r="A246" s="37">
        <v>44482</v>
      </c>
      <c r="B246" s="6" t="s">
        <v>343</v>
      </c>
      <c r="C246" s="62" t="s">
        <v>423</v>
      </c>
      <c r="D246" s="9">
        <v>587546435</v>
      </c>
      <c r="E246" s="15" t="s">
        <v>424</v>
      </c>
      <c r="F246" s="14" t="s">
        <v>18</v>
      </c>
      <c r="G246" s="14"/>
      <c r="H246" s="8"/>
      <c r="I246" s="8">
        <v>1</v>
      </c>
      <c r="J246" s="8">
        <v>1</v>
      </c>
      <c r="K246" s="13">
        <v>1</v>
      </c>
      <c r="L246" s="46" t="s">
        <v>19</v>
      </c>
      <c r="M246" s="57">
        <v>587546429</v>
      </c>
      <c r="N246" s="64"/>
      <c r="O246" s="64" t="s">
        <v>24</v>
      </c>
      <c r="P246" s="65">
        <f t="shared" si="11"/>
        <v>-6</v>
      </c>
      <c r="Q246" s="10">
        <v>-1.021195882E-8</v>
      </c>
      <c r="R246" s="8" t="s">
        <v>21</v>
      </c>
    </row>
    <row r="247" spans="1:18" ht="11.25" customHeight="1" x14ac:dyDescent="0.25">
      <c r="A247" s="37">
        <v>44552</v>
      </c>
      <c r="B247" s="6" t="s">
        <v>343</v>
      </c>
      <c r="C247" s="62" t="s">
        <v>425</v>
      </c>
      <c r="D247" s="9">
        <v>2583816600</v>
      </c>
      <c r="E247" s="15" t="s">
        <v>426</v>
      </c>
      <c r="F247" s="14" t="s">
        <v>18</v>
      </c>
      <c r="G247" s="14"/>
      <c r="H247" s="60">
        <v>44586</v>
      </c>
      <c r="I247" s="8"/>
      <c r="J247" s="8"/>
      <c r="K247" s="13"/>
      <c r="L247" s="17" t="s">
        <v>427</v>
      </c>
      <c r="M247" s="57"/>
      <c r="N247" s="64"/>
      <c r="O247" s="64" t="s">
        <v>24</v>
      </c>
      <c r="P247" s="65"/>
      <c r="Q247" s="10"/>
      <c r="R247" s="8" t="s">
        <v>21</v>
      </c>
    </row>
    <row r="248" spans="1:18" ht="11.25" customHeight="1" x14ac:dyDescent="0.25">
      <c r="A248" s="37">
        <v>44552</v>
      </c>
      <c r="B248" s="6" t="s">
        <v>343</v>
      </c>
      <c r="C248" s="62" t="s">
        <v>425</v>
      </c>
      <c r="D248" s="9">
        <v>416183400</v>
      </c>
      <c r="E248" s="15" t="s">
        <v>426</v>
      </c>
      <c r="F248" s="14" t="s">
        <v>18</v>
      </c>
      <c r="G248" s="14"/>
      <c r="H248" s="60">
        <v>44586</v>
      </c>
      <c r="I248" s="8"/>
      <c r="J248" s="8"/>
      <c r="K248" s="13"/>
      <c r="L248" s="17" t="s">
        <v>427</v>
      </c>
      <c r="M248" s="57"/>
      <c r="N248" s="64"/>
      <c r="O248" s="64" t="s">
        <v>24</v>
      </c>
      <c r="P248" s="65"/>
      <c r="Q248" s="10"/>
      <c r="R248" s="8" t="s">
        <v>21</v>
      </c>
    </row>
    <row r="249" spans="1:18" ht="11.25" customHeight="1" x14ac:dyDescent="0.25">
      <c r="A249" s="37">
        <v>44442</v>
      </c>
      <c r="B249" s="6" t="s">
        <v>343</v>
      </c>
      <c r="C249" s="62" t="s">
        <v>428</v>
      </c>
      <c r="D249" s="9">
        <v>378453894</v>
      </c>
      <c r="E249" s="7" t="s">
        <v>429</v>
      </c>
      <c r="F249" s="14" t="s">
        <v>18</v>
      </c>
      <c r="G249" s="14"/>
      <c r="H249" s="8"/>
      <c r="I249" s="8">
        <v>7</v>
      </c>
      <c r="J249" s="8">
        <v>7</v>
      </c>
      <c r="K249" s="13">
        <v>7</v>
      </c>
      <c r="L249" s="46" t="s">
        <v>19</v>
      </c>
      <c r="M249" s="57">
        <v>241380340</v>
      </c>
      <c r="N249" s="64"/>
      <c r="O249" s="64" t="s">
        <v>24</v>
      </c>
      <c r="P249" s="65">
        <f t="shared" ref="P249:P278" si="12">IF(L249="Contratado",M249-D249,IF(L249="Adjudicado",M249-D249,0))</f>
        <v>-137073554</v>
      </c>
      <c r="Q249" s="10">
        <v>-0.36219353580000002</v>
      </c>
      <c r="R249" s="8" t="s">
        <v>21</v>
      </c>
    </row>
    <row r="250" spans="1:18" ht="11.25" customHeight="1" x14ac:dyDescent="0.25">
      <c r="A250" s="37">
        <v>44447</v>
      </c>
      <c r="B250" s="6" t="s">
        <v>343</v>
      </c>
      <c r="C250" s="6" t="s">
        <v>430</v>
      </c>
      <c r="D250" s="9">
        <v>716670884</v>
      </c>
      <c r="E250" s="7" t="s">
        <v>431</v>
      </c>
      <c r="F250" s="14" t="s">
        <v>42</v>
      </c>
      <c r="G250" s="14"/>
      <c r="H250" s="23"/>
      <c r="I250" s="8">
        <v>116</v>
      </c>
      <c r="J250" s="8">
        <v>116</v>
      </c>
      <c r="K250" s="12">
        <v>95</v>
      </c>
      <c r="L250" s="46" t="s">
        <v>19</v>
      </c>
      <c r="M250" s="48">
        <v>636173700</v>
      </c>
      <c r="N250" s="64"/>
      <c r="O250" s="64" t="s">
        <v>24</v>
      </c>
      <c r="P250" s="65">
        <f t="shared" si="12"/>
        <v>-80497184</v>
      </c>
      <c r="Q250" s="10">
        <v>-0.1123209911</v>
      </c>
      <c r="R250" s="8" t="s">
        <v>21</v>
      </c>
    </row>
    <row r="251" spans="1:18" ht="11.25" customHeight="1" x14ac:dyDescent="0.25">
      <c r="A251" s="37">
        <v>44447</v>
      </c>
      <c r="B251" s="6" t="s">
        <v>343</v>
      </c>
      <c r="C251" s="6" t="s">
        <v>430</v>
      </c>
      <c r="D251" s="9">
        <v>1019853476</v>
      </c>
      <c r="E251" s="7" t="s">
        <v>431</v>
      </c>
      <c r="F251" s="14" t="s">
        <v>42</v>
      </c>
      <c r="G251" s="14"/>
      <c r="H251" s="23"/>
      <c r="I251" s="8"/>
      <c r="J251" s="8">
        <v>116</v>
      </c>
      <c r="K251" s="12">
        <v>95</v>
      </c>
      <c r="L251" s="46" t="s">
        <v>19</v>
      </c>
      <c r="M251" s="48">
        <v>982239854</v>
      </c>
      <c r="N251" s="64"/>
      <c r="O251" s="64" t="s">
        <v>24</v>
      </c>
      <c r="P251" s="65">
        <f t="shared" si="12"/>
        <v>-37613622</v>
      </c>
      <c r="Q251" s="10">
        <v>-3.688139805E-2</v>
      </c>
      <c r="R251" s="8" t="s">
        <v>21</v>
      </c>
    </row>
    <row r="252" spans="1:18" ht="11.25" customHeight="1" x14ac:dyDescent="0.25">
      <c r="A252" s="37">
        <v>44482</v>
      </c>
      <c r="B252" s="6" t="s">
        <v>343</v>
      </c>
      <c r="C252" s="6" t="s">
        <v>432</v>
      </c>
      <c r="D252" s="9">
        <v>484793739.37</v>
      </c>
      <c r="E252" s="15" t="s">
        <v>433</v>
      </c>
      <c r="F252" s="14" t="s">
        <v>42</v>
      </c>
      <c r="G252" s="14"/>
      <c r="H252" s="23"/>
      <c r="I252" s="8">
        <v>10</v>
      </c>
      <c r="J252" s="8">
        <v>10</v>
      </c>
      <c r="K252" s="12">
        <v>10</v>
      </c>
      <c r="L252" s="46" t="s">
        <v>19</v>
      </c>
      <c r="M252" s="48">
        <v>462832580</v>
      </c>
      <c r="N252" s="64"/>
      <c r="O252" s="64" t="s">
        <v>24</v>
      </c>
      <c r="P252" s="65">
        <f t="shared" si="12"/>
        <v>-21961159.370000005</v>
      </c>
      <c r="Q252" s="10">
        <v>-4.5300006140000001E-2</v>
      </c>
      <c r="R252" s="8" t="s">
        <v>21</v>
      </c>
    </row>
    <row r="253" spans="1:18" ht="11.25" customHeight="1" x14ac:dyDescent="0.25">
      <c r="A253" s="37">
        <v>44483</v>
      </c>
      <c r="B253" s="6" t="s">
        <v>343</v>
      </c>
      <c r="C253" s="6" t="s">
        <v>434</v>
      </c>
      <c r="D253" s="9">
        <v>632326520.46000004</v>
      </c>
      <c r="E253" s="15" t="s">
        <v>435</v>
      </c>
      <c r="F253" s="14" t="s">
        <v>42</v>
      </c>
      <c r="G253" s="14"/>
      <c r="H253" s="23"/>
      <c r="I253" s="8">
        <v>6</v>
      </c>
      <c r="J253" s="8">
        <v>6</v>
      </c>
      <c r="K253" s="12">
        <v>5</v>
      </c>
      <c r="L253" s="46" t="s">
        <v>19</v>
      </c>
      <c r="M253" s="48">
        <v>615821308</v>
      </c>
      <c r="N253" s="64"/>
      <c r="O253" s="64" t="s">
        <v>24</v>
      </c>
      <c r="P253" s="65">
        <f t="shared" si="12"/>
        <v>-16505212.460000038</v>
      </c>
      <c r="Q253" s="10">
        <v>-2.6102356810000001E-2</v>
      </c>
      <c r="R253" s="8" t="s">
        <v>21</v>
      </c>
    </row>
    <row r="254" spans="1:18" ht="11.25" customHeight="1" x14ac:dyDescent="0.25">
      <c r="A254" s="37">
        <v>44483</v>
      </c>
      <c r="B254" s="6" t="s">
        <v>343</v>
      </c>
      <c r="C254" s="6" t="s">
        <v>436</v>
      </c>
      <c r="D254" s="9">
        <v>772150535.14999998</v>
      </c>
      <c r="E254" s="15" t="s">
        <v>437</v>
      </c>
      <c r="F254" s="14" t="s">
        <v>42</v>
      </c>
      <c r="G254" s="14"/>
      <c r="H254" s="23"/>
      <c r="I254" s="8">
        <v>9</v>
      </c>
      <c r="J254" s="8">
        <v>9</v>
      </c>
      <c r="K254" s="12">
        <v>6</v>
      </c>
      <c r="L254" s="46" t="s">
        <v>19</v>
      </c>
      <c r="M254" s="48">
        <v>745788096</v>
      </c>
      <c r="N254" s="64"/>
      <c r="O254" s="64" t="s">
        <v>24</v>
      </c>
      <c r="P254" s="65">
        <f t="shared" si="12"/>
        <v>-26362439.149999976</v>
      </c>
      <c r="Q254" s="10">
        <v>-3.4141579849999999E-2</v>
      </c>
      <c r="R254" s="8" t="s">
        <v>21</v>
      </c>
    </row>
    <row r="255" spans="1:18" ht="11.25" customHeight="1" x14ac:dyDescent="0.25">
      <c r="A255" s="37">
        <v>44488</v>
      </c>
      <c r="B255" s="6" t="s">
        <v>343</v>
      </c>
      <c r="C255" s="6" t="s">
        <v>438</v>
      </c>
      <c r="D255" s="9">
        <v>140279244.80000001</v>
      </c>
      <c r="E255" s="15" t="s">
        <v>439</v>
      </c>
      <c r="F255" s="14" t="s">
        <v>42</v>
      </c>
      <c r="G255" s="14"/>
      <c r="H255" s="23"/>
      <c r="I255" s="8">
        <v>8</v>
      </c>
      <c r="J255" s="8">
        <v>8</v>
      </c>
      <c r="K255" s="12">
        <v>6</v>
      </c>
      <c r="L255" s="46" t="s">
        <v>19</v>
      </c>
      <c r="M255" s="48">
        <v>132281656</v>
      </c>
      <c r="N255" s="64"/>
      <c r="O255" s="64" t="s">
        <v>24</v>
      </c>
      <c r="P255" s="65">
        <f t="shared" si="12"/>
        <v>-7997588.8000000119</v>
      </c>
      <c r="Q255" s="10">
        <v>-5.7011917990000001E-2</v>
      </c>
      <c r="R255" s="8" t="s">
        <v>21</v>
      </c>
    </row>
    <row r="256" spans="1:18" ht="11.25" customHeight="1" x14ac:dyDescent="0.25">
      <c r="A256" s="37">
        <v>44449</v>
      </c>
      <c r="B256" s="6" t="s">
        <v>343</v>
      </c>
      <c r="C256" s="62" t="s">
        <v>440</v>
      </c>
      <c r="D256" s="45">
        <v>115286653</v>
      </c>
      <c r="E256" s="7" t="s">
        <v>441</v>
      </c>
      <c r="F256" s="14" t="s">
        <v>94</v>
      </c>
      <c r="G256" s="14"/>
      <c r="H256" s="23"/>
      <c r="I256" s="8">
        <v>30</v>
      </c>
      <c r="J256" s="8">
        <v>30</v>
      </c>
      <c r="K256" s="12">
        <v>29</v>
      </c>
      <c r="L256" s="46" t="s">
        <v>19</v>
      </c>
      <c r="M256" s="9">
        <v>114874627</v>
      </c>
      <c r="N256" s="64"/>
      <c r="O256" s="64" t="s">
        <v>24</v>
      </c>
      <c r="P256" s="65">
        <f t="shared" si="12"/>
        <v>-412026</v>
      </c>
      <c r="Q256" s="10">
        <v>-3.57392629E-3</v>
      </c>
      <c r="R256" s="8" t="s">
        <v>97</v>
      </c>
    </row>
    <row r="257" spans="1:18" ht="11.25" customHeight="1" x14ac:dyDescent="0.25">
      <c r="A257" s="37">
        <v>44449</v>
      </c>
      <c r="B257" s="6" t="s">
        <v>343</v>
      </c>
      <c r="C257" s="62" t="s">
        <v>442</v>
      </c>
      <c r="D257" s="9">
        <v>665389002</v>
      </c>
      <c r="E257" s="7" t="s">
        <v>443</v>
      </c>
      <c r="F257" s="14" t="s">
        <v>360</v>
      </c>
      <c r="G257" s="14"/>
      <c r="H257" s="23"/>
      <c r="I257" s="8">
        <v>76</v>
      </c>
      <c r="J257" s="8">
        <v>76</v>
      </c>
      <c r="K257" s="13">
        <v>63</v>
      </c>
      <c r="L257" s="46" t="s">
        <v>19</v>
      </c>
      <c r="M257" s="57">
        <v>634109446</v>
      </c>
      <c r="N257" s="64"/>
      <c r="O257" s="64" t="s">
        <v>24</v>
      </c>
      <c r="P257" s="65">
        <f t="shared" si="12"/>
        <v>-31279556</v>
      </c>
      <c r="Q257" s="10">
        <v>-4.700942743E-2</v>
      </c>
      <c r="R257" s="8" t="s">
        <v>21</v>
      </c>
    </row>
    <row r="258" spans="1:18" ht="11.25" customHeight="1" x14ac:dyDescent="0.25">
      <c r="A258" s="37">
        <v>44449</v>
      </c>
      <c r="B258" s="6" t="s">
        <v>343</v>
      </c>
      <c r="C258" s="62" t="s">
        <v>442</v>
      </c>
      <c r="D258" s="9">
        <v>733031357</v>
      </c>
      <c r="E258" s="7" t="s">
        <v>444</v>
      </c>
      <c r="F258" s="14" t="s">
        <v>360</v>
      </c>
      <c r="G258" s="14"/>
      <c r="H258" s="23"/>
      <c r="I258" s="8"/>
      <c r="J258" s="8">
        <v>76</v>
      </c>
      <c r="K258" s="13">
        <v>63</v>
      </c>
      <c r="L258" s="46" t="s">
        <v>19</v>
      </c>
      <c r="M258" s="57">
        <v>671456357</v>
      </c>
      <c r="N258" s="64"/>
      <c r="O258" s="64" t="s">
        <v>24</v>
      </c>
      <c r="P258" s="65">
        <f t="shared" si="12"/>
        <v>-61575000</v>
      </c>
      <c r="Q258" s="10">
        <v>-8.4000499310000004E-2</v>
      </c>
      <c r="R258" s="8" t="s">
        <v>21</v>
      </c>
    </row>
    <row r="259" spans="1:18" ht="11.25" customHeight="1" x14ac:dyDescent="0.25">
      <c r="A259" s="37">
        <v>44449</v>
      </c>
      <c r="B259" s="6" t="s">
        <v>343</v>
      </c>
      <c r="C259" s="62" t="s">
        <v>442</v>
      </c>
      <c r="D259" s="9">
        <v>676446173</v>
      </c>
      <c r="E259" s="7" t="s">
        <v>445</v>
      </c>
      <c r="F259" s="14" t="s">
        <v>360</v>
      </c>
      <c r="G259" s="14"/>
      <c r="H259" s="23"/>
      <c r="I259" s="8"/>
      <c r="J259" s="8">
        <v>76</v>
      </c>
      <c r="K259" s="13">
        <f>J259-13</f>
        <v>63</v>
      </c>
      <c r="L259" s="46" t="s">
        <v>19</v>
      </c>
      <c r="M259" s="57">
        <v>595272249</v>
      </c>
      <c r="N259" s="64"/>
      <c r="O259" s="64" t="s">
        <v>24</v>
      </c>
      <c r="P259" s="65">
        <f t="shared" si="12"/>
        <v>-81173924</v>
      </c>
      <c r="Q259" s="10">
        <v>-0.1200005665</v>
      </c>
      <c r="R259" s="8" t="s">
        <v>21</v>
      </c>
    </row>
    <row r="260" spans="1:18" ht="11.25" customHeight="1" x14ac:dyDescent="0.25">
      <c r="A260" s="37">
        <v>44525</v>
      </c>
      <c r="B260" s="6" t="s">
        <v>343</v>
      </c>
      <c r="C260" s="62" t="s">
        <v>446</v>
      </c>
      <c r="D260" s="9">
        <v>7937129806.1700001</v>
      </c>
      <c r="E260" s="15" t="s">
        <v>447</v>
      </c>
      <c r="F260" s="14" t="s">
        <v>360</v>
      </c>
      <c r="G260" s="14"/>
      <c r="H260" s="23"/>
      <c r="I260" s="8">
        <v>77</v>
      </c>
      <c r="J260" s="8">
        <v>77</v>
      </c>
      <c r="K260" s="13"/>
      <c r="L260" s="46" t="s">
        <v>19</v>
      </c>
      <c r="M260" s="57">
        <v>7620834131</v>
      </c>
      <c r="N260" s="64"/>
      <c r="O260" s="64" t="s">
        <v>24</v>
      </c>
      <c r="P260" s="65">
        <f t="shared" si="12"/>
        <v>-316295675.17000008</v>
      </c>
      <c r="Q260" s="10">
        <v>-3.9850132589999997E-2</v>
      </c>
      <c r="R260" s="8" t="s">
        <v>21</v>
      </c>
    </row>
    <row r="261" spans="1:18" ht="11.25" customHeight="1" x14ac:dyDescent="0.25">
      <c r="A261" s="37">
        <v>44526</v>
      </c>
      <c r="B261" s="6" t="s">
        <v>343</v>
      </c>
      <c r="C261" s="62" t="s">
        <v>446</v>
      </c>
      <c r="D261" s="9">
        <v>4628506550.4099998</v>
      </c>
      <c r="E261" s="15" t="s">
        <v>447</v>
      </c>
      <c r="F261" s="14" t="s">
        <v>360</v>
      </c>
      <c r="G261" s="14"/>
      <c r="H261" s="23"/>
      <c r="I261" s="8"/>
      <c r="J261" s="8">
        <v>77</v>
      </c>
      <c r="K261" s="13"/>
      <c r="L261" s="46" t="s">
        <v>19</v>
      </c>
      <c r="M261" s="57">
        <v>4427144706</v>
      </c>
      <c r="N261" s="64"/>
      <c r="O261" s="64" t="s">
        <v>24</v>
      </c>
      <c r="P261" s="65">
        <f t="shared" si="12"/>
        <v>-201361844.40999985</v>
      </c>
      <c r="Q261" s="10">
        <v>-4.350471199E-2</v>
      </c>
      <c r="R261" s="8" t="s">
        <v>21</v>
      </c>
    </row>
    <row r="262" spans="1:18" ht="11.25" customHeight="1" x14ac:dyDescent="0.25">
      <c r="A262" s="37">
        <v>44527</v>
      </c>
      <c r="B262" s="6" t="s">
        <v>343</v>
      </c>
      <c r="C262" s="62" t="s">
        <v>446</v>
      </c>
      <c r="D262" s="9">
        <v>6700712728.2399998</v>
      </c>
      <c r="E262" s="15" t="s">
        <v>447</v>
      </c>
      <c r="F262" s="14" t="s">
        <v>360</v>
      </c>
      <c r="G262" s="14"/>
      <c r="H262" s="23"/>
      <c r="I262" s="8"/>
      <c r="J262" s="8">
        <v>77</v>
      </c>
      <c r="K262" s="13"/>
      <c r="L262" s="46" t="s">
        <v>19</v>
      </c>
      <c r="M262" s="57">
        <v>6249897563</v>
      </c>
      <c r="N262" s="64"/>
      <c r="O262" s="64" t="s">
        <v>24</v>
      </c>
      <c r="P262" s="65">
        <f t="shared" si="12"/>
        <v>-450815165.23999977</v>
      </c>
      <c r="Q262" s="10">
        <v>-6.727868863E-2</v>
      </c>
      <c r="R262" s="8" t="s">
        <v>21</v>
      </c>
    </row>
    <row r="263" spans="1:18" ht="11.25" customHeight="1" x14ac:dyDescent="0.25">
      <c r="A263" s="37">
        <v>44528</v>
      </c>
      <c r="B263" s="6" t="s">
        <v>343</v>
      </c>
      <c r="C263" s="62" t="s">
        <v>446</v>
      </c>
      <c r="D263" s="9">
        <v>5539246905.6499996</v>
      </c>
      <c r="E263" s="15" t="s">
        <v>447</v>
      </c>
      <c r="F263" s="14" t="s">
        <v>360</v>
      </c>
      <c r="G263" s="14"/>
      <c r="H263" s="23"/>
      <c r="I263" s="8"/>
      <c r="J263" s="8">
        <v>77</v>
      </c>
      <c r="K263" s="13"/>
      <c r="L263" s="46" t="s">
        <v>19</v>
      </c>
      <c r="M263" s="57">
        <v>4874999999</v>
      </c>
      <c r="N263" s="64"/>
      <c r="O263" s="64" t="s">
        <v>24</v>
      </c>
      <c r="P263" s="65">
        <f t="shared" si="12"/>
        <v>-664246906.64999962</v>
      </c>
      <c r="Q263" s="10">
        <v>-0.1199164648</v>
      </c>
      <c r="R263" s="8" t="s">
        <v>21</v>
      </c>
    </row>
    <row r="264" spans="1:18" ht="11.25" customHeight="1" x14ac:dyDescent="0.25">
      <c r="A264" s="37">
        <v>44529</v>
      </c>
      <c r="B264" s="6" t="s">
        <v>343</v>
      </c>
      <c r="C264" s="62" t="s">
        <v>446</v>
      </c>
      <c r="D264" s="9">
        <v>8246784386.8599997</v>
      </c>
      <c r="E264" s="15" t="s">
        <v>447</v>
      </c>
      <c r="F264" s="14" t="s">
        <v>360</v>
      </c>
      <c r="G264" s="14"/>
      <c r="H264" s="23"/>
      <c r="I264" s="8"/>
      <c r="J264" s="8">
        <v>77</v>
      </c>
      <c r="K264" s="13"/>
      <c r="L264" s="46" t="s">
        <v>19</v>
      </c>
      <c r="M264" s="57">
        <v>7925167869</v>
      </c>
      <c r="N264" s="64"/>
      <c r="O264" s="64" t="s">
        <v>24</v>
      </c>
      <c r="P264" s="65">
        <f t="shared" si="12"/>
        <v>-321616517.85999966</v>
      </c>
      <c r="Q264" s="10">
        <v>-3.8999021049999999E-2</v>
      </c>
      <c r="R264" s="8" t="s">
        <v>21</v>
      </c>
    </row>
    <row r="265" spans="1:18" ht="11.25" customHeight="1" x14ac:dyDescent="0.25">
      <c r="A265" s="37">
        <v>44530</v>
      </c>
      <c r="B265" s="6" t="s">
        <v>343</v>
      </c>
      <c r="C265" s="62" t="s">
        <v>448</v>
      </c>
      <c r="D265" s="9">
        <v>4407654476.8699999</v>
      </c>
      <c r="E265" s="15" t="s">
        <v>449</v>
      </c>
      <c r="F265" s="14" t="s">
        <v>360</v>
      </c>
      <c r="G265" s="14"/>
      <c r="H265" s="23"/>
      <c r="I265" s="8">
        <v>49</v>
      </c>
      <c r="J265" s="8">
        <v>49</v>
      </c>
      <c r="K265" s="13">
        <v>46</v>
      </c>
      <c r="L265" s="46" t="s">
        <v>19</v>
      </c>
      <c r="M265" s="57">
        <v>3166887555</v>
      </c>
      <c r="N265" s="64"/>
      <c r="O265" s="64" t="s">
        <v>24</v>
      </c>
      <c r="P265" s="65">
        <f t="shared" si="12"/>
        <v>-1240766921.8699999</v>
      </c>
      <c r="Q265" s="10">
        <v>-0.28150276489999998</v>
      </c>
      <c r="R265" s="8" t="s">
        <v>21</v>
      </c>
    </row>
    <row r="266" spans="1:18" ht="11.25" customHeight="1" x14ac:dyDescent="0.25">
      <c r="A266" s="37">
        <v>44530</v>
      </c>
      <c r="B266" s="6" t="s">
        <v>343</v>
      </c>
      <c r="C266" s="62" t="s">
        <v>448</v>
      </c>
      <c r="D266" s="9">
        <v>3299522534.77</v>
      </c>
      <c r="E266" s="15" t="s">
        <v>449</v>
      </c>
      <c r="F266" s="14" t="s">
        <v>360</v>
      </c>
      <c r="G266" s="14"/>
      <c r="H266" s="23"/>
      <c r="I266" s="8"/>
      <c r="J266" s="8">
        <v>49</v>
      </c>
      <c r="K266" s="13">
        <v>47</v>
      </c>
      <c r="L266" s="46" t="s">
        <v>19</v>
      </c>
      <c r="M266" s="57">
        <v>3945859179</v>
      </c>
      <c r="N266" s="64"/>
      <c r="O266" s="64" t="s">
        <v>24</v>
      </c>
      <c r="P266" s="65">
        <f t="shared" si="12"/>
        <v>646336644.23000002</v>
      </c>
      <c r="Q266" s="10">
        <v>0.1958879315</v>
      </c>
      <c r="R266" s="8" t="s">
        <v>21</v>
      </c>
    </row>
    <row r="267" spans="1:18" ht="11.25" customHeight="1" x14ac:dyDescent="0.25">
      <c r="A267" s="37">
        <v>44530</v>
      </c>
      <c r="B267" s="6" t="s">
        <v>343</v>
      </c>
      <c r="C267" s="62" t="s">
        <v>448</v>
      </c>
      <c r="D267" s="9">
        <v>5501850197.3699999</v>
      </c>
      <c r="E267" s="15" t="s">
        <v>449</v>
      </c>
      <c r="F267" s="14" t="s">
        <v>360</v>
      </c>
      <c r="G267" s="14"/>
      <c r="H267" s="23"/>
      <c r="I267" s="8"/>
      <c r="J267" s="8">
        <v>49</v>
      </c>
      <c r="K267" s="13">
        <v>45</v>
      </c>
      <c r="L267" s="46" t="s">
        <v>19</v>
      </c>
      <c r="M267" s="57">
        <v>5049581350</v>
      </c>
      <c r="N267" s="64"/>
      <c r="O267" s="64" t="s">
        <v>24</v>
      </c>
      <c r="P267" s="65">
        <f t="shared" si="12"/>
        <v>-452268847.36999989</v>
      </c>
      <c r="Q267" s="10">
        <v>-8.2203046459999998E-2</v>
      </c>
      <c r="R267" s="8" t="s">
        <v>21</v>
      </c>
    </row>
    <row r="268" spans="1:18" ht="11.25" customHeight="1" x14ac:dyDescent="0.25">
      <c r="A268" s="37">
        <v>44530</v>
      </c>
      <c r="B268" s="6" t="s">
        <v>343</v>
      </c>
      <c r="C268" s="62" t="s">
        <v>448</v>
      </c>
      <c r="D268" s="9">
        <v>5480323375.1599998</v>
      </c>
      <c r="E268" s="15" t="s">
        <v>449</v>
      </c>
      <c r="F268" s="14" t="s">
        <v>360</v>
      </c>
      <c r="G268" s="14"/>
      <c r="H268" s="23"/>
      <c r="I268" s="8"/>
      <c r="J268" s="8">
        <v>49</v>
      </c>
      <c r="K268" s="13">
        <v>45</v>
      </c>
      <c r="L268" s="46" t="s">
        <v>19</v>
      </c>
      <c r="M268" s="57">
        <v>5247985246</v>
      </c>
      <c r="N268" s="64"/>
      <c r="O268" s="64" t="s">
        <v>24</v>
      </c>
      <c r="P268" s="65">
        <f t="shared" si="12"/>
        <v>-232338129.15999985</v>
      </c>
      <c r="Q268" s="10">
        <v>-4.23949671E-2</v>
      </c>
      <c r="R268" s="8" t="s">
        <v>21</v>
      </c>
    </row>
    <row r="269" spans="1:18" ht="11.25" customHeight="1" x14ac:dyDescent="0.25">
      <c r="A269" s="37">
        <v>44533</v>
      </c>
      <c r="B269" s="6" t="s">
        <v>343</v>
      </c>
      <c r="C269" s="62" t="s">
        <v>450</v>
      </c>
      <c r="D269" s="9">
        <v>523108832.00999999</v>
      </c>
      <c r="E269" s="15" t="s">
        <v>451</v>
      </c>
      <c r="F269" s="14" t="s">
        <v>360</v>
      </c>
      <c r="G269" s="14"/>
      <c r="H269" s="23"/>
      <c r="I269" s="8">
        <v>109</v>
      </c>
      <c r="J269" s="8">
        <v>109</v>
      </c>
      <c r="K269" s="13">
        <f>109-13</f>
        <v>96</v>
      </c>
      <c r="L269" s="46" t="s">
        <v>19</v>
      </c>
      <c r="M269" s="57">
        <v>479947142</v>
      </c>
      <c r="N269" s="64"/>
      <c r="O269" s="64" t="s">
        <v>24</v>
      </c>
      <c r="P269" s="65">
        <f t="shared" si="12"/>
        <v>-43161690.00999999</v>
      </c>
      <c r="Q269" s="10">
        <v>-8.2509962300000003E-2</v>
      </c>
      <c r="R269" s="8" t="s">
        <v>21</v>
      </c>
    </row>
    <row r="270" spans="1:18" ht="11.25" customHeight="1" x14ac:dyDescent="0.25">
      <c r="A270" s="37">
        <v>44533</v>
      </c>
      <c r="B270" s="6" t="s">
        <v>343</v>
      </c>
      <c r="C270" s="62" t="s">
        <v>450</v>
      </c>
      <c r="D270" s="9">
        <v>465671017.66000003</v>
      </c>
      <c r="E270" s="15" t="s">
        <v>451</v>
      </c>
      <c r="F270" s="14" t="s">
        <v>360</v>
      </c>
      <c r="G270" s="14"/>
      <c r="H270" s="23"/>
      <c r="I270" s="8"/>
      <c r="J270" s="8">
        <v>109</v>
      </c>
      <c r="K270" s="13">
        <f>J270-17</f>
        <v>92</v>
      </c>
      <c r="L270" s="46" t="s">
        <v>19</v>
      </c>
      <c r="M270" s="57">
        <v>406829486</v>
      </c>
      <c r="N270" s="64"/>
      <c r="O270" s="64" t="s">
        <v>24</v>
      </c>
      <c r="P270" s="65">
        <f t="shared" si="12"/>
        <v>-58841531.660000026</v>
      </c>
      <c r="Q270" s="10">
        <v>-0.1263585867</v>
      </c>
      <c r="R270" s="8" t="s">
        <v>21</v>
      </c>
    </row>
    <row r="271" spans="1:18" ht="11.25" customHeight="1" x14ac:dyDescent="0.25">
      <c r="A271" s="37">
        <v>44533</v>
      </c>
      <c r="B271" s="6" t="s">
        <v>343</v>
      </c>
      <c r="C271" s="62" t="s">
        <v>450</v>
      </c>
      <c r="D271" s="9">
        <v>477701126.89999998</v>
      </c>
      <c r="E271" s="15" t="s">
        <v>451</v>
      </c>
      <c r="F271" s="14" t="s">
        <v>360</v>
      </c>
      <c r="G271" s="14"/>
      <c r="H271" s="23"/>
      <c r="I271" s="8"/>
      <c r="J271" s="8">
        <v>109</v>
      </c>
      <c r="K271" s="13">
        <f>J271-13</f>
        <v>96</v>
      </c>
      <c r="L271" s="46" t="s">
        <v>19</v>
      </c>
      <c r="M271" s="57">
        <v>459976380</v>
      </c>
      <c r="N271" s="64"/>
      <c r="O271" s="64" t="s">
        <v>24</v>
      </c>
      <c r="P271" s="65">
        <f t="shared" si="12"/>
        <v>-17724746.899999976</v>
      </c>
      <c r="Q271" s="10">
        <v>-3.7104260180000001E-2</v>
      </c>
      <c r="R271" s="8" t="s">
        <v>21</v>
      </c>
    </row>
    <row r="272" spans="1:18" ht="11.25" customHeight="1" x14ac:dyDescent="0.25">
      <c r="A272" s="37">
        <v>44533</v>
      </c>
      <c r="B272" s="6" t="s">
        <v>343</v>
      </c>
      <c r="C272" s="62" t="s">
        <v>452</v>
      </c>
      <c r="D272" s="9">
        <v>1539386914</v>
      </c>
      <c r="E272" s="15" t="s">
        <v>453</v>
      </c>
      <c r="F272" s="14" t="s">
        <v>360</v>
      </c>
      <c r="G272" s="14"/>
      <c r="H272" s="23"/>
      <c r="I272" s="8">
        <v>27</v>
      </c>
      <c r="J272" s="8">
        <v>27</v>
      </c>
      <c r="K272" s="13">
        <v>27</v>
      </c>
      <c r="L272" s="46" t="s">
        <v>19</v>
      </c>
      <c r="M272" s="57">
        <v>1424543281</v>
      </c>
      <c r="N272" s="64"/>
      <c r="O272" s="64" t="s">
        <v>24</v>
      </c>
      <c r="P272" s="65">
        <f t="shared" si="12"/>
        <v>-114843633</v>
      </c>
      <c r="Q272" s="10">
        <v>-7.460348789E-2</v>
      </c>
      <c r="R272" s="8" t="s">
        <v>21</v>
      </c>
    </row>
    <row r="273" spans="1:18" ht="11.25" customHeight="1" x14ac:dyDescent="0.25">
      <c r="A273" s="37">
        <v>44533</v>
      </c>
      <c r="B273" s="6" t="s">
        <v>343</v>
      </c>
      <c r="C273" s="62" t="s">
        <v>452</v>
      </c>
      <c r="D273" s="9">
        <v>812199530</v>
      </c>
      <c r="E273" s="15" t="s">
        <v>453</v>
      </c>
      <c r="F273" s="14" t="s">
        <v>360</v>
      </c>
      <c r="G273" s="14"/>
      <c r="H273" s="23"/>
      <c r="I273" s="8"/>
      <c r="J273" s="8">
        <v>27</v>
      </c>
      <c r="K273" s="13">
        <v>25</v>
      </c>
      <c r="L273" s="46" t="s">
        <v>19</v>
      </c>
      <c r="M273" s="57">
        <v>780526955</v>
      </c>
      <c r="N273" s="64"/>
      <c r="O273" s="64" t="s">
        <v>24</v>
      </c>
      <c r="P273" s="65">
        <f t="shared" si="12"/>
        <v>-31672575</v>
      </c>
      <c r="Q273" s="10">
        <v>-3.8996051869999999E-2</v>
      </c>
      <c r="R273" s="8" t="s">
        <v>21</v>
      </c>
    </row>
    <row r="274" spans="1:18" ht="11.25" customHeight="1" x14ac:dyDescent="0.25">
      <c r="A274" s="37">
        <v>44533</v>
      </c>
      <c r="B274" s="6" t="s">
        <v>343</v>
      </c>
      <c r="C274" s="62" t="s">
        <v>452</v>
      </c>
      <c r="D274" s="9">
        <v>1151439567</v>
      </c>
      <c r="E274" s="15" t="s">
        <v>453</v>
      </c>
      <c r="F274" s="14" t="s">
        <v>360</v>
      </c>
      <c r="G274" s="14"/>
      <c r="H274" s="23"/>
      <c r="I274" s="8"/>
      <c r="J274" s="8">
        <v>27</v>
      </c>
      <c r="K274" s="13">
        <v>25</v>
      </c>
      <c r="L274" s="46" t="s">
        <v>19</v>
      </c>
      <c r="M274" s="57">
        <v>1106491282</v>
      </c>
      <c r="N274" s="64"/>
      <c r="O274" s="64" t="s">
        <v>24</v>
      </c>
      <c r="P274" s="65">
        <f t="shared" si="12"/>
        <v>-44948285</v>
      </c>
      <c r="Q274" s="10">
        <v>-3.9036599300000002E-2</v>
      </c>
      <c r="R274" s="8" t="s">
        <v>21</v>
      </c>
    </row>
    <row r="275" spans="1:18" ht="11.25" customHeight="1" x14ac:dyDescent="0.25">
      <c r="A275" s="37">
        <v>44460</v>
      </c>
      <c r="B275" s="6" t="s">
        <v>343</v>
      </c>
      <c r="C275" s="62" t="s">
        <v>454</v>
      </c>
      <c r="D275" s="45">
        <v>184510993</v>
      </c>
      <c r="E275" s="7" t="s">
        <v>455</v>
      </c>
      <c r="F275" s="14" t="s">
        <v>94</v>
      </c>
      <c r="G275" s="14"/>
      <c r="H275" s="23"/>
      <c r="I275" s="8">
        <v>37</v>
      </c>
      <c r="J275" s="8">
        <v>37</v>
      </c>
      <c r="K275" s="12">
        <v>32</v>
      </c>
      <c r="L275" s="46" t="s">
        <v>19</v>
      </c>
      <c r="M275" s="9">
        <v>184378005</v>
      </c>
      <c r="N275" s="64"/>
      <c r="O275" s="64" t="s">
        <v>24</v>
      </c>
      <c r="P275" s="65">
        <f t="shared" si="12"/>
        <v>-132988</v>
      </c>
      <c r="Q275" s="10">
        <v>-7.2075922329999998E-4</v>
      </c>
      <c r="R275" s="8" t="s">
        <v>97</v>
      </c>
    </row>
    <row r="276" spans="1:18" ht="11.25" customHeight="1" x14ac:dyDescent="0.25">
      <c r="A276" s="37">
        <v>44481</v>
      </c>
      <c r="B276" s="6" t="s">
        <v>343</v>
      </c>
      <c r="C276" s="62" t="s">
        <v>456</v>
      </c>
      <c r="D276" s="45">
        <v>114019242</v>
      </c>
      <c r="E276" s="15" t="s">
        <v>457</v>
      </c>
      <c r="F276" s="14" t="s">
        <v>94</v>
      </c>
      <c r="G276" s="14"/>
      <c r="H276" s="23"/>
      <c r="I276" s="8">
        <v>11</v>
      </c>
      <c r="J276" s="8">
        <v>11</v>
      </c>
      <c r="K276" s="12">
        <v>11</v>
      </c>
      <c r="L276" s="46" t="s">
        <v>19</v>
      </c>
      <c r="M276" s="9">
        <v>114016578</v>
      </c>
      <c r="N276" s="64"/>
      <c r="O276" s="64" t="s">
        <v>24</v>
      </c>
      <c r="P276" s="65">
        <f t="shared" si="12"/>
        <v>-2664</v>
      </c>
      <c r="Q276" s="10">
        <v>-2.336447737E-5</v>
      </c>
      <c r="R276" s="8" t="s">
        <v>97</v>
      </c>
    </row>
    <row r="277" spans="1:18" ht="11.25" customHeight="1" x14ac:dyDescent="0.25">
      <c r="A277" s="37">
        <v>44543</v>
      </c>
      <c r="B277" s="6" t="s">
        <v>343</v>
      </c>
      <c r="C277" s="62" t="s">
        <v>458</v>
      </c>
      <c r="D277" s="45">
        <v>571040335</v>
      </c>
      <c r="E277" s="15" t="s">
        <v>459</v>
      </c>
      <c r="F277" s="14" t="s">
        <v>94</v>
      </c>
      <c r="G277" s="14"/>
      <c r="H277" s="23"/>
      <c r="I277" s="8">
        <v>12</v>
      </c>
      <c r="J277" s="8">
        <v>12</v>
      </c>
      <c r="K277" s="12">
        <v>7</v>
      </c>
      <c r="L277" s="46" t="s">
        <v>19</v>
      </c>
      <c r="M277" s="9">
        <v>571036732</v>
      </c>
      <c r="N277" s="64"/>
      <c r="O277" s="64" t="s">
        <v>24</v>
      </c>
      <c r="P277" s="65">
        <f t="shared" si="12"/>
        <v>-3603</v>
      </c>
      <c r="Q277" s="10">
        <v>-6.3095367859999997E-6</v>
      </c>
      <c r="R277" s="8" t="s">
        <v>21</v>
      </c>
    </row>
    <row r="278" spans="1:18" ht="11.25" customHeight="1" x14ac:dyDescent="0.25">
      <c r="A278" s="37">
        <v>44463</v>
      </c>
      <c r="B278" s="6" t="s">
        <v>343</v>
      </c>
      <c r="C278" s="62" t="s">
        <v>460</v>
      </c>
      <c r="D278" s="45">
        <v>196571971</v>
      </c>
      <c r="E278" s="7" t="s">
        <v>461</v>
      </c>
      <c r="F278" s="14" t="s">
        <v>94</v>
      </c>
      <c r="G278" s="14"/>
      <c r="H278" s="23"/>
      <c r="I278" s="8">
        <v>26</v>
      </c>
      <c r="J278" s="8">
        <v>26</v>
      </c>
      <c r="K278" s="12">
        <v>24</v>
      </c>
      <c r="L278" s="46" t="s">
        <v>19</v>
      </c>
      <c r="M278" s="9">
        <v>196570656</v>
      </c>
      <c r="N278" s="64"/>
      <c r="O278" s="64" t="s">
        <v>24</v>
      </c>
      <c r="P278" s="65">
        <f t="shared" si="12"/>
        <v>-1315</v>
      </c>
      <c r="Q278" s="10">
        <v>-6.6896617729999998E-6</v>
      </c>
      <c r="R278" s="8" t="s">
        <v>97</v>
      </c>
    </row>
    <row r="279" spans="1:18" ht="11.25" customHeight="1" x14ac:dyDescent="0.25">
      <c r="A279" s="37">
        <v>44550</v>
      </c>
      <c r="B279" s="6" t="s">
        <v>343</v>
      </c>
      <c r="C279" s="62" t="s">
        <v>462</v>
      </c>
      <c r="D279" s="45">
        <v>788919179</v>
      </c>
      <c r="E279" s="15" t="s">
        <v>463</v>
      </c>
      <c r="F279" s="14" t="s">
        <v>94</v>
      </c>
      <c r="G279" s="14"/>
      <c r="H279" s="60">
        <v>44588</v>
      </c>
      <c r="I279" s="8"/>
      <c r="J279" s="8"/>
      <c r="K279" s="12"/>
      <c r="L279" s="46" t="s">
        <v>464</v>
      </c>
      <c r="M279" s="9"/>
      <c r="N279" s="64"/>
      <c r="O279" s="64" t="s">
        <v>24</v>
      </c>
      <c r="P279" s="65"/>
      <c r="Q279" s="10"/>
      <c r="R279" s="8" t="s">
        <v>21</v>
      </c>
    </row>
    <row r="280" spans="1:18" ht="11.25" customHeight="1" x14ac:dyDescent="0.25">
      <c r="A280" s="37">
        <v>44550</v>
      </c>
      <c r="B280" s="6" t="s">
        <v>343</v>
      </c>
      <c r="C280" s="62" t="s">
        <v>462</v>
      </c>
      <c r="D280" s="45">
        <v>485616966</v>
      </c>
      <c r="E280" s="15" t="s">
        <v>463</v>
      </c>
      <c r="F280" s="14" t="s">
        <v>94</v>
      </c>
      <c r="G280" s="14"/>
      <c r="H280" s="60">
        <v>44588</v>
      </c>
      <c r="I280" s="8"/>
      <c r="J280" s="8"/>
      <c r="K280" s="12"/>
      <c r="L280" s="46" t="s">
        <v>464</v>
      </c>
      <c r="M280" s="9"/>
      <c r="N280" s="64"/>
      <c r="O280" s="64" t="s">
        <v>24</v>
      </c>
      <c r="P280" s="65"/>
      <c r="Q280" s="10"/>
      <c r="R280" s="8" t="s">
        <v>21</v>
      </c>
    </row>
    <row r="281" spans="1:18" ht="11.25" customHeight="1" x14ac:dyDescent="0.25">
      <c r="A281" s="37">
        <v>44550</v>
      </c>
      <c r="B281" s="6" t="s">
        <v>343</v>
      </c>
      <c r="C281" s="62" t="s">
        <v>462</v>
      </c>
      <c r="D281" s="45">
        <v>776077627</v>
      </c>
      <c r="E281" s="15" t="s">
        <v>463</v>
      </c>
      <c r="F281" s="14" t="s">
        <v>94</v>
      </c>
      <c r="G281" s="14"/>
      <c r="H281" s="60">
        <v>44588</v>
      </c>
      <c r="I281" s="8"/>
      <c r="J281" s="8"/>
      <c r="K281" s="12"/>
      <c r="L281" s="46" t="s">
        <v>464</v>
      </c>
      <c r="M281" s="9"/>
      <c r="N281" s="64"/>
      <c r="O281" s="64" t="s">
        <v>24</v>
      </c>
      <c r="P281" s="65"/>
      <c r="Q281" s="10"/>
      <c r="R281" s="8" t="s">
        <v>21</v>
      </c>
    </row>
    <row r="282" spans="1:18" ht="11.25" customHeight="1" x14ac:dyDescent="0.25">
      <c r="A282" s="37">
        <v>44550</v>
      </c>
      <c r="B282" s="6" t="s">
        <v>343</v>
      </c>
      <c r="C282" s="62" t="s">
        <v>465</v>
      </c>
      <c r="D282" s="45">
        <v>598382848</v>
      </c>
      <c r="E282" s="15" t="s">
        <v>466</v>
      </c>
      <c r="F282" s="14" t="s">
        <v>94</v>
      </c>
      <c r="G282" s="14"/>
      <c r="H282" s="60">
        <v>44586</v>
      </c>
      <c r="I282" s="8"/>
      <c r="J282" s="8"/>
      <c r="K282" s="12"/>
      <c r="L282" s="46" t="s">
        <v>464</v>
      </c>
      <c r="M282" s="9"/>
      <c r="N282" s="64"/>
      <c r="O282" s="64" t="s">
        <v>24</v>
      </c>
      <c r="P282" s="65"/>
      <c r="Q282" s="10"/>
      <c r="R282" s="8" t="s">
        <v>21</v>
      </c>
    </row>
    <row r="283" spans="1:18" ht="11.25" customHeight="1" x14ac:dyDescent="0.25">
      <c r="A283" s="37">
        <v>44550</v>
      </c>
      <c r="B283" s="6" t="s">
        <v>343</v>
      </c>
      <c r="C283" s="62" t="s">
        <v>465</v>
      </c>
      <c r="D283" s="45">
        <v>854822027</v>
      </c>
      <c r="E283" s="15" t="s">
        <v>466</v>
      </c>
      <c r="F283" s="14" t="s">
        <v>94</v>
      </c>
      <c r="G283" s="14"/>
      <c r="H283" s="60">
        <v>44586</v>
      </c>
      <c r="I283" s="8"/>
      <c r="J283" s="8"/>
      <c r="K283" s="12"/>
      <c r="L283" s="46" t="s">
        <v>464</v>
      </c>
      <c r="M283" s="9"/>
      <c r="N283" s="64"/>
      <c r="O283" s="64" t="s">
        <v>24</v>
      </c>
      <c r="P283" s="65"/>
      <c r="Q283" s="10"/>
      <c r="R283" s="8" t="s">
        <v>21</v>
      </c>
    </row>
    <row r="284" spans="1:18" ht="11.25" customHeight="1" x14ac:dyDescent="0.25">
      <c r="A284" s="37">
        <v>44553</v>
      </c>
      <c r="B284" s="6" t="s">
        <v>343</v>
      </c>
      <c r="C284" s="62" t="s">
        <v>467</v>
      </c>
      <c r="D284" s="45">
        <v>135526226</v>
      </c>
      <c r="E284" s="15" t="s">
        <v>468</v>
      </c>
      <c r="F284" s="14" t="s">
        <v>94</v>
      </c>
      <c r="G284" s="14"/>
      <c r="H284" s="60">
        <v>44595</v>
      </c>
      <c r="I284" s="8"/>
      <c r="J284" s="8"/>
      <c r="K284" s="12"/>
      <c r="L284" s="46" t="s">
        <v>464</v>
      </c>
      <c r="M284" s="9"/>
      <c r="N284" s="64"/>
      <c r="O284" s="64" t="s">
        <v>24</v>
      </c>
      <c r="P284" s="65"/>
      <c r="Q284" s="10"/>
      <c r="R284" s="8" t="s">
        <v>21</v>
      </c>
    </row>
    <row r="285" spans="1:18" ht="11.25" customHeight="1" x14ac:dyDescent="0.25">
      <c r="A285" s="37">
        <v>44494</v>
      </c>
      <c r="B285" s="62" t="s">
        <v>469</v>
      </c>
      <c r="C285" s="62" t="s">
        <v>470</v>
      </c>
      <c r="D285" s="9">
        <v>433329333</v>
      </c>
      <c r="E285" s="15" t="s">
        <v>471</v>
      </c>
      <c r="F285" s="14" t="s">
        <v>42</v>
      </c>
      <c r="G285" s="14"/>
      <c r="H285" s="23"/>
      <c r="I285" s="8">
        <v>5</v>
      </c>
      <c r="J285" s="8">
        <v>5</v>
      </c>
      <c r="K285" s="13">
        <v>3</v>
      </c>
      <c r="L285" s="46" t="s">
        <v>19</v>
      </c>
      <c r="M285" s="57">
        <v>427908530</v>
      </c>
      <c r="N285" s="64"/>
      <c r="O285" s="64" t="s">
        <v>24</v>
      </c>
      <c r="P285" s="65"/>
      <c r="Q285" s="10"/>
      <c r="R285" s="8" t="s">
        <v>21</v>
      </c>
    </row>
    <row r="286" spans="1:18" ht="11.25" customHeight="1" x14ac:dyDescent="0.25">
      <c r="A286" s="37">
        <v>44411</v>
      </c>
      <c r="B286" s="62" t="s">
        <v>469</v>
      </c>
      <c r="C286" s="62" t="s">
        <v>472</v>
      </c>
      <c r="D286" s="9">
        <v>8000000</v>
      </c>
      <c r="E286" s="7" t="s">
        <v>473</v>
      </c>
      <c r="F286" s="8" t="s">
        <v>29</v>
      </c>
      <c r="G286" s="8" t="s">
        <v>482</v>
      </c>
      <c r="H286" s="23"/>
      <c r="I286" s="8">
        <v>4</v>
      </c>
      <c r="J286" s="8"/>
      <c r="K286" s="13"/>
      <c r="L286" s="46" t="s">
        <v>19</v>
      </c>
      <c r="M286" s="57">
        <v>4498200</v>
      </c>
      <c r="N286" s="64"/>
      <c r="O286" s="64" t="s">
        <v>24</v>
      </c>
      <c r="P286" s="65">
        <f t="shared" ref="P286" si="13">IF(L286="Contratado",M286-D286,IF(L286="Adjudicado",M286-D286,0))</f>
        <v>-3501800</v>
      </c>
      <c r="Q286" s="10">
        <v>-0.43772499999999998</v>
      </c>
      <c r="R286" s="8" t="s">
        <v>21</v>
      </c>
    </row>
    <row r="287" spans="1:18" ht="11.25" customHeight="1" x14ac:dyDescent="0.25">
      <c r="A287" s="37">
        <v>44494</v>
      </c>
      <c r="B287" s="62" t="s">
        <v>210</v>
      </c>
      <c r="C287" s="62" t="s">
        <v>474</v>
      </c>
      <c r="D287" s="9">
        <v>211271749.41</v>
      </c>
      <c r="E287" s="15" t="s">
        <v>475</v>
      </c>
      <c r="F287" s="14" t="s">
        <v>42</v>
      </c>
      <c r="G287" s="14"/>
      <c r="H287" s="37"/>
      <c r="I287" s="14">
        <v>7</v>
      </c>
      <c r="J287" s="14">
        <v>7</v>
      </c>
      <c r="K287" s="26">
        <v>5</v>
      </c>
      <c r="L287" s="43" t="s">
        <v>19</v>
      </c>
      <c r="M287" s="9">
        <v>203098850</v>
      </c>
      <c r="N287" s="64"/>
      <c r="O287" s="64" t="s">
        <v>24</v>
      </c>
      <c r="P287" s="65">
        <f t="shared" ref="P287:P288" si="14">IF(L287="Contratado",M287-D287,IF(L287="Adjudicado",M287-D287,0))</f>
        <v>-8172899.4099999964</v>
      </c>
      <c r="Q287" s="10">
        <v>-3.8684298460000002E-2</v>
      </c>
      <c r="R287" s="8" t="s">
        <v>21</v>
      </c>
    </row>
    <row r="288" spans="1:18" ht="11.25" customHeight="1" x14ac:dyDescent="0.25">
      <c r="A288" s="37">
        <v>44504</v>
      </c>
      <c r="B288" s="62" t="s">
        <v>343</v>
      </c>
      <c r="C288" s="62" t="s">
        <v>344</v>
      </c>
      <c r="D288" s="22">
        <v>30064160</v>
      </c>
      <c r="E288" s="15">
        <v>79023</v>
      </c>
      <c r="F288" s="14" t="s">
        <v>82</v>
      </c>
      <c r="G288" s="14"/>
      <c r="H288" s="37"/>
      <c r="I288" s="8"/>
      <c r="J288" s="8"/>
      <c r="K288" s="12"/>
      <c r="L288" s="43" t="s">
        <v>19</v>
      </c>
      <c r="M288" s="64">
        <f t="shared" ref="M288" si="15">D288</f>
        <v>30064160</v>
      </c>
      <c r="N288" s="64"/>
      <c r="O288" s="61" t="s">
        <v>24</v>
      </c>
      <c r="P288" s="65">
        <f t="shared" si="14"/>
        <v>0</v>
      </c>
      <c r="Q288" s="10">
        <v>0</v>
      </c>
      <c r="R288" s="8" t="s">
        <v>82</v>
      </c>
    </row>
    <row r="289" spans="1:18" ht="11.25" customHeight="1" x14ac:dyDescent="0.25">
      <c r="A289" s="85">
        <v>44595</v>
      </c>
      <c r="B289" s="79" t="s">
        <v>210</v>
      </c>
      <c r="C289" s="79" t="s">
        <v>477</v>
      </c>
      <c r="D289" s="77">
        <v>76069381</v>
      </c>
      <c r="E289" s="69" t="s">
        <v>478</v>
      </c>
      <c r="F289" s="8" t="s">
        <v>29</v>
      </c>
      <c r="G289" s="8" t="s">
        <v>482</v>
      </c>
      <c r="H289" s="81"/>
      <c r="I289" s="73">
        <v>1</v>
      </c>
      <c r="J289" s="73"/>
      <c r="K289" s="74"/>
      <c r="L289" s="78" t="s">
        <v>19</v>
      </c>
      <c r="M289" s="75">
        <v>75544056</v>
      </c>
      <c r="N289" s="70"/>
      <c r="O289" s="82" t="s">
        <v>476</v>
      </c>
      <c r="P289" s="71">
        <f t="shared" ref="P289:P295" si="16">IF(L289="Contratado",M289-D289, IF(L289="Adjudicado",M289-D289,0))</f>
        <v>-525325</v>
      </c>
      <c r="Q289" s="72">
        <v>-6.9058666320000002E-3</v>
      </c>
      <c r="R289" s="76" t="s">
        <v>21</v>
      </c>
    </row>
    <row r="290" spans="1:18" ht="11.25" customHeight="1" x14ac:dyDescent="0.25">
      <c r="A290" s="85">
        <v>44550</v>
      </c>
      <c r="B290" s="79" t="s">
        <v>343</v>
      </c>
      <c r="C290" s="79" t="s">
        <v>479</v>
      </c>
      <c r="D290" s="77">
        <v>788919179</v>
      </c>
      <c r="E290" s="80" t="s">
        <v>463</v>
      </c>
      <c r="F290" s="14" t="s">
        <v>94</v>
      </c>
      <c r="G290" s="14"/>
      <c r="H290" s="73"/>
      <c r="I290" s="73">
        <v>62</v>
      </c>
      <c r="J290" s="73">
        <v>62</v>
      </c>
      <c r="K290" s="74">
        <f>62-9</f>
        <v>53</v>
      </c>
      <c r="L290" s="78" t="s">
        <v>19</v>
      </c>
      <c r="M290" s="75">
        <v>788914318</v>
      </c>
      <c r="N290" s="70"/>
      <c r="O290" s="82" t="s">
        <v>476</v>
      </c>
      <c r="P290" s="71">
        <f t="shared" si="16"/>
        <v>-4861</v>
      </c>
      <c r="Q290" s="72">
        <v>-6.1615944059999998E-6</v>
      </c>
      <c r="R290" s="76" t="s">
        <v>21</v>
      </c>
    </row>
    <row r="291" spans="1:18" ht="11.25" customHeight="1" x14ac:dyDescent="0.25">
      <c r="A291" s="85">
        <v>44550</v>
      </c>
      <c r="B291" s="79" t="s">
        <v>343</v>
      </c>
      <c r="C291" s="79" t="s">
        <v>479</v>
      </c>
      <c r="D291" s="77">
        <v>485616966</v>
      </c>
      <c r="E291" s="69"/>
      <c r="F291" s="14" t="s">
        <v>94</v>
      </c>
      <c r="G291" s="14"/>
      <c r="H291" s="73"/>
      <c r="I291" s="73"/>
      <c r="J291" s="73">
        <v>62</v>
      </c>
      <c r="K291" s="74">
        <v>52</v>
      </c>
      <c r="L291" s="78" t="s">
        <v>19</v>
      </c>
      <c r="M291" s="75">
        <v>485613594</v>
      </c>
      <c r="N291" s="70"/>
      <c r="O291" s="82" t="s">
        <v>476</v>
      </c>
      <c r="P291" s="71">
        <f t="shared" si="16"/>
        <v>-3372</v>
      </c>
      <c r="Q291" s="72">
        <v>-6.9437442180000002E-6</v>
      </c>
      <c r="R291" s="76" t="s">
        <v>21</v>
      </c>
    </row>
    <row r="292" spans="1:18" ht="11.25" customHeight="1" x14ac:dyDescent="0.25">
      <c r="A292" s="85">
        <v>44550</v>
      </c>
      <c r="B292" s="79" t="s">
        <v>343</v>
      </c>
      <c r="C292" s="79" t="s">
        <v>479</v>
      </c>
      <c r="D292" s="77">
        <v>776077627</v>
      </c>
      <c r="E292" s="69"/>
      <c r="F292" s="14" t="s">
        <v>94</v>
      </c>
      <c r="G292" s="14"/>
      <c r="H292" s="73"/>
      <c r="I292" s="73"/>
      <c r="J292" s="73">
        <v>62</v>
      </c>
      <c r="K292" s="74">
        <v>53</v>
      </c>
      <c r="L292" s="78" t="s">
        <v>19</v>
      </c>
      <c r="M292" s="75">
        <v>776065402</v>
      </c>
      <c r="N292" s="70"/>
      <c r="O292" s="82" t="s">
        <v>476</v>
      </c>
      <c r="P292" s="71">
        <f t="shared" si="16"/>
        <v>-12225</v>
      </c>
      <c r="Q292" s="72">
        <v>-1.5752290200000001E-5</v>
      </c>
      <c r="R292" s="76" t="s">
        <v>21</v>
      </c>
    </row>
    <row r="293" spans="1:18" ht="11.25" customHeight="1" x14ac:dyDescent="0.25">
      <c r="A293" s="85">
        <v>44550</v>
      </c>
      <c r="B293" s="79" t="s">
        <v>343</v>
      </c>
      <c r="C293" s="83" t="s">
        <v>480</v>
      </c>
      <c r="D293" s="77">
        <v>598382848</v>
      </c>
      <c r="E293" s="84" t="s">
        <v>466</v>
      </c>
      <c r="F293" s="14" t="s">
        <v>94</v>
      </c>
      <c r="G293" s="14"/>
      <c r="H293" s="73"/>
      <c r="I293" s="73">
        <v>61</v>
      </c>
      <c r="J293" s="73">
        <v>61</v>
      </c>
      <c r="K293" s="74">
        <f>61-5</f>
        <v>56</v>
      </c>
      <c r="L293" s="78" t="s">
        <v>19</v>
      </c>
      <c r="M293" s="75">
        <v>598308200</v>
      </c>
      <c r="N293" s="70"/>
      <c r="O293" s="82" t="s">
        <v>476</v>
      </c>
      <c r="P293" s="71">
        <f t="shared" si="16"/>
        <v>-74648</v>
      </c>
      <c r="Q293" s="72">
        <v>-1.24749565E-4</v>
      </c>
      <c r="R293" s="76" t="s">
        <v>21</v>
      </c>
    </row>
    <row r="294" spans="1:18" ht="11.25" customHeight="1" x14ac:dyDescent="0.25">
      <c r="A294" s="85">
        <v>44550</v>
      </c>
      <c r="B294" s="79" t="s">
        <v>343</v>
      </c>
      <c r="C294" s="83" t="s">
        <v>480</v>
      </c>
      <c r="D294" s="77">
        <v>854822027</v>
      </c>
      <c r="E294" s="69"/>
      <c r="F294" s="14" t="s">
        <v>94</v>
      </c>
      <c r="G294" s="14"/>
      <c r="H294" s="73"/>
      <c r="I294" s="73"/>
      <c r="J294" s="73"/>
      <c r="K294" s="74">
        <f>61-7</f>
        <v>54</v>
      </c>
      <c r="L294" s="78" t="s">
        <v>19</v>
      </c>
      <c r="M294" s="75">
        <v>854822027</v>
      </c>
      <c r="N294" s="70"/>
      <c r="O294" s="82" t="s">
        <v>476</v>
      </c>
      <c r="P294" s="71">
        <f t="shared" si="16"/>
        <v>0</v>
      </c>
      <c r="Q294" s="72">
        <v>0</v>
      </c>
      <c r="R294" s="76" t="s">
        <v>21</v>
      </c>
    </row>
    <row r="295" spans="1:18" ht="11.25" customHeight="1" x14ac:dyDescent="0.25">
      <c r="A295" s="85">
        <v>44553</v>
      </c>
      <c r="B295" s="79" t="s">
        <v>343</v>
      </c>
      <c r="C295" s="79" t="s">
        <v>467</v>
      </c>
      <c r="D295" s="77">
        <v>135526226</v>
      </c>
      <c r="E295" s="80" t="s">
        <v>468</v>
      </c>
      <c r="F295" s="14" t="s">
        <v>94</v>
      </c>
      <c r="G295" s="14"/>
      <c r="H295" s="73"/>
      <c r="I295" s="73">
        <v>58</v>
      </c>
      <c r="J295" s="73">
        <v>55</v>
      </c>
      <c r="K295" s="74">
        <v>50</v>
      </c>
      <c r="L295" s="78" t="s">
        <v>19</v>
      </c>
      <c r="M295" s="75">
        <v>135526225</v>
      </c>
      <c r="N295" s="70"/>
      <c r="O295" s="82" t="s">
        <v>476</v>
      </c>
      <c r="P295" s="71">
        <f t="shared" si="16"/>
        <v>-1</v>
      </c>
      <c r="Q295" s="72">
        <v>-7.3786456650000004E-9</v>
      </c>
      <c r="R295" s="76" t="s">
        <v>21</v>
      </c>
    </row>
  </sheetData>
  <autoFilter ref="A1:R295" xr:uid="{00000000-0009-0000-0000-000000000000}"/>
  <hyperlinks>
    <hyperlink ref="E2" r:id="rId1" xr:uid="{AED4A7F1-0A6A-4BE4-9A5B-5D4BF5B611EB}"/>
    <hyperlink ref="E3" r:id="rId2" xr:uid="{73FBBE87-4073-4D71-B1A0-EC5979E1D385}"/>
    <hyperlink ref="E4" r:id="rId3" xr:uid="{E79CBDD6-13C3-4C62-973B-CE02E0956FEF}"/>
    <hyperlink ref="E5" r:id="rId4" xr:uid="{A2D5E651-BC11-4F84-9BFF-1D6C88BBC17D}"/>
    <hyperlink ref="E6" r:id="rId5" xr:uid="{56821139-C0B0-4D5C-8D5C-45053D1BEF5A}"/>
    <hyperlink ref="E7" r:id="rId6" xr:uid="{83B9E563-6962-403D-923E-056769F47E95}"/>
    <hyperlink ref="E8" r:id="rId7" xr:uid="{B90510A0-D162-4769-8204-6185B3832128}"/>
    <hyperlink ref="E9" r:id="rId8" xr:uid="{DD1F4D9C-4DBC-43A7-8D4A-A349459D3C6D}"/>
    <hyperlink ref="E10" r:id="rId9" xr:uid="{97000789-26E7-4280-800D-E1087B2DAD2A}"/>
    <hyperlink ref="E11" r:id="rId10" xr:uid="{B0FB8648-3BF3-445C-B235-CC0602CFB957}"/>
    <hyperlink ref="E12" r:id="rId11" xr:uid="{368DAB18-E3EB-4C63-8773-C57334538368}"/>
    <hyperlink ref="E13" r:id="rId12" xr:uid="{79C47FD6-3E47-4ACA-A1A5-2D3B199F7CE3}"/>
    <hyperlink ref="E14" r:id="rId13" xr:uid="{D0FA0776-8B3D-41C6-BBFF-52781B986F89}"/>
    <hyperlink ref="E15" r:id="rId14" xr:uid="{49D94F0D-5043-4A14-AAB7-2AE675AC7EC7}"/>
    <hyperlink ref="E16" r:id="rId15" xr:uid="{7BB4483C-25A5-4FDC-B44F-71550B86BF82}"/>
    <hyperlink ref="E17" r:id="rId16" xr:uid="{50BA7446-5C14-4FCF-A921-7997346554EC}"/>
    <hyperlink ref="E18" r:id="rId17" xr:uid="{826BA778-4F70-4DEE-AE40-89AF7E3DF2AA}"/>
    <hyperlink ref="E19" r:id="rId18" xr:uid="{F61A8527-601D-478B-8EE2-562E99F4EA93}"/>
    <hyperlink ref="E20" r:id="rId19" xr:uid="{85FE5208-7AA1-4552-BD07-94DC6433FD3E}"/>
    <hyperlink ref="E21" r:id="rId20" xr:uid="{4EF7E03A-B797-4793-A149-A42F1F271C93}"/>
    <hyperlink ref="E22" r:id="rId21" xr:uid="{340F8D18-969C-4FB1-A194-7DBBF241466C}"/>
    <hyperlink ref="E23" r:id="rId22" xr:uid="{DCB53F3F-C87B-4352-A51E-BF689903E888}"/>
    <hyperlink ref="E24" r:id="rId23" xr:uid="{FC40C189-6457-4382-AAFE-7F2F9ECB6B09}"/>
    <hyperlink ref="E25" r:id="rId24" xr:uid="{004CA7ED-142B-4BFB-9F86-0E5451BBECB0}"/>
    <hyperlink ref="E26" r:id="rId25" xr:uid="{526DBA72-95C4-4687-A56B-6CCBBDE339B5}"/>
    <hyperlink ref="E27" r:id="rId26" xr:uid="{CAFCD531-5872-465A-8D7D-CE109A16820C}"/>
    <hyperlink ref="E28" r:id="rId27" xr:uid="{FD14A30E-D562-4D6C-AE22-0986ACDA24B5}"/>
    <hyperlink ref="E29" r:id="rId28" xr:uid="{47F31108-8375-4A3C-B134-27E13B52F657}"/>
    <hyperlink ref="E30" r:id="rId29" xr:uid="{94BD5EA9-3C41-46E8-9063-2BC8E47C1197}"/>
    <hyperlink ref="E31" r:id="rId30" display="https://colombiacompra.gov.co/tienda-virtual-del-estado-colombiano/ordenes-compra/65855" xr:uid="{207C7D42-D7F5-4FB7-83E8-D1C0708E764E}"/>
    <hyperlink ref="E32" r:id="rId31" display="https://colombiacompra.gov.co/tienda-virtual-del-estado-colombiano/ordenes-compra/65856" xr:uid="{18A2AF4A-A893-405F-95D2-F3015E290DAC}"/>
    <hyperlink ref="E33" r:id="rId32" display="https://colombiacompra.gov.co/tienda-virtual-del-estado-colombiano/ordenes-compra/65859" xr:uid="{35EFD6B4-7E45-4E79-B794-DBEB772A5525}"/>
    <hyperlink ref="E34" r:id="rId33" display="https://colombiacompra.gov.co/tienda-virtual-del-estado-colombiano/ordenes-compra/65861" xr:uid="{4EC81227-8007-4D18-8551-BA353826CD52}"/>
    <hyperlink ref="E35" r:id="rId34" display="https://colombiacompra.gov.co/tienda-virtual-del-estado-colombiano/ordenes-compra/65865" xr:uid="{0D466399-BF1B-4BB4-BDD1-BD5EEBE91D02}"/>
    <hyperlink ref="E36" r:id="rId35" display="https://colombiacompra.gov.co/tienda-virtual-del-estado-colombiano/ordenes-compra/65916" xr:uid="{AC71858E-3D84-4244-BCCB-FBBC10E1E725}"/>
    <hyperlink ref="E37" r:id="rId36" display="https://colombiacompra.gov.co/tienda-virtual-del-estado-colombiano/ordenes-compra/66509" xr:uid="{75B97E26-7B59-4521-9B0E-E067B1BB2A68}"/>
    <hyperlink ref="E38" r:id="rId37" display="https://colombiacompra.gov.co/tienda-virtual-del-estado-colombiano/ordenes-compra/66693" xr:uid="{424819B2-9313-4858-B823-C2B16A17C01F}"/>
    <hyperlink ref="E39" r:id="rId38" display="https://colombiacompra.gov.co/tienda-virtual-del-estado-colombiano/ordenes-compra/66831" xr:uid="{21CD5DD8-70DC-4FE4-82C9-C1E08FF30D97}"/>
    <hyperlink ref="E40" r:id="rId39" display="https://colombiacompra.gov.co/tienda-virtual-del-estado-colombiano/ordenes-compra/75001" xr:uid="{DD7D1203-C81A-4F44-A4DB-089AFA890ED1}"/>
    <hyperlink ref="E41" r:id="rId40" display="https://colombiacompra.gov.co/tienda-virtual-del-estado-colombiano/ordenes-compra/75002" xr:uid="{4B798156-C504-409E-AFC0-F469DF2F9BB4}"/>
    <hyperlink ref="E42" r:id="rId41" display="https://colombiacompra.gov.co/tienda-virtual-del-estado-colombiano/ordenes-compra/75003" xr:uid="{C5317BDC-E115-4B6A-B5E5-F7779F8F694C}"/>
    <hyperlink ref="E43" r:id="rId42" display="https://colombiacompra.gov.co/tienda-virtual-del-estado-colombiano/ordenes-compra/75004" xr:uid="{E80B64AD-91FE-4A42-9F00-95609738568A}"/>
    <hyperlink ref="E44" r:id="rId43" display="https://colombiacompra.gov.co/tienda-virtual-del-estado-colombiano/ordenes-compra/75349" xr:uid="{99AC016E-9533-4FA1-9C0B-800292211B3C}"/>
    <hyperlink ref="E45" r:id="rId44" display="https://colombiacompra.gov.co/tienda-virtual-del-estado-colombiano/ordenes-compra/65989" xr:uid="{9EC48E65-41FC-4EE3-B01C-486492666F5A}"/>
    <hyperlink ref="E46" r:id="rId45" display="https://colombiacompra.gov.co/tienda-virtual-del-estado-colombiano/ordenes-compra/76940" xr:uid="{E42F2AAC-A4E7-4D8B-8287-D6ADD21E424B}"/>
    <hyperlink ref="E47" r:id="rId46" display="https://colombiacompra.gov.co/tienda-virtual-del-estado-colombiano/ordenes-compra/77043" xr:uid="{82A7B11C-1647-4CBA-805A-08F0DA631A52}"/>
    <hyperlink ref="E48" r:id="rId47" display="https://colombiacompra.gov.co/tienda-virtual-del-estado-colombiano/ordenes-compra/74997" xr:uid="{68F95800-0999-480F-86F8-D4A13B9DC7D0}"/>
    <hyperlink ref="E49" r:id="rId48" xr:uid="{9849D5EC-019D-4DE7-9785-08D21D29A898}"/>
    <hyperlink ref="E50" r:id="rId49" xr:uid="{D1F1B4CF-8B96-4F0A-91C6-381BAE9907E8}"/>
    <hyperlink ref="E51" r:id="rId50" xr:uid="{D69A4778-AAD7-44F1-8458-A0082E46A218}"/>
    <hyperlink ref="E52" r:id="rId51" xr:uid="{8C2FC2B8-8EAF-4988-8D97-BA074B0AB7F2}"/>
    <hyperlink ref="E53" r:id="rId52" xr:uid="{99E20181-EFFA-4D25-8CBD-4A95C3BE5D1C}"/>
    <hyperlink ref="E54" r:id="rId53" xr:uid="{611ED032-4BB6-4E93-B2C7-E3A1E50D6C03}"/>
    <hyperlink ref="E55" r:id="rId54" xr:uid="{7F59A674-8236-46F1-BE1F-9FE795DB4D7C}"/>
    <hyperlink ref="E56" r:id="rId55" xr:uid="{846890B4-C700-4800-AA97-27AAF42A62FC}"/>
    <hyperlink ref="E57" r:id="rId56" xr:uid="{50ECB3CC-5F85-47D6-942C-B6F53F71F4A4}"/>
    <hyperlink ref="E59" r:id="rId57" xr:uid="{53D0570A-B56E-4417-8536-F3E727420C20}"/>
    <hyperlink ref="E60" r:id="rId58" xr:uid="{F920187E-1222-4C9B-BF51-811AAA883226}"/>
    <hyperlink ref="E61" r:id="rId59" xr:uid="{1883458D-346A-49ED-B27D-FCE544DAE9C6}"/>
    <hyperlink ref="E62" r:id="rId60" xr:uid="{DC1D7E0C-0BB1-4AA6-AB85-B0704019778D}"/>
    <hyperlink ref="E63" r:id="rId61" xr:uid="{E42DBEEC-9DA3-4239-9961-3911C6B72967}"/>
    <hyperlink ref="E64" r:id="rId62" xr:uid="{49733D05-DDFF-4737-977B-E5CD84FB0D8D}"/>
    <hyperlink ref="E65" r:id="rId63" xr:uid="{0A693097-9CB1-4E89-8517-16B0BF992736}"/>
    <hyperlink ref="E66" r:id="rId64" xr:uid="{DE4386D9-0DEC-4D64-A526-4CD1D69DF83E}"/>
    <hyperlink ref="E67" r:id="rId65" xr:uid="{E9C8B5BA-8E07-4201-B9C5-8FEF8C8B4108}"/>
    <hyperlink ref="E69" r:id="rId66" xr:uid="{C2FAA8E0-285B-41AB-9947-290CB6F7263B}"/>
    <hyperlink ref="E70" r:id="rId67" xr:uid="{74EE8502-F2FB-4C59-B50B-B3FB21DE6E2B}"/>
    <hyperlink ref="E71" r:id="rId68" xr:uid="{216E6B26-877E-4D59-B97F-8A36C7EC07B8}"/>
    <hyperlink ref="E72" r:id="rId69" xr:uid="{F8626A48-01BB-4104-8299-CF68D54E0ECA}"/>
    <hyperlink ref="E73" r:id="rId70" xr:uid="{06CD62A1-35D4-471C-AAD9-D9CDD547766E}"/>
    <hyperlink ref="E74" r:id="rId71" xr:uid="{9FD4EA75-180C-4FDF-9EDE-95029C62DB59}"/>
    <hyperlink ref="E75" r:id="rId72" xr:uid="{085131C7-0065-4314-9642-49049D659DF7}"/>
    <hyperlink ref="E76" r:id="rId73" xr:uid="{40E9589E-E0C1-466E-850C-99C5C2DC651C}"/>
    <hyperlink ref="E77" r:id="rId74" xr:uid="{6EBF0720-DB3E-4F75-836B-A846932FA25F}"/>
    <hyperlink ref="E78" r:id="rId75" xr:uid="{EF9D920D-95EE-4696-9843-5C6FC6A0CE7C}"/>
    <hyperlink ref="E79" r:id="rId76" xr:uid="{DEFBCF16-27E3-42F4-9633-6FC52A78AC64}"/>
    <hyperlink ref="E80" r:id="rId77" xr:uid="{7ED4B98B-4858-41BF-B4D2-505F52869CF0}"/>
    <hyperlink ref="E81" r:id="rId78" xr:uid="{AB4A1A59-9D01-4E7F-A3FA-7E859054613B}"/>
    <hyperlink ref="E82" r:id="rId79" xr:uid="{542C1278-2011-41A4-9E2F-D73196F4C11F}"/>
    <hyperlink ref="E83" r:id="rId80" xr:uid="{48BFC95D-015D-4143-A0D4-4D930D6EDA20}"/>
    <hyperlink ref="E84" r:id="rId81" xr:uid="{B3240A05-C375-4BCF-9B61-B0B352B4AEA0}"/>
    <hyperlink ref="E85" r:id="rId82" xr:uid="{F02F0C07-41FB-459F-B126-A57B7BC97D1F}"/>
    <hyperlink ref="E86" r:id="rId83" xr:uid="{11BCE96B-7A52-4F73-842D-2C2EF24A30ED}"/>
    <hyperlink ref="E87" r:id="rId84" xr:uid="{72FC32DD-06BC-4128-B29D-58419C18F5DA}"/>
    <hyperlink ref="E88" r:id="rId85" xr:uid="{C5FFBD1B-49AB-4399-A70A-2F55974A4131}"/>
    <hyperlink ref="E89" r:id="rId86" xr:uid="{C87E0CF1-B046-4A10-9BBB-592FAE70289E}"/>
    <hyperlink ref="E90" r:id="rId87" xr:uid="{86D338E2-3A21-4E86-B040-58C636DB5727}"/>
    <hyperlink ref="E91" r:id="rId88" xr:uid="{73BA38EA-118E-45DC-8722-AF3F0AF08DA6}"/>
    <hyperlink ref="E92" r:id="rId89" xr:uid="{63163876-83B6-42C0-A25D-442DCB94289C}"/>
    <hyperlink ref="E93" r:id="rId90" xr:uid="{E7AACFF6-A3B9-4664-B429-53A8CD40B584}"/>
    <hyperlink ref="E94" r:id="rId91" xr:uid="{883D72B6-C95F-4759-9D4F-4E0F359CDE18}"/>
    <hyperlink ref="E95" r:id="rId92" xr:uid="{6009D536-4C7D-4674-B8F3-30BEB6AB2AC7}"/>
    <hyperlink ref="E96" r:id="rId93" xr:uid="{22468285-F826-4CB4-A739-72218B05044F}"/>
    <hyperlink ref="E97" r:id="rId94" xr:uid="{12697815-D885-4606-B89C-351DDA91FCE4}"/>
    <hyperlink ref="E98" r:id="rId95" xr:uid="{4C89101E-FB52-492C-8796-9AC6011A65EC}"/>
    <hyperlink ref="E99" r:id="rId96" xr:uid="{45C46072-989F-48AB-8407-CF285E2AB94E}"/>
    <hyperlink ref="E100" r:id="rId97" xr:uid="{CBE17693-3C0B-4C7F-8FAE-246973AC13BC}"/>
    <hyperlink ref="E101" r:id="rId98" xr:uid="{F0E8A26C-EC66-418B-BEBB-659F9AD75743}"/>
    <hyperlink ref="E102" r:id="rId99" xr:uid="{6F890E58-15B2-4AB8-9EAA-AC58AFFCF4B3}"/>
    <hyperlink ref="E103" r:id="rId100" xr:uid="{46767362-50BE-479B-B11B-BFB974DB3941}"/>
    <hyperlink ref="E104" r:id="rId101" xr:uid="{825F090B-B81E-4499-8FB4-3372167CB088}"/>
    <hyperlink ref="E105" r:id="rId102" xr:uid="{2178EE44-BFC3-454E-91E1-471DA0453929}"/>
    <hyperlink ref="E106" r:id="rId103" xr:uid="{39E0CFC0-93EB-4030-A1EC-E64099DD6441}"/>
    <hyperlink ref="E107" r:id="rId104" xr:uid="{0EEAAE76-2AE1-4B8D-9383-E6D7697A8B85}"/>
    <hyperlink ref="E108" r:id="rId105" xr:uid="{FB1666EF-B3AD-4569-A096-0E403B65EEA9}"/>
    <hyperlink ref="E109" r:id="rId106" display="https://colombiacompra.gov.co/tienda-virtual-del-estado-colombiano/ordenes-compra/65493" xr:uid="{C89CFF9F-49FA-4DD9-869F-EB28F7B8682B}"/>
    <hyperlink ref="E110" r:id="rId107" display="https://colombiacompra.gov.co/tienda-virtual-del-estado-colombiano/ordenes-compra/72121" xr:uid="{1EFD2272-36A7-4A4D-84C4-EC99BF92D134}"/>
    <hyperlink ref="E111" r:id="rId108" display="https://colombiacompra.gov.co/tienda-virtual-del-estado-colombiano/ordenes-compra/72629" xr:uid="{6611CCFD-9D99-46C0-BDFB-D3F97D356A78}"/>
    <hyperlink ref="E112" r:id="rId109" display="https://colombiacompra.gov.co/tienda-virtual-del-estado-colombiano/ordenes-compra/67057" xr:uid="{D07538A1-6E3F-4BD6-9F37-FFC244616A38}"/>
    <hyperlink ref="E113" r:id="rId110" display="https://colombiacompra.gov.co/tienda-virtual-del-estado-colombiano/ordenes-compra/75768" xr:uid="{ADB19F59-704C-48D5-AAD7-84078C47CB23}"/>
    <hyperlink ref="E114" r:id="rId111" display="https://colombiacompra.gov.co/tienda-virtual-del-estado-colombiano/ordenes-compra/75862" xr:uid="{6BD2AFD1-57E3-4D27-AE6B-F017BBCE11E2}"/>
    <hyperlink ref="E116" r:id="rId112" xr:uid="{7D57E7F9-2F6A-42CF-8AE6-3EDB3951024C}"/>
    <hyperlink ref="E117" r:id="rId113" xr:uid="{5FDA239B-0E49-4C2F-BADB-3E868BE91005}"/>
    <hyperlink ref="E118" r:id="rId114" xr:uid="{89F0116D-D2ED-4068-9C9D-AD7EC102E0C0}"/>
    <hyperlink ref="E119" r:id="rId115" xr:uid="{ABC9F39F-B25B-4866-9814-4BC3DECABDEB}"/>
    <hyperlink ref="E120" r:id="rId116" xr:uid="{F1B46545-F3DF-4FB5-97BA-1BFE119097FF}"/>
    <hyperlink ref="E121" r:id="rId117" xr:uid="{BE19ACDF-CC82-40F7-A1CA-896E7B9B2E8B}"/>
    <hyperlink ref="E122" r:id="rId118" xr:uid="{13FF0ADB-7CF3-4EBD-8D34-2F17DEB24A26}"/>
    <hyperlink ref="E123" r:id="rId119" xr:uid="{1AD71720-66F0-497A-833B-D13E41E2DB15}"/>
    <hyperlink ref="E124" r:id="rId120" xr:uid="{BECBFA5C-3226-4BAB-AC51-864F034DF525}"/>
    <hyperlink ref="E125" r:id="rId121" xr:uid="{B50CC87F-1B1B-4785-A62E-E3898FD5931F}"/>
    <hyperlink ref="E126" r:id="rId122" xr:uid="{C1A60C06-677A-4D7B-80C2-3F38D6B22A77}"/>
    <hyperlink ref="E127" r:id="rId123" xr:uid="{CE11FD28-00A0-40DA-A5C0-A09215B18759}"/>
    <hyperlink ref="E128" r:id="rId124" xr:uid="{FA5D689E-2623-4A28-9DC6-442168F27152}"/>
    <hyperlink ref="E129" r:id="rId125" xr:uid="{D9FB3D71-54D0-415E-8CDE-495B1C32FCFD}"/>
    <hyperlink ref="E130" r:id="rId126" xr:uid="{590A2BD0-F17A-48FD-A0FD-41B29E4A2490}"/>
    <hyperlink ref="E131" r:id="rId127" xr:uid="{F47175DE-4F2E-448C-9F87-40BF906FA749}"/>
    <hyperlink ref="E132" r:id="rId128" xr:uid="{F60E2766-45C3-4EA0-916F-35AD41F35BDF}"/>
    <hyperlink ref="E133" r:id="rId129" xr:uid="{0A390D1E-65BB-4AA5-81F9-FBB1F3196E7F}"/>
    <hyperlink ref="E134" r:id="rId130" xr:uid="{2E4C7980-2D8D-4106-A4AA-41A4A0E3289E}"/>
    <hyperlink ref="E135" r:id="rId131" xr:uid="{F742CBAB-0071-469E-92E8-13355E837CF6}"/>
    <hyperlink ref="E136" r:id="rId132" xr:uid="{28D9C987-4740-4164-A565-896DE08A6A75}"/>
    <hyperlink ref="E137" r:id="rId133" xr:uid="{1104F6C5-E8A4-478A-B346-D80CE42CE833}"/>
    <hyperlink ref="E138" r:id="rId134" xr:uid="{43358015-B1FC-4417-BA7B-6A76318CBE69}"/>
    <hyperlink ref="E139" r:id="rId135" xr:uid="{70B83D6B-7F1B-4DA4-98E2-409B52612D8E}"/>
    <hyperlink ref="E140" r:id="rId136" xr:uid="{3AE2577C-DDC2-40CF-B657-CC0CDB942F54}"/>
    <hyperlink ref="E141" r:id="rId137" xr:uid="{00B76937-5224-411E-AFA7-E8B2D385959B}"/>
    <hyperlink ref="E142" r:id="rId138" xr:uid="{8EA0B013-831F-4BD7-AB45-C2A0DE6D792E}"/>
    <hyperlink ref="E143" r:id="rId139" xr:uid="{4E5C913E-456C-437B-B69F-98C835FCECF3}"/>
    <hyperlink ref="E144" r:id="rId140" xr:uid="{184E9791-47A8-4D66-9DD2-33166D48C760}"/>
    <hyperlink ref="E145" r:id="rId141" xr:uid="{8F44131C-688B-4E7D-96C8-C4B8A8ABB728}"/>
    <hyperlink ref="E146" r:id="rId142" xr:uid="{CE68D652-8724-4ABE-87F1-1CE8E1812221}"/>
    <hyperlink ref="E147" r:id="rId143" xr:uid="{4CE45970-A97A-48C9-AE2E-B13F0503678B}"/>
    <hyperlink ref="E148" r:id="rId144" xr:uid="{32C32961-5673-4566-88D1-0912BA4AE509}"/>
    <hyperlink ref="E149" r:id="rId145" xr:uid="{457742F4-0648-48B2-9CA2-0D62FEF0D793}"/>
    <hyperlink ref="E150" r:id="rId146" xr:uid="{7A6300F2-775E-4B5E-82DC-DF741179903C}"/>
    <hyperlink ref="E151" r:id="rId147" xr:uid="{9839B619-D471-422E-B1C3-A198AE35F8A6}"/>
    <hyperlink ref="E152" r:id="rId148" xr:uid="{1C17307D-E734-40F7-88BC-12CB695C68A7}"/>
    <hyperlink ref="E153" r:id="rId149" xr:uid="{C51D7B98-A1DB-4F94-82C7-9A184C97DC3C}"/>
    <hyperlink ref="E154" r:id="rId150" xr:uid="{E372EF8B-6B43-4099-9450-57AD045CD956}"/>
    <hyperlink ref="E155" r:id="rId151" xr:uid="{12099E49-EABE-41DE-8171-54CDFCA28B7C}"/>
    <hyperlink ref="E156" r:id="rId152" xr:uid="{4862D601-B801-4879-B452-D685CBA23EFE}"/>
    <hyperlink ref="E157" r:id="rId153" xr:uid="{2C27360B-A41A-4137-9357-F31A8BE39013}"/>
    <hyperlink ref="E158" r:id="rId154" xr:uid="{045D721D-6670-461D-9CE7-F6B6E74921CF}"/>
    <hyperlink ref="E159" r:id="rId155" xr:uid="{BBDA49E8-03BA-4511-A857-520AA6B718B7}"/>
    <hyperlink ref="E160" r:id="rId156" xr:uid="{740625CF-BA1E-4CD9-ABC5-F265509665FF}"/>
    <hyperlink ref="E161" r:id="rId157" xr:uid="{4938231D-D62A-4CA2-9394-E2E5E6140020}"/>
    <hyperlink ref="E162" r:id="rId158" xr:uid="{2390113B-D5FA-4F6A-8E59-7EDA0EA8D772}"/>
    <hyperlink ref="E163" r:id="rId159" xr:uid="{F3EA22F2-EF75-4DE2-8014-6D2CF9AA4A87}"/>
    <hyperlink ref="E164" r:id="rId160" xr:uid="{16432D4C-6DD4-40A6-8197-F46DD420B333}"/>
    <hyperlink ref="E165" r:id="rId161" xr:uid="{792435CF-4140-4171-B33E-4AC22ED51D36}"/>
    <hyperlink ref="E166" r:id="rId162" xr:uid="{05D6EF9C-7B59-4EEE-845B-3F6E621FF27F}"/>
    <hyperlink ref="E167" r:id="rId163" xr:uid="{73AD1B3B-6C78-456B-9443-1EB5DA513D23}"/>
    <hyperlink ref="E168" r:id="rId164" xr:uid="{E14099DB-9DCE-43F7-AA70-5E51AAC7AB88}"/>
    <hyperlink ref="E169" r:id="rId165" xr:uid="{4B017C0E-1A94-4AF6-AAD8-CFAEE7041674}"/>
    <hyperlink ref="E170" r:id="rId166" xr:uid="{B2F5B4CB-FE1B-465B-9766-6E1B4CD89658}"/>
    <hyperlink ref="E171" r:id="rId167" xr:uid="{A4BD6256-ED56-4A16-9C5A-5338D4737880}"/>
    <hyperlink ref="E172" r:id="rId168" xr:uid="{5A7D8F6A-D5AC-45D1-BDC8-0E17E43A0BCF}"/>
    <hyperlink ref="E173" r:id="rId169" xr:uid="{CBBD4660-3121-42D4-A2CD-7F690880F465}"/>
    <hyperlink ref="E174" r:id="rId170" xr:uid="{5567E7B3-3423-493E-9F61-CD9A50219C9D}"/>
    <hyperlink ref="E175" r:id="rId171" xr:uid="{20B6417B-947C-4EE3-9F92-387EEE9B053D}"/>
    <hyperlink ref="E176" r:id="rId172" xr:uid="{F5BB33AB-E3A0-49E5-B8FE-61640DDE73C4}"/>
    <hyperlink ref="E177" r:id="rId173" xr:uid="{335C689C-6812-4FAC-BF4B-A75071D59210}"/>
    <hyperlink ref="E178" r:id="rId174" xr:uid="{F87FC8A9-6E04-4FB3-9A45-B4FF09E0089D}"/>
    <hyperlink ref="E179" r:id="rId175" xr:uid="{FBD47F0A-D018-4D02-9F53-850D38926916}"/>
    <hyperlink ref="E197" r:id="rId176" xr:uid="{A440AB72-A713-4FE2-8E6D-EF11D0373DDB}"/>
    <hyperlink ref="E198" r:id="rId177" xr:uid="{B0429D4F-A957-4D27-8FDD-482D2F10AD01}"/>
    <hyperlink ref="E199" r:id="rId178" xr:uid="{7387F0DF-EFDE-4658-BFE4-E154FC0BC7A4}"/>
    <hyperlink ref="E200" r:id="rId179" xr:uid="{7D68E494-2261-48E9-8978-D276670886BC}"/>
    <hyperlink ref="E201" r:id="rId180" xr:uid="{85928431-F853-4B65-9011-4A176A09A638}"/>
    <hyperlink ref="E202" r:id="rId181" xr:uid="{8AD06E5C-3C22-4642-A073-8FF056F830CF}"/>
    <hyperlink ref="E203" r:id="rId182" xr:uid="{B94FD9DD-3073-4B57-B44A-1E0218C80CAD}"/>
    <hyperlink ref="E204" r:id="rId183" xr:uid="{D9B22C93-29FB-4A26-AE92-1A54F712D591}"/>
    <hyperlink ref="E205" r:id="rId184" xr:uid="{A2544920-CFBA-4587-9125-9FA3731258EA}"/>
    <hyperlink ref="E206" r:id="rId185" xr:uid="{8574AB7F-D782-4E3D-AD8E-2E11AB168C5C}"/>
    <hyperlink ref="E207" r:id="rId186" xr:uid="{35288D31-0F14-43FE-810F-37475FE6F5BD}"/>
    <hyperlink ref="E208" r:id="rId187" xr:uid="{07F75C1F-CA70-45CE-B4A4-E300EB22B14E}"/>
    <hyperlink ref="E209" r:id="rId188" xr:uid="{4CEC9B6C-33B6-4DDC-81D4-048814DDDD89}"/>
    <hyperlink ref="E210" r:id="rId189" xr:uid="{940FD6D5-3670-42F5-BF46-63D1AC5852A7}"/>
    <hyperlink ref="E211" r:id="rId190" xr:uid="{F8BDFB7B-CE82-458E-82D8-6AAD7C8074A3}"/>
    <hyperlink ref="E212" r:id="rId191" xr:uid="{D79EA73D-C8CA-4C19-AA8B-BF99E590F7A4}"/>
    <hyperlink ref="E213" r:id="rId192" xr:uid="{0A3ECA58-A30A-4584-ACDA-43C53827ED16}"/>
    <hyperlink ref="E214" r:id="rId193" xr:uid="{25369F0D-CEF1-4FAD-A9BD-51DE29045DD6}"/>
    <hyperlink ref="E215" r:id="rId194" xr:uid="{6B50A00E-B2E2-46B8-98DD-CDE706173C69}"/>
    <hyperlink ref="E216" r:id="rId195" xr:uid="{FA0D4EB6-777F-4DB4-8E14-FF28B4985A9A}"/>
    <hyperlink ref="E217" r:id="rId196" xr:uid="{BB01B8C2-9ECB-4A07-9CA1-C7BCE6F6A835}"/>
    <hyperlink ref="E219" r:id="rId197" xr:uid="{B3B40C39-F2CE-4ADD-BC45-38A06B5EA09E}"/>
    <hyperlink ref="E220" r:id="rId198" xr:uid="{FD1BFA0B-A73E-401F-90FA-76C6093DF94A}"/>
    <hyperlink ref="E221" r:id="rId199" xr:uid="{F9DF52AA-CD33-4B88-B1CF-F3397D80F5A8}"/>
    <hyperlink ref="E222" r:id="rId200" xr:uid="{6EC973D4-9666-4BE4-8671-FC4977FC3D4C}"/>
    <hyperlink ref="E223" r:id="rId201" xr:uid="{3F2F7EE2-CF1B-4572-814F-4D4F9172F065}"/>
    <hyperlink ref="E226" r:id="rId202" xr:uid="{48886364-0B64-4B56-9655-920D3BA552DE}"/>
    <hyperlink ref="E227" r:id="rId203" xr:uid="{A981218B-494F-48F5-9DB6-877CB030FB8B}"/>
    <hyperlink ref="E228" r:id="rId204" xr:uid="{FD3BDADA-E538-4EEB-BE45-51C6F8D71550}"/>
    <hyperlink ref="E229" r:id="rId205" xr:uid="{31966F8E-488A-4352-859B-8267CC8844EB}"/>
    <hyperlink ref="E230" r:id="rId206" xr:uid="{E09F5B21-0CE9-4C13-85BD-1B7A6829C083}"/>
    <hyperlink ref="E231" r:id="rId207" xr:uid="{68073159-95A0-487F-ACA3-FC9FA56DA607}"/>
    <hyperlink ref="E232" r:id="rId208" xr:uid="{C3BDA4B3-D71F-4326-A51D-C7D4A5298B4F}"/>
    <hyperlink ref="E233" r:id="rId209" xr:uid="{D2EF1DA3-A0C7-4AD9-A663-347E4D4F8267}"/>
    <hyperlink ref="E234" r:id="rId210" xr:uid="{E62A312B-EA0B-41C5-92E9-BE410FCDF0EE}"/>
    <hyperlink ref="E235" r:id="rId211" xr:uid="{4CF32497-B6AD-443B-9DDA-4236D38703CD}"/>
    <hyperlink ref="E236" r:id="rId212" xr:uid="{68EF218D-CB10-4E99-927D-40B167DCCCAE}"/>
    <hyperlink ref="E238" r:id="rId213" xr:uid="{44EF9FA7-C5E1-44E4-B8C1-8904AE3F44AB}"/>
    <hyperlink ref="E239" r:id="rId214" xr:uid="{F0917D90-9918-4C91-95E9-F61E0B7AE1FB}"/>
    <hyperlink ref="E240" r:id="rId215" xr:uid="{809CC655-353A-489F-9C0F-A6B6FFB2E0E6}"/>
    <hyperlink ref="E241" r:id="rId216" xr:uid="{8B2D140B-C4E8-45B6-8862-B86357450444}"/>
    <hyperlink ref="E242" r:id="rId217" xr:uid="{DB1FA6D9-04C5-498E-A7AA-803A1379EEB6}"/>
    <hyperlink ref="E243" r:id="rId218" xr:uid="{2C88B4D1-97A6-47EC-A6E2-8165BD024B4F}"/>
    <hyperlink ref="E244" r:id="rId219" xr:uid="{BB12E2EF-FAC4-4E19-98CD-EB3D902E6D96}"/>
    <hyperlink ref="E245" r:id="rId220" xr:uid="{792785FC-BA27-4A9D-9542-5069C438CD4E}"/>
    <hyperlink ref="E246" r:id="rId221" xr:uid="{523E3A91-DA3A-438E-8B6A-912A564DE8BD}"/>
    <hyperlink ref="E247" r:id="rId222" xr:uid="{E7121BEF-FC61-4152-904A-ECDA301BD937}"/>
    <hyperlink ref="E248" r:id="rId223" xr:uid="{395D96A8-13E0-4942-BA5F-E48A3D1E368D}"/>
    <hyperlink ref="E249" r:id="rId224" xr:uid="{0B297385-B505-48C5-993B-BD7DBA439098}"/>
    <hyperlink ref="E250" r:id="rId225" xr:uid="{1E1D868A-37CF-437B-84A4-6F3EF73438AE}"/>
    <hyperlink ref="E251" r:id="rId226" xr:uid="{0F1F2301-7885-47FD-9F31-616DBCD51AAF}"/>
    <hyperlink ref="E252" r:id="rId227" xr:uid="{2A5A67A6-905F-4B51-A981-213CB7A8AC1A}"/>
    <hyperlink ref="E253" r:id="rId228" xr:uid="{1117D590-434B-47BF-8DEF-7C12714C7C2D}"/>
    <hyperlink ref="E254" r:id="rId229" xr:uid="{8C676A3F-1063-4566-8648-B2CE7A3F83D2}"/>
    <hyperlink ref="E255" r:id="rId230" xr:uid="{E9B79A8D-7E35-4E87-96A8-9984B43B17C0}"/>
    <hyperlink ref="E256" r:id="rId231" xr:uid="{C5ABB959-FBC4-4A81-BA5B-D8EEDCDD8ADE}"/>
    <hyperlink ref="E257" r:id="rId232" xr:uid="{5BE5847A-43AF-42B4-8D0C-6ABD2C4B723C}"/>
    <hyperlink ref="E260" r:id="rId233" xr:uid="{0FDC66B9-0BA6-4324-AB14-692B1BB9D369}"/>
    <hyperlink ref="E261" r:id="rId234" xr:uid="{1C92E713-C117-4596-A212-2CC65AA9A1A2}"/>
    <hyperlink ref="E262" r:id="rId235" xr:uid="{F3CE32F2-0F7D-47B0-AFEA-1A56AF28C0A7}"/>
    <hyperlink ref="E263" r:id="rId236" xr:uid="{409681B3-F680-4A0D-ADAD-0CC21666F464}"/>
    <hyperlink ref="E264" r:id="rId237" xr:uid="{8D36F359-7132-4FFB-9D13-C2B240491AA2}"/>
    <hyperlink ref="E265" r:id="rId238" xr:uid="{ED843D5D-E6DE-4350-940C-B08876102526}"/>
    <hyperlink ref="E266" r:id="rId239" xr:uid="{7B8F4ACD-6726-40B3-8A1B-A023CB06CD4D}"/>
    <hyperlink ref="E267" r:id="rId240" xr:uid="{3F54EB1A-32C8-45F5-A2FB-81CE5E2A5D3B}"/>
    <hyperlink ref="E268" r:id="rId241" xr:uid="{3FAC2597-A313-4083-B01C-D16A41EF8EEB}"/>
    <hyperlink ref="E269" r:id="rId242" xr:uid="{ADC13DA4-E714-4178-99DF-8CB84DDAD9EE}"/>
    <hyperlink ref="E270" r:id="rId243" xr:uid="{4FA73BF3-0DB1-4B01-99B3-BFD1603D4576}"/>
    <hyperlink ref="E271" r:id="rId244" xr:uid="{A34DF1BF-4EA1-4B1A-8221-B3156AB13856}"/>
    <hyperlink ref="E272" r:id="rId245" xr:uid="{307D5CAD-1B7F-4901-B6A2-1421EAB6AC39}"/>
    <hyperlink ref="E273" r:id="rId246" xr:uid="{F7E076A1-B8A3-4BB8-AF43-E5107AFA2B9B}"/>
    <hyperlink ref="E274" r:id="rId247" xr:uid="{3CB37DDC-95DF-4664-8A8A-B06886EFB75F}"/>
    <hyperlink ref="E275" r:id="rId248" xr:uid="{7A2B3CFE-110D-4F70-B0DA-DEEBB47798D1}"/>
    <hyperlink ref="E276" r:id="rId249" xr:uid="{18D8A490-6456-47A2-80EB-9A5F2D394359}"/>
    <hyperlink ref="E277" r:id="rId250" xr:uid="{D60C73C4-C195-4322-AC9F-74A371AB974E}"/>
    <hyperlink ref="E278" r:id="rId251" xr:uid="{DF21ECB4-191F-427C-BDA1-2FA94681727D}"/>
    <hyperlink ref="E279" r:id="rId252" xr:uid="{9A23B217-DDD0-4988-995F-5274C591CA5B}"/>
    <hyperlink ref="E280" r:id="rId253" xr:uid="{E567FFC0-0B10-44D4-B1FB-1484DC98769A}"/>
    <hyperlink ref="E281" r:id="rId254" xr:uid="{54BA35F6-9261-4D4F-B0B2-DC254372DFD1}"/>
    <hyperlink ref="E282" r:id="rId255" xr:uid="{95A303D4-5935-4E0C-95BC-1378309C10F1}"/>
    <hyperlink ref="E283" r:id="rId256" xr:uid="{01181A8F-FD7C-47B6-969F-0D5518E313AC}"/>
    <hyperlink ref="E284" r:id="rId257" xr:uid="{283B3501-2C10-46E8-9D0A-EEF472E6A6EF}"/>
    <hyperlink ref="E285" r:id="rId258" xr:uid="{3FB383DA-3DB7-481B-89A8-2E405560B633}"/>
    <hyperlink ref="E287" r:id="rId259" xr:uid="{DC289B98-B0B2-416E-9AD9-423A8695D667}"/>
    <hyperlink ref="E288" r:id="rId260" display="https://colombiacompra.gov.co/tienda-virtual-del-estado-colombiano/ordenes-compra/79023" xr:uid="{E7740E87-F529-4735-86C0-47B12C9FB8BB}"/>
    <hyperlink ref="E289" r:id="rId261" xr:uid="{F9E58609-2F60-4D25-893A-2873F68A09F6}"/>
    <hyperlink ref="E290" r:id="rId262" xr:uid="{8BCCFAEB-A2CD-424E-B258-B907528154AE}"/>
    <hyperlink ref="E293" r:id="rId263" xr:uid="{07EF7BFB-049E-4CEB-8524-46A302760721}"/>
    <hyperlink ref="E295" r:id="rId264" xr:uid="{DA2F2333-22BF-4401-82C5-3851888D9101}"/>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Administración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Andrea Ruiz Cañas</dc:creator>
  <cp:lastModifiedBy>Tatiana Andrea Ruiz Cañas</cp:lastModifiedBy>
  <dcterms:created xsi:type="dcterms:W3CDTF">2022-03-25T20:58:13Z</dcterms:created>
  <dcterms:modified xsi:type="dcterms:W3CDTF">2022-03-25T21:03:31Z</dcterms:modified>
</cp:coreProperties>
</file>