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2 - Diciembre\Publicados\"/>
    </mc:Choice>
  </mc:AlternateContent>
  <xr:revisionPtr revIDLastSave="0" documentId="13_ncr:1_{062DC6D3-D54D-4182-AA61-4A7F0D0634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Acción'!$A$8:$AE$8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4" l="1"/>
  <c r="U17" i="14"/>
  <c r="AA15" i="14"/>
  <c r="U15" i="14"/>
  <c r="U14" i="14"/>
  <c r="U13" i="14"/>
  <c r="U12" i="14"/>
  <c r="U9" i="14"/>
  <c r="P17" i="14"/>
  <c r="AA9" i="14"/>
  <c r="Q17" i="14"/>
  <c r="R17" i="14"/>
  <c r="S17" i="14"/>
  <c r="T17" i="14"/>
  <c r="V17" i="14"/>
  <c r="W17" i="14"/>
  <c r="X17" i="14"/>
  <c r="Y17" i="14"/>
  <c r="Z17" i="14"/>
  <c r="AA14" i="14"/>
  <c r="AA13" i="14"/>
  <c r="AA12" i="14"/>
  <c r="N15" i="14"/>
  <c r="N14" i="14"/>
  <c r="N13" i="14"/>
  <c r="N9" i="14"/>
  <c r="AC17" i="14"/>
  <c r="M12" i="14"/>
  <c r="N12" i="14" s="1"/>
  <c r="N17" i="14" s="1"/>
  <c r="AA17" i="14" l="1"/>
  <c r="AB13" i="14"/>
  <c r="AB12" i="14"/>
  <c r="AB14" i="14"/>
  <c r="AB9" i="14"/>
  <c r="AB15" i="14"/>
  <c r="AB17" i="14" l="1"/>
</calcChain>
</file>

<file path=xl/sharedStrings.xml><?xml version="1.0" encoding="utf-8"?>
<sst xmlns="http://schemas.openxmlformats.org/spreadsheetml/2006/main" count="117" uniqueCount="71">
  <si>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</si>
  <si>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</si>
  <si>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</si>
  <si>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</si>
  <si>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</si>
  <si>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</si>
  <si>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</si>
  <si>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</si>
  <si>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</si>
  <si>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</si>
  <si>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</si>
  <si>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</si>
  <si>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</si>
  <si>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</si>
  <si>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</si>
  <si>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</si>
  <si>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</si>
  <si>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</si>
  <si>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</si>
  <si>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</si>
  <si>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</si>
  <si>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</si>
  <si>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</si>
  <si>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</si>
  <si>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</si>
  <si>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</si>
  <si>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</si>
  <si>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</si>
  <si>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</si>
  <si>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</si>
  <si>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</si>
  <si>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</si>
  <si>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</si>
  <si>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</si>
  <si>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</si>
  <si>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</si>
  <si>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</si>
  <si>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</si>
  <si>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SECRETARÍA JURÍDICA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</si>
  <si>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</si>
  <si>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</si>
  <si>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</si>
  <si>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</si>
  <si>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</si>
  <si>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Formular e implementar la política pública de transparencia y Anticorrupción en el municipio de Bucaramanga</t>
  </si>
  <si>
    <t>2.3.2.02.02.008.4501001.201</t>
  </si>
  <si>
    <t>Sec. Jurídica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</si>
  <si>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</si>
  <si>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</si>
  <si>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</si>
  <si>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</si>
  <si>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</si>
  <si>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</si>
  <si>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</si>
  <si>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</si>
  <si>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</si>
  <si>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</si>
  <si>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2.3.2.02.02.008.1205001.201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</si>
  <si>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</si>
  <si>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</si>
  <si>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</si>
  <si>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</si>
  <si>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2.3.2.02.02.008.1205006.201</t>
  </si>
  <si>
    <t>2.3.2.02.02.008.4599025.501</t>
  </si>
  <si>
    <t>BUCARAMANGA TERRITORIO LIBRE DE CORRUPCIÓN: INSTITUCIONES SÓLIDAS Y CONFIABLES</t>
  </si>
  <si>
    <t>Cesar Agusuto Castellanos Gómez</t>
  </si>
  <si>
    <t>Implementar una estrategia de comunicación integral garantizando el acceso a la información y el cumplimiento a la Ley 1712 del 2014, en la rendición de cuentas.</t>
  </si>
  <si>
    <t>FORTALECIMIENTO DE LAS COMUNICACIONES Y LOS MECANISMOS PARA LA PROMOCIÓN  Y GARANTÍA DE LA TRASNPARENCIA, ACCESO A LA INFORMACIÓN PÚBLICA Y LUCHA CONTRA LA CORRUPCIÓN EN EL MUNICIPIO DE BUCARAMANGA.</t>
  </si>
  <si>
    <r>
      <t xml:space="preserve">Código:  </t>
    </r>
    <r>
      <rPr>
        <sz val="11"/>
        <rFont val="Arial"/>
        <family val="2"/>
      </rPr>
      <t>F-DPM-1210-238,37-030</t>
    </r>
  </si>
  <si>
    <t>Pendiente</t>
  </si>
  <si>
    <t>Recursos por liberar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</si>
</sst>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90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5" fontId="7" fillId="2" borderId="2" xfId="108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" fontId="3" fillId="0" borderId="0" xfId="0" applyNumberFormat="1" applyFont="1"/>
    <xf numFmtId="4" fontId="6" fillId="0" borderId="0" xfId="0" applyNumberFormat="1" applyFont="1"/>
    <xf numFmtId="1" fontId="4" fillId="0" borderId="4" xfId="0" applyNumberFormat="1" applyFont="1" applyBorder="1" applyAlignment="1">
      <alignment vertical="center"/>
    </xf>
    <xf numFmtId="0" fontId="3" fillId="3" borderId="4" xfId="0" applyFont="1" applyFill="1" applyBorder="1" applyAlignment="1">
      <alignment horizontal="justify" vertical="center" wrapText="1"/>
    </xf>
    <xf numFmtId="164" fontId="3" fillId="0" borderId="4" xfId="0" applyNumberFormat="1" applyFont="1" applyBorder="1" applyAlignment="1">
      <alignment vertical="center" wrapText="1"/>
    </xf>
    <xf numFmtId="5" fontId="6" fillId="0" borderId="4" xfId="108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/>
    </xf>
    <xf numFmtId="0" fontId="0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5" fontId="7" fillId="2" borderId="1" xfId="108" applyNumberFormat="1" applyFont="1" applyFill="1" applyBorder="1" applyAlignment="1">
      <alignment horizontal="right" vertical="center" wrapText="1"/>
    </xf>
    <xf numFmtId="5" fontId="7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5" fontId="7" fillId="2" borderId="6" xfId="108" applyNumberFormat="1" applyFont="1" applyFill="1" applyBorder="1" applyAlignment="1">
      <alignment horizontal="right" vertical="center" wrapText="1"/>
    </xf>
    <xf numFmtId="9" fontId="6" fillId="0" borderId="6" xfId="107" applyFont="1" applyFill="1" applyBorder="1" applyAlignment="1">
      <alignment horizontal="center" vertical="center" wrapText="1"/>
    </xf>
    <xf numFmtId="5" fontId="6" fillId="0" borderId="6" xfId="108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</cellXfs>
  <cellStyles count="110">
    <cellStyle name="Hipervínculo" xfId="65" builtinId="8" hidden="1"/>
    <cellStyle name="Hipervínculo" xfId="69" builtinId="8" hidden="1"/>
    <cellStyle name="Hipervínculo" xfId="73" builtinId="8" hidden="1"/>
    <cellStyle name="Hipervínculo" xfId="77" builtinId="8" hidden="1"/>
    <cellStyle name="Hipervínculo" xfId="81" builtinId="8" hidden="1"/>
    <cellStyle name="Hipervínculo" xfId="85" builtinId="8" hidden="1"/>
    <cellStyle name="Hipervínculo" xfId="89" builtinId="8" hidden="1"/>
    <cellStyle name="Hipervínculo" xfId="93" builtinId="8" hidden="1"/>
    <cellStyle name="Hipervínculo" xfId="97" builtinId="8" hidden="1"/>
    <cellStyle name="Hipervínculo" xfId="101" builtinId="8" hidden="1"/>
    <cellStyle name="Hipervínculo" xfId="105" builtinId="8" hidden="1"/>
    <cellStyle name="Hipervínculo" xfId="103" builtinId="8" hidden="1"/>
    <cellStyle name="Hipervínculo" xfId="99" builtinId="8" hidden="1"/>
    <cellStyle name="Hipervínculo" xfId="95" builtinId="8" hidden="1"/>
    <cellStyle name="Hipervínculo" xfId="91" builtinId="8" hidden="1"/>
    <cellStyle name="Hipervínculo" xfId="87" builtinId="8" hidden="1"/>
    <cellStyle name="Hipervínculo" xfId="83" builtinId="8" hidden="1"/>
    <cellStyle name="Hipervínculo" xfId="79" builtinId="8" hidden="1"/>
    <cellStyle name="Hipervínculo" xfId="75" builtinId="8" hidden="1"/>
    <cellStyle name="Hipervínculo" xfId="71" builtinId="8" hidden="1"/>
    <cellStyle name="Hipervínculo" xfId="67" builtinId="8" hidden="1"/>
    <cellStyle name="Hipervínculo" xfId="63" builtinId="8" hidden="1"/>
    <cellStyle name="Hipervínculo" xfId="21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55" builtinId="8" hidden="1"/>
    <cellStyle name="Hipervínculo" xfId="47" builtinId="8" hidden="1"/>
    <cellStyle name="Hipervínculo" xfId="39" builtinId="8" hidden="1"/>
    <cellStyle name="Hipervínculo" xfId="31" builtinId="8" hidden="1"/>
    <cellStyle name="Hipervínculo" xfId="23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15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58" builtinId="9" hidden="1"/>
    <cellStyle name="Hipervínculo visitado" xfId="60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4" builtinId="9" hidden="1"/>
    <cellStyle name="Hipervínculo visitado" xfId="106" builtinId="9" hidden="1"/>
    <cellStyle name="Hipervínculo visitado" xfId="102" builtinId="9" hidden="1"/>
    <cellStyle name="Hipervínculo visitado" xfId="94" builtinId="9" hidden="1"/>
    <cellStyle name="Hipervínculo visitado" xfId="86" builtinId="9" hidden="1"/>
    <cellStyle name="Hipervínculo visitado" xfId="78" builtinId="9" hidden="1"/>
    <cellStyle name="Hipervínculo visitado" xfId="70" builtinId="9" hidden="1"/>
    <cellStyle name="Hipervínculo visitado" xfId="62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6" builtinId="9" hidden="1"/>
    <cellStyle name="Hipervínculo visitado" xfId="54" builtinId="9" hidden="1"/>
    <cellStyle name="Hipervínculo visitado" xfId="38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4" builtinId="9" hidden="1"/>
    <cellStyle name="Hipervínculo visitado" xfId="22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337043</xdr:colOff>
      <xdr:row>0</xdr:row>
      <xdr:rowOff>27214</xdr:rowOff>
    </xdr:from>
    <xdr:to>
      <xdr:col>1</xdr:col>
      <xdr:colOff>374848</xdr:colOff>
      <xdr:row>3</xdr:row>
      <xdr:rowOff>120278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43" y="27214"/>
          <a:ext cx="614748" cy="615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zoomScale="70" zoomScaleNormal="70" workbookViewId="0">
      <selection activeCell="A18" sqref="A18"/>
    </sheetView>
  </sheetViews>
  <sheetFormatPr baseColWidth="10" defaultColWidth="11.09765625" defaultRowHeight="13.8" x14ac:dyDescent="0.25"/>
  <cols>
    <col min="1" max="1" width="7.59765625" style="29" customWidth="1"/>
    <col min="2" max="3" width="23" style="29" customWidth="1"/>
    <col min="4" max="4" width="21.09765625" style="29" customWidth="1"/>
    <col min="5" max="6" width="43.09765625" style="29" customWidth="1"/>
    <col min="7" max="7" width="16.59765625" style="29" customWidth="1"/>
    <col min="8" max="8" width="48.09765625" style="29" customWidth="1"/>
    <col min="9" max="9" width="50.59765625" style="29" customWidth="1"/>
    <col min="10" max="10" width="11.3984375" style="29" bestFit="1" customWidth="1"/>
    <col min="11" max="11" width="15.8984375" style="29" customWidth="1"/>
    <col min="12" max="13" width="15" style="29" customWidth="1"/>
    <col min="14" max="14" width="13.19921875" style="29" customWidth="1"/>
    <col min="15" max="15" width="25.796875" style="29" customWidth="1"/>
    <col min="16" max="16" width="16.09765625" style="29" customWidth="1"/>
    <col min="17" max="18" width="11.69921875" style="29" customWidth="1"/>
    <col min="19" max="19" width="14.296875" style="29" customWidth="1"/>
    <col min="20" max="20" width="11.69921875" style="29" customWidth="1"/>
    <col min="21" max="21" width="20.8984375" style="29" customWidth="1"/>
    <col min="22" max="22" width="18.8984375" style="29" customWidth="1"/>
    <col min="23" max="24" width="10.69921875" style="29" customWidth="1"/>
    <col min="25" max="25" width="13.59765625" style="29" customWidth="1"/>
    <col min="26" max="26" width="10.69921875" style="29" customWidth="1"/>
    <col min="27" max="27" width="20.8984375" style="29" customWidth="1"/>
    <col min="28" max="28" width="13.69921875" style="29" customWidth="1"/>
    <col min="29" max="29" width="17.09765625" style="29" customWidth="1"/>
    <col min="30" max="31" width="19.8984375" style="29" customWidth="1"/>
    <col min="32" max="16384" width="11.09765625" style="29"/>
  </cols>
  <sheetData>
    <row r="1" spans="1:31" x14ac:dyDescent="0.25">
      <c r="A1" s="77"/>
      <c r="B1" s="82" t="s">
        <v>38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7" t="s">
        <v>68</v>
      </c>
      <c r="AD1" s="87"/>
      <c r="AE1" s="87"/>
    </row>
    <row r="2" spans="1:31" x14ac:dyDescent="0.25">
      <c r="A2" s="77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8" t="s">
        <v>37</v>
      </c>
      <c r="AD2" s="88"/>
      <c r="AE2" s="88"/>
    </row>
    <row r="3" spans="1:31" x14ac:dyDescent="0.25">
      <c r="A3" s="77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8" t="s">
        <v>34</v>
      </c>
      <c r="AD3" s="88"/>
      <c r="AE3" s="88"/>
    </row>
    <row r="4" spans="1:31" x14ac:dyDescent="0.25">
      <c r="A4" s="77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8" t="s">
        <v>33</v>
      </c>
      <c r="AD4" s="88"/>
      <c r="AE4" s="88"/>
    </row>
    <row r="5" spans="1:31" x14ac:dyDescent="0.25">
      <c r="A5" s="78" t="s">
        <v>31</v>
      </c>
      <c r="B5" s="78"/>
      <c r="C5" s="78"/>
      <c r="D5" s="80">
        <v>44586</v>
      </c>
      <c r="E5" s="80"/>
      <c r="F5" s="80"/>
      <c r="G5" s="80"/>
      <c r="H5" s="80"/>
      <c r="I5" s="80"/>
      <c r="J5" s="80"/>
      <c r="K5" s="80"/>
      <c r="L5" s="8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1"/>
    </row>
    <row r="6" spans="1:31" x14ac:dyDescent="0.25">
      <c r="A6" s="79" t="s">
        <v>32</v>
      </c>
      <c r="B6" s="79"/>
      <c r="C6" s="79"/>
      <c r="D6" s="81">
        <v>44561</v>
      </c>
      <c r="E6" s="81"/>
      <c r="F6" s="81"/>
      <c r="G6" s="81"/>
      <c r="H6" s="81"/>
      <c r="I6" s="81"/>
      <c r="J6" s="81"/>
      <c r="K6" s="81"/>
      <c r="L6" s="81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2"/>
      <c r="AE6" s="33"/>
    </row>
    <row r="7" spans="1:31" x14ac:dyDescent="0.25">
      <c r="A7" s="89"/>
      <c r="B7" s="84" t="s">
        <v>10</v>
      </c>
      <c r="C7" s="84"/>
      <c r="D7" s="84"/>
      <c r="E7" s="84"/>
      <c r="F7" s="84"/>
      <c r="G7" s="84" t="s">
        <v>11</v>
      </c>
      <c r="H7" s="84"/>
      <c r="I7" s="84"/>
      <c r="J7" s="84"/>
      <c r="K7" s="84"/>
      <c r="L7" s="84" t="s">
        <v>26</v>
      </c>
      <c r="M7" s="84"/>
      <c r="N7" s="84"/>
      <c r="O7" s="84" t="s">
        <v>24</v>
      </c>
      <c r="P7" s="84"/>
      <c r="Q7" s="84"/>
      <c r="R7" s="84"/>
      <c r="S7" s="84"/>
      <c r="T7" s="84"/>
      <c r="U7" s="84"/>
      <c r="V7" s="84" t="s">
        <v>18</v>
      </c>
      <c r="W7" s="84"/>
      <c r="X7" s="84"/>
      <c r="Y7" s="84"/>
      <c r="Z7" s="84"/>
      <c r="AA7" s="84"/>
      <c r="AB7" s="85" t="s">
        <v>19</v>
      </c>
      <c r="AC7" s="85" t="s">
        <v>27</v>
      </c>
      <c r="AD7" s="85" t="s">
        <v>25</v>
      </c>
      <c r="AE7" s="85"/>
    </row>
    <row r="8" spans="1:31" ht="41.4" x14ac:dyDescent="0.25">
      <c r="A8" s="1" t="s">
        <v>30</v>
      </c>
      <c r="B8" s="25" t="s">
        <v>1</v>
      </c>
      <c r="C8" s="1" t="s">
        <v>6</v>
      </c>
      <c r="D8" s="1" t="s">
        <v>2</v>
      </c>
      <c r="E8" s="1" t="s">
        <v>7</v>
      </c>
      <c r="F8" s="25" t="s">
        <v>20</v>
      </c>
      <c r="G8" s="25" t="s">
        <v>15</v>
      </c>
      <c r="H8" s="25" t="s">
        <v>3</v>
      </c>
      <c r="I8" s="25" t="s">
        <v>16</v>
      </c>
      <c r="J8" s="25" t="s">
        <v>22</v>
      </c>
      <c r="K8" s="25" t="s">
        <v>23</v>
      </c>
      <c r="L8" s="25" t="s">
        <v>4</v>
      </c>
      <c r="M8" s="25" t="s">
        <v>5</v>
      </c>
      <c r="N8" s="25" t="s">
        <v>0</v>
      </c>
      <c r="O8" s="1" t="s">
        <v>9</v>
      </c>
      <c r="P8" s="25" t="s">
        <v>36</v>
      </c>
      <c r="Q8" s="25" t="s">
        <v>8</v>
      </c>
      <c r="R8" s="25" t="s">
        <v>28</v>
      </c>
      <c r="S8" s="25" t="s">
        <v>35</v>
      </c>
      <c r="T8" s="25" t="s">
        <v>12</v>
      </c>
      <c r="U8" s="25" t="s">
        <v>21</v>
      </c>
      <c r="V8" s="25" t="s">
        <v>36</v>
      </c>
      <c r="W8" s="25" t="s">
        <v>8</v>
      </c>
      <c r="X8" s="25" t="s">
        <v>28</v>
      </c>
      <c r="Y8" s="25" t="s">
        <v>35</v>
      </c>
      <c r="Z8" s="25" t="s">
        <v>12</v>
      </c>
      <c r="AA8" s="25" t="s">
        <v>29</v>
      </c>
      <c r="AB8" s="86"/>
      <c r="AC8" s="86"/>
      <c r="AD8" s="25" t="s">
        <v>13</v>
      </c>
      <c r="AE8" s="25" t="s">
        <v>14</v>
      </c>
    </row>
    <row r="9" spans="1:31" ht="69" x14ac:dyDescent="0.25">
      <c r="A9" s="24">
        <v>280</v>
      </c>
      <c r="B9" s="34" t="s">
        <v>64</v>
      </c>
      <c r="C9" s="34" t="s">
        <v>39</v>
      </c>
      <c r="D9" s="11" t="s">
        <v>40</v>
      </c>
      <c r="E9" s="12" t="s">
        <v>41</v>
      </c>
      <c r="F9" s="13" t="s">
        <v>42</v>
      </c>
      <c r="G9" s="23">
        <v>20200680010087</v>
      </c>
      <c r="H9" s="18" t="s">
        <v>43</v>
      </c>
      <c r="I9" s="35" t="s">
        <v>44</v>
      </c>
      <c r="J9" s="36">
        <v>44228</v>
      </c>
      <c r="K9" s="36">
        <v>44560</v>
      </c>
      <c r="L9" s="67">
        <v>1</v>
      </c>
      <c r="M9" s="65">
        <v>1</v>
      </c>
      <c r="N9" s="63">
        <f>IFERROR(IF(M9/L9&gt;100%,100%,M9/L9),"-")</f>
        <v>1</v>
      </c>
      <c r="O9" s="37" t="s">
        <v>45</v>
      </c>
      <c r="P9" s="26">
        <v>65000000</v>
      </c>
      <c r="Q9" s="27"/>
      <c r="R9" s="27"/>
      <c r="S9" s="27"/>
      <c r="T9" s="38"/>
      <c r="U9" s="55">
        <f>SUM(P9:T11)</f>
        <v>530000000</v>
      </c>
      <c r="V9" s="26">
        <v>65000000</v>
      </c>
      <c r="W9" s="27"/>
      <c r="X9" s="27"/>
      <c r="Y9" s="38"/>
      <c r="Z9" s="27"/>
      <c r="AA9" s="55">
        <f>SUM(V9:Z11)</f>
        <v>525412532</v>
      </c>
      <c r="AB9" s="57">
        <f>IFERROR(AA9/U9,"-")</f>
        <v>0.99134440000000001</v>
      </c>
      <c r="AC9" s="59"/>
      <c r="AD9" s="61" t="s">
        <v>46</v>
      </c>
      <c r="AE9" s="53" t="s">
        <v>65</v>
      </c>
    </row>
    <row r="10" spans="1:31" ht="82.8" x14ac:dyDescent="0.25">
      <c r="A10" s="24">
        <v>280</v>
      </c>
      <c r="B10" s="34" t="s">
        <v>64</v>
      </c>
      <c r="C10" s="34" t="s">
        <v>39</v>
      </c>
      <c r="D10" s="11" t="s">
        <v>40</v>
      </c>
      <c r="E10" s="12" t="s">
        <v>41</v>
      </c>
      <c r="F10" s="13" t="s">
        <v>42</v>
      </c>
      <c r="G10" s="23">
        <v>20210680010190</v>
      </c>
      <c r="H10" s="51" t="s">
        <v>67</v>
      </c>
      <c r="I10" s="35" t="s">
        <v>66</v>
      </c>
      <c r="J10" s="36">
        <v>44489</v>
      </c>
      <c r="K10" s="36">
        <v>44560</v>
      </c>
      <c r="L10" s="71"/>
      <c r="M10" s="70"/>
      <c r="N10" s="69"/>
      <c r="O10" s="37" t="s">
        <v>63</v>
      </c>
      <c r="P10" s="26">
        <v>460412532</v>
      </c>
      <c r="Q10" s="27"/>
      <c r="R10" s="27"/>
      <c r="S10" s="27"/>
      <c r="T10" s="38"/>
      <c r="U10" s="72"/>
      <c r="V10" s="26">
        <v>460412532</v>
      </c>
      <c r="W10" s="26"/>
      <c r="X10" s="26"/>
      <c r="Y10" s="26"/>
      <c r="Z10" s="26"/>
      <c r="AA10" s="72"/>
      <c r="AB10" s="73"/>
      <c r="AC10" s="74"/>
      <c r="AD10" s="75"/>
      <c r="AE10" s="76"/>
    </row>
    <row r="11" spans="1:31" ht="69" x14ac:dyDescent="0.25">
      <c r="A11" s="24">
        <v>280</v>
      </c>
      <c r="B11" s="34" t="s">
        <v>64</v>
      </c>
      <c r="C11" s="34" t="s">
        <v>39</v>
      </c>
      <c r="D11" s="11" t="s">
        <v>40</v>
      </c>
      <c r="E11" s="12" t="s">
        <v>41</v>
      </c>
      <c r="F11" s="13" t="s">
        <v>42</v>
      </c>
      <c r="G11" s="23"/>
      <c r="H11" s="52" t="s">
        <v>69</v>
      </c>
      <c r="I11" s="35" t="s">
        <v>70</v>
      </c>
      <c r="J11" s="36"/>
      <c r="K11" s="36"/>
      <c r="L11" s="68"/>
      <c r="M11" s="66"/>
      <c r="N11" s="64"/>
      <c r="O11" s="37" t="s">
        <v>63</v>
      </c>
      <c r="P11" s="26">
        <v>4587468</v>
      </c>
      <c r="Q11" s="27"/>
      <c r="R11" s="27"/>
      <c r="S11" s="27"/>
      <c r="T11" s="38"/>
      <c r="U11" s="56"/>
      <c r="V11" s="26"/>
      <c r="W11" s="26"/>
      <c r="X11" s="26"/>
      <c r="Y11" s="26"/>
      <c r="Z11" s="26"/>
      <c r="AA11" s="56"/>
      <c r="AB11" s="58"/>
      <c r="AC11" s="60"/>
      <c r="AD11" s="62"/>
      <c r="AE11" s="54"/>
    </row>
    <row r="12" spans="1:31" ht="69" x14ac:dyDescent="0.25">
      <c r="A12" s="24">
        <v>281</v>
      </c>
      <c r="B12" s="34" t="s">
        <v>64</v>
      </c>
      <c r="C12" s="34" t="s">
        <v>39</v>
      </c>
      <c r="D12" s="11" t="s">
        <v>40</v>
      </c>
      <c r="E12" s="12" t="s">
        <v>47</v>
      </c>
      <c r="F12" s="13" t="s">
        <v>48</v>
      </c>
      <c r="G12" s="23">
        <v>20200680010087</v>
      </c>
      <c r="H12" s="18" t="s">
        <v>43</v>
      </c>
      <c r="I12" s="35" t="s">
        <v>44</v>
      </c>
      <c r="J12" s="36"/>
      <c r="K12" s="36"/>
      <c r="L12" s="21">
        <v>0</v>
      </c>
      <c r="M12" s="14">
        <f>0.6*0.3</f>
        <v>0.18</v>
      </c>
      <c r="N12" s="39" t="str">
        <f>IFERROR(IF(M12/L12&gt;100%,100%,M12/L12),"-")</f>
        <v>-</v>
      </c>
      <c r="O12" s="37"/>
      <c r="P12" s="26"/>
      <c r="Q12" s="27"/>
      <c r="R12" s="27"/>
      <c r="S12" s="27"/>
      <c r="T12" s="38"/>
      <c r="U12" s="28">
        <f>SUM(P12:T12)</f>
        <v>0</v>
      </c>
      <c r="V12" s="26"/>
      <c r="W12" s="26"/>
      <c r="X12" s="26"/>
      <c r="Y12" s="26"/>
      <c r="Z12" s="26"/>
      <c r="AA12" s="28">
        <f>SUM(V12:Z12)</f>
        <v>0</v>
      </c>
      <c r="AB12" s="19" t="str">
        <f>IFERROR(AA12/U12,"-")</f>
        <v>-</v>
      </c>
      <c r="AC12" s="20"/>
      <c r="AD12" s="40" t="s">
        <v>46</v>
      </c>
      <c r="AE12" s="41" t="s">
        <v>65</v>
      </c>
    </row>
    <row r="13" spans="1:31" ht="69" x14ac:dyDescent="0.25">
      <c r="A13" s="24">
        <v>282</v>
      </c>
      <c r="B13" s="34" t="s">
        <v>64</v>
      </c>
      <c r="C13" s="34" t="s">
        <v>39</v>
      </c>
      <c r="D13" s="11" t="s">
        <v>40</v>
      </c>
      <c r="E13" s="12" t="s">
        <v>49</v>
      </c>
      <c r="F13" s="13" t="s">
        <v>50</v>
      </c>
      <c r="G13" s="23">
        <v>20200680010087</v>
      </c>
      <c r="H13" s="18" t="s">
        <v>43</v>
      </c>
      <c r="I13" s="35" t="s">
        <v>44</v>
      </c>
      <c r="J13" s="36"/>
      <c r="K13" s="36"/>
      <c r="L13" s="21">
        <v>0</v>
      </c>
      <c r="M13" s="15">
        <v>0.09</v>
      </c>
      <c r="N13" s="39" t="str">
        <f>IFERROR(IF(M13/L13&gt;100%,100%,M13/L13),"-")</f>
        <v>-</v>
      </c>
      <c r="O13" s="37"/>
      <c r="P13" s="26"/>
      <c r="Q13" s="27"/>
      <c r="R13" s="27"/>
      <c r="S13" s="27"/>
      <c r="T13" s="38"/>
      <c r="U13" s="28">
        <f>SUM(P13:T13)</f>
        <v>0</v>
      </c>
      <c r="V13" s="26"/>
      <c r="W13" s="26"/>
      <c r="X13" s="26"/>
      <c r="Y13" s="26"/>
      <c r="Z13" s="26"/>
      <c r="AA13" s="28">
        <f>SUM(V13:Z13)</f>
        <v>0</v>
      </c>
      <c r="AB13" s="19" t="str">
        <f>IFERROR(AA13/U13,"-")</f>
        <v>-</v>
      </c>
      <c r="AC13" s="20"/>
      <c r="AD13" s="40" t="s">
        <v>46</v>
      </c>
      <c r="AE13" s="41" t="s">
        <v>65</v>
      </c>
    </row>
    <row r="14" spans="1:31" ht="69" x14ac:dyDescent="0.25">
      <c r="A14" s="24">
        <v>313</v>
      </c>
      <c r="B14" s="34" t="s">
        <v>64</v>
      </c>
      <c r="C14" s="34" t="s">
        <v>51</v>
      </c>
      <c r="D14" s="11" t="s">
        <v>52</v>
      </c>
      <c r="E14" s="12" t="s">
        <v>53</v>
      </c>
      <c r="F14" s="13" t="s">
        <v>54</v>
      </c>
      <c r="G14" s="23">
        <v>20200680010071</v>
      </c>
      <c r="H14" s="18" t="s">
        <v>55</v>
      </c>
      <c r="I14" s="35" t="s">
        <v>56</v>
      </c>
      <c r="J14" s="36">
        <v>44228</v>
      </c>
      <c r="K14" s="36">
        <v>44560</v>
      </c>
      <c r="L14" s="21">
        <v>1</v>
      </c>
      <c r="M14" s="22">
        <v>1</v>
      </c>
      <c r="N14" s="39">
        <f>IFERROR(IF(M14/L14&gt;100%,100%,M14/L14),"-")</f>
        <v>1</v>
      </c>
      <c r="O14" s="37" t="s">
        <v>57</v>
      </c>
      <c r="P14" s="26">
        <v>132000000</v>
      </c>
      <c r="Q14" s="27"/>
      <c r="R14" s="27"/>
      <c r="S14" s="27"/>
      <c r="T14" s="38"/>
      <c r="U14" s="28">
        <f>SUM(P14:T14)</f>
        <v>132000000</v>
      </c>
      <c r="V14" s="26">
        <v>132000000</v>
      </c>
      <c r="W14" s="26"/>
      <c r="X14" s="26"/>
      <c r="Y14" s="26"/>
      <c r="Z14" s="26"/>
      <c r="AA14" s="28">
        <f>SUM(V14:Z14)</f>
        <v>132000000</v>
      </c>
      <c r="AB14" s="19">
        <f>IFERROR(AA14/U14,"-")</f>
        <v>1</v>
      </c>
      <c r="AC14" s="20"/>
      <c r="AD14" s="40" t="s">
        <v>46</v>
      </c>
      <c r="AE14" s="41" t="s">
        <v>65</v>
      </c>
    </row>
    <row r="15" spans="1:31" ht="69" x14ac:dyDescent="0.25">
      <c r="A15" s="24">
        <v>314</v>
      </c>
      <c r="B15" s="34" t="s">
        <v>64</v>
      </c>
      <c r="C15" s="34" t="s">
        <v>51</v>
      </c>
      <c r="D15" s="11" t="s">
        <v>52</v>
      </c>
      <c r="E15" s="16" t="s">
        <v>58</v>
      </c>
      <c r="F15" s="17" t="s">
        <v>59</v>
      </c>
      <c r="G15" s="23">
        <v>20210680010039</v>
      </c>
      <c r="H15" s="18" t="s">
        <v>60</v>
      </c>
      <c r="I15" s="35" t="s">
        <v>61</v>
      </c>
      <c r="J15" s="36">
        <v>44331</v>
      </c>
      <c r="K15" s="36">
        <v>44560</v>
      </c>
      <c r="L15" s="67">
        <v>1</v>
      </c>
      <c r="M15" s="65">
        <v>1</v>
      </c>
      <c r="N15" s="63">
        <f>IFERROR(IF(M15/L15&gt;100%,100%,M15/L15),"-")</f>
        <v>1</v>
      </c>
      <c r="O15" s="37" t="s">
        <v>62</v>
      </c>
      <c r="P15" s="26">
        <v>415634655</v>
      </c>
      <c r="Q15" s="27"/>
      <c r="R15" s="27"/>
      <c r="S15" s="27"/>
      <c r="T15" s="38"/>
      <c r="U15" s="55">
        <f>SUM(P15:T16)</f>
        <v>434000000</v>
      </c>
      <c r="V15" s="26">
        <v>405251321.81</v>
      </c>
      <c r="W15" s="26"/>
      <c r="X15" s="26"/>
      <c r="Y15" s="26"/>
      <c r="Z15" s="26"/>
      <c r="AA15" s="55">
        <f>SUM(V15:Z16)</f>
        <v>405251321.81</v>
      </c>
      <c r="AB15" s="57">
        <f>IFERROR(AA15/U15,"-")</f>
        <v>0.93375880601382488</v>
      </c>
      <c r="AC15" s="59"/>
      <c r="AD15" s="61" t="s">
        <v>46</v>
      </c>
      <c r="AE15" s="53" t="s">
        <v>65</v>
      </c>
    </row>
    <row r="16" spans="1:31" ht="69" x14ac:dyDescent="0.25">
      <c r="A16" s="24">
        <v>314</v>
      </c>
      <c r="B16" s="34" t="s">
        <v>64</v>
      </c>
      <c r="C16" s="34" t="s">
        <v>51</v>
      </c>
      <c r="D16" s="11" t="s">
        <v>52</v>
      </c>
      <c r="E16" s="16" t="s">
        <v>58</v>
      </c>
      <c r="F16" s="17" t="s">
        <v>59</v>
      </c>
      <c r="G16" s="44"/>
      <c r="H16" s="50" t="s">
        <v>69</v>
      </c>
      <c r="I16" s="45" t="s">
        <v>70</v>
      </c>
      <c r="J16" s="46"/>
      <c r="K16" s="46"/>
      <c r="L16" s="68"/>
      <c r="M16" s="66"/>
      <c r="N16" s="64"/>
      <c r="O16" s="37" t="s">
        <v>62</v>
      </c>
      <c r="P16" s="47">
        <v>18365345</v>
      </c>
      <c r="Q16" s="48"/>
      <c r="R16" s="48"/>
      <c r="S16" s="48"/>
      <c r="T16" s="49"/>
      <c r="U16" s="56"/>
      <c r="V16" s="47"/>
      <c r="W16" s="47"/>
      <c r="X16" s="47"/>
      <c r="Y16" s="47"/>
      <c r="Z16" s="47"/>
      <c r="AA16" s="56"/>
      <c r="AB16" s="58"/>
      <c r="AC16" s="60"/>
      <c r="AD16" s="62"/>
      <c r="AE16" s="54"/>
    </row>
    <row r="17" spans="1:31" x14ac:dyDescent="0.25">
      <c r="A17" s="2">
        <f>SUM(--(FREQUENCY(A9:A16,A9:A16)&gt;0))</f>
        <v>5</v>
      </c>
      <c r="B17" s="3"/>
      <c r="C17" s="4"/>
      <c r="D17" s="4"/>
      <c r="E17" s="4"/>
      <c r="F17" s="4"/>
      <c r="G17" s="4"/>
      <c r="H17" s="4"/>
      <c r="I17" s="4"/>
      <c r="J17" s="4"/>
      <c r="K17" s="5"/>
      <c r="L17" s="5"/>
      <c r="M17" s="6" t="s">
        <v>17</v>
      </c>
      <c r="N17" s="5">
        <f>IFERROR(AVERAGE(N9:N15),"-")</f>
        <v>1</v>
      </c>
      <c r="O17" s="7"/>
      <c r="P17" s="8">
        <f>SUM(P9:P16)</f>
        <v>1096000000</v>
      </c>
      <c r="Q17" s="8">
        <f t="shared" ref="Q17:AA17" si="0">SUM(Q9:Q16)</f>
        <v>0</v>
      </c>
      <c r="R17" s="8">
        <f t="shared" si="0"/>
        <v>0</v>
      </c>
      <c r="S17" s="8">
        <f t="shared" si="0"/>
        <v>0</v>
      </c>
      <c r="T17" s="8">
        <f t="shared" si="0"/>
        <v>0</v>
      </c>
      <c r="U17" s="10">
        <f>SUM(U9:U16)</f>
        <v>1096000000</v>
      </c>
      <c r="V17" s="8">
        <f t="shared" si="0"/>
        <v>1062663853.8099999</v>
      </c>
      <c r="W17" s="8">
        <f t="shared" si="0"/>
        <v>0</v>
      </c>
      <c r="X17" s="8">
        <f t="shared" si="0"/>
        <v>0</v>
      </c>
      <c r="Y17" s="8">
        <f t="shared" si="0"/>
        <v>0</v>
      </c>
      <c r="Z17" s="8">
        <f t="shared" si="0"/>
        <v>0</v>
      </c>
      <c r="AA17" s="10">
        <f t="shared" si="0"/>
        <v>1062663853.8099999</v>
      </c>
      <c r="AB17" s="9">
        <f>IFERROR(AA17/U17,"-")</f>
        <v>0.96958380822080292</v>
      </c>
      <c r="AC17" s="10">
        <f>SUM(AC9:AC15)</f>
        <v>0</v>
      </c>
      <c r="AD17" s="7"/>
      <c r="AE17" s="7"/>
    </row>
    <row r="20" spans="1:31" x14ac:dyDescent="0.25">
      <c r="V20" s="43"/>
    </row>
    <row r="21" spans="1:31" x14ac:dyDescent="0.25">
      <c r="V21" s="42"/>
    </row>
  </sheetData>
  <mergeCells count="36">
    <mergeCell ref="AC4:AE4"/>
    <mergeCell ref="AC7:AC8"/>
    <mergeCell ref="AD7:AE7"/>
    <mergeCell ref="AE9:AE11"/>
    <mergeCell ref="A1:A4"/>
    <mergeCell ref="A5:C5"/>
    <mergeCell ref="A6:C6"/>
    <mergeCell ref="D5:L5"/>
    <mergeCell ref="D6:L6"/>
    <mergeCell ref="B1:AB4"/>
    <mergeCell ref="L7:N7"/>
    <mergeCell ref="O7:U7"/>
    <mergeCell ref="V7:AA7"/>
    <mergeCell ref="AB7:AB8"/>
    <mergeCell ref="B7:F7"/>
    <mergeCell ref="G7:K7"/>
    <mergeCell ref="AC1:AE1"/>
    <mergeCell ref="AC2:AE2"/>
    <mergeCell ref="AC3:AE3"/>
    <mergeCell ref="U9:U11"/>
    <mergeCell ref="AA9:AA11"/>
    <mergeCell ref="AB9:AB11"/>
    <mergeCell ref="AC9:AC11"/>
    <mergeCell ref="AD9:AD11"/>
    <mergeCell ref="N15:N16"/>
    <mergeCell ref="M15:M16"/>
    <mergeCell ref="L15:L16"/>
    <mergeCell ref="N9:N11"/>
    <mergeCell ref="M9:M11"/>
    <mergeCell ref="L9:L11"/>
    <mergeCell ref="AE15:AE16"/>
    <mergeCell ref="U15:U16"/>
    <mergeCell ref="AA15:AA16"/>
    <mergeCell ref="AB15:AB16"/>
    <mergeCell ref="AC15:AC16"/>
    <mergeCell ref="AD15:AD16"/>
  </mergeCells>
  <conditionalFormatting sqref="N9 N12:N15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2022-02-02T16:29:57Z</dcterms:modified>
</cp:coreProperties>
</file>