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indy\Documents\1 - Alcaldía\2021\1 - Planeación\1 - Seguimiento PDM\1 - Seguimiento 2021\1 - Plan de Acción\12 - Diciembre\Publicados\"/>
    </mc:Choice>
  </mc:AlternateContent>
  <xr:revisionPtr revIDLastSave="0" documentId="13_ncr:1_{83A01181-E820-4A4B-9151-11A496C031C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 de acción" sheetId="1" r:id="rId1"/>
  </sheets>
  <definedNames>
    <definedName name="_xlnm._FilterDatabase" localSheetId="0" hidden="1">'Plan de acción'!$A$8:$AE$19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9" i="1" l="1"/>
  <c r="V19" i="1"/>
  <c r="N19" i="1"/>
  <c r="N18" i="1"/>
  <c r="N15" i="1"/>
  <c r="N13" i="1"/>
  <c r="N10" i="1"/>
  <c r="N9" i="1"/>
  <c r="AB10" i="1"/>
  <c r="AB9" i="1"/>
  <c r="U19" i="1"/>
  <c r="U18" i="1"/>
  <c r="AB18" i="1" s="1"/>
  <c r="U15" i="1"/>
  <c r="AB15" i="1" s="1"/>
  <c r="U13" i="1"/>
  <c r="AB13" i="1" s="1"/>
  <c r="U10" i="1"/>
  <c r="U9" i="1"/>
  <c r="A19" i="1" l="1"/>
  <c r="AC19" i="1"/>
  <c r="Z19" i="1"/>
  <c r="Y19" i="1"/>
  <c r="X19" i="1"/>
  <c r="W19" i="1"/>
  <c r="T19" i="1"/>
  <c r="S19" i="1"/>
  <c r="R19" i="1"/>
  <c r="Q19" i="1"/>
  <c r="P19" i="1"/>
  <c r="AA18" i="1"/>
  <c r="AA15" i="1"/>
  <c r="AA13" i="1"/>
  <c r="AA12" i="1"/>
  <c r="AA10" i="1"/>
  <c r="AA9" i="1"/>
  <c r="AA19" i="1" l="1"/>
</calcChain>
</file>

<file path=xl/sharedStrings.xml><?xml version="1.0" encoding="utf-8"?>
<sst xmlns="http://schemas.openxmlformats.org/spreadsheetml/2006/main" count="132" uniqueCount="75">
  <si>
    <t xml:space="preserve"> PLAN DE ACCIÓN - PLAN DE DESARROLLO MUNICIPAL
INSTITUTO DE VIVIENDA Y REFORMA URBANA DEL MUNICIPIO DE BUCARAMANGA - INVISBU</t>
  </si>
  <si>
    <r>
      <t xml:space="preserve">Código:  </t>
    </r>
    <r>
      <rPr>
        <sz val="11"/>
        <rFont val="Arial"/>
        <family val="2"/>
      </rPr>
      <t>F-DPM-1210-238,37-030</t>
    </r>
  </si>
  <si>
    <r>
      <t xml:space="preserve">Versión: </t>
    </r>
    <r>
      <rPr>
        <sz val="11"/>
        <rFont val="Arial"/>
        <family val="2"/>
      </rPr>
      <t>1.0</t>
    </r>
  </si>
  <si>
    <r>
      <t>Fecha aprobación:</t>
    </r>
    <r>
      <rPr>
        <sz val="11"/>
        <rFont val="Arial"/>
        <family val="2"/>
      </rPr>
      <t xml:space="preserve"> Marzo-24-2021</t>
    </r>
  </si>
  <si>
    <r>
      <t xml:space="preserve">Página: </t>
    </r>
    <r>
      <rPr>
        <sz val="11"/>
        <rFont val="Arial"/>
        <family val="2"/>
      </rPr>
      <t>1 de 1</t>
    </r>
  </si>
  <si>
    <t xml:space="preserve">FECHA DE SUSCRIPCIÓN:  </t>
  </si>
  <si>
    <t>FECHA DE CORTE:</t>
  </si>
  <si>
    <t>PDM 2020-2023</t>
  </si>
  <si>
    <t>PROYECTOS DE INVERSIÓN</t>
  </si>
  <si>
    <t>CUMPLIMIENTO DE META</t>
  </si>
  <si>
    <t>RECURSOS PROGRAMADOS</t>
  </si>
  <si>
    <t>RECURSOS EJECUTADOS</t>
  </si>
  <si>
    <t>EJECUCIÓN PPTAL</t>
  </si>
  <si>
    <t>RECURSOS GESTIONADOS</t>
  </si>
  <si>
    <t>RESPONSABLES</t>
  </si>
  <si>
    <t>No.</t>
  </si>
  <si>
    <t>Línea estratégica</t>
  </si>
  <si>
    <t>Componente</t>
  </si>
  <si>
    <t xml:space="preserve">Programa </t>
  </si>
  <si>
    <t>Meta PDM</t>
  </si>
  <si>
    <t>Indicador de producto</t>
  </si>
  <si>
    <t>Código BPIM</t>
  </si>
  <si>
    <t>Nombre del Proyecto</t>
  </si>
  <si>
    <t>Actividades</t>
  </si>
  <si>
    <t>Fecha inicio</t>
  </si>
  <si>
    <t>Fecha de terminación</t>
  </si>
  <si>
    <t>Meta programada</t>
  </si>
  <si>
    <t>Meta ejecutada</t>
  </si>
  <si>
    <t>AVANCE</t>
  </si>
  <si>
    <t>Rubro</t>
  </si>
  <si>
    <t>RECURSOS PROPIOS MUNICIPIO</t>
  </si>
  <si>
    <t>SGP</t>
  </si>
  <si>
    <t>SGR</t>
  </si>
  <si>
    <t>RECURSOS PROPIOS INSTITUTOS</t>
  </si>
  <si>
    <t>OTROS</t>
  </si>
  <si>
    <t>TOTAL PROGRAMADO</t>
  </si>
  <si>
    <t>TOTAL EJECUTADO</t>
  </si>
  <si>
    <t>Dependencia</t>
  </si>
  <si>
    <t>Responsable</t>
  </si>
  <si>
    <t>BUCARAMANGA EQUITATIVA E INCLUYENTE: UNA CIUDAD DE BIENESTAR</t>
  </si>
  <si>
    <t>Habitabilidad</t>
  </si>
  <si>
    <t>Proyección Habitacional Y Vivienda</t>
  </si>
  <si>
    <t>Asignar 521 subsidios complementarios a hogares en condición de vulnerabilidad con enfoque diferencial.</t>
  </si>
  <si>
    <t>Número de subsidios complementarios asignados a hogares en condición de vulnerabilidad con enfoque diferencial.</t>
  </si>
  <si>
    <t>APOYO TÉCNICO EN EL DISEÑO Y FORMULACIÓN DE PROYECTOS DE VIVIENDA Y ASIGNACIÓN DE SUBSIDIOS COMPLEMENTARIOS PARA LA POBLACIÓN VULNERABLE DEL MUNICIPIO DE BUCARAMANGA</t>
  </si>
  <si>
    <t>Asignar 521 subsidios complementarios a hogares vulnerables.</t>
  </si>
  <si>
    <t>2.3.2.02.02.005</t>
  </si>
  <si>
    <t>INVISBU</t>
  </si>
  <si>
    <t xml:space="preserve">JOSE FERNANDO CHVES </t>
  </si>
  <si>
    <t>Entregar 500 soluciones de vivienda con obras complementarias.</t>
  </si>
  <si>
    <t>Número de soluciones de vivienda entregadas con obras complementarias.</t>
  </si>
  <si>
    <t>CONTROL Y SEGUIMIENTO A LA CONSTRUCCIÓN DE LA URBANIZACIÓN NORTE CLUB TIBURONES II EN EL MUNICIPIO BUCARAMANGA</t>
  </si>
  <si>
    <t xml:space="preserve">Mejoramientos De Vivienda Y Entorno Barrial   </t>
  </si>
  <si>
    <t>Realizar 560 mejoramientos de vivienda en la zona urbana y rural.</t>
  </si>
  <si>
    <t>Número de mejoramientos de vivienda realizados en zona urbana y rural.</t>
  </si>
  <si>
    <t>MEJORAMIENTO DE VIVIENDAS URBANAS PARA EL MUNICIPIO DE BUCARAMANGA</t>
  </si>
  <si>
    <t xml:space="preserve">Realizar 120 mejoramientos urbanos </t>
  </si>
  <si>
    <t>Por definir</t>
  </si>
  <si>
    <t>2.3.2.02.02.005 </t>
  </si>
  <si>
    <t xml:space="preserve">Acompañamiento Social Habitacional </t>
  </si>
  <si>
    <t>Atender y acompañar a 13.500 familias en temas relacionas con vivienda de interés social.</t>
  </si>
  <si>
    <t>Número de familias atendidas y acompañadas en temas relacionados con vivienda de interés social.</t>
  </si>
  <si>
    <t>FORMACIÓN EN TEMAS RELACIONADOS CON VIVIENDA DE INTERÉS SOCIAL Y ACOMPAÑAMIENTO COMUNITARIO EN LOS PROYECTOS DESARROLLADOS POR EL INVISBU EN EL MUNICIPIO DE   BUCARAMANGA</t>
  </si>
  <si>
    <t>Atender y acompañar a 13.500 familias en temas relacionados con vivienda de interés social</t>
  </si>
  <si>
    <t>2.3.2.02.02.005
2.3.2.02.02.009</t>
  </si>
  <si>
    <t xml:space="preserve">FORTALECIMIENTO PARA PROMOVER LA OFERTA INSTITUCIONAL DEL INVISBU EN EL MUNICIPIO DE BUCARAMANGA. </t>
  </si>
  <si>
    <t>2.3.2.02.02.009</t>
  </si>
  <si>
    <t>BUCARAMANGA CIUDAD VITAL: LA VIDA ES SAGRADA</t>
  </si>
  <si>
    <t>Bucaramanga, Territorio Ordenado</t>
  </si>
  <si>
    <t>Formular 1 Operación Urbana Estratégica - OUE.</t>
  </si>
  <si>
    <t>Porcentaje de avance en la formulación de la Operación Urbana Estratégica - OUE.</t>
  </si>
  <si>
    <t>ESTUDIO PARA IMPLEMENTAR ACCIONES QUE PERMITAN IMPULSAR LA RENOVACIÓN URBANA EN EL MUNICIPIO DE BUCARAMANGA</t>
  </si>
  <si>
    <t>Realizar el diagnóstico de la OUE.</t>
  </si>
  <si>
    <t>TOTALES</t>
  </si>
  <si>
    <t>Planeando Construimos Ciudad Y Territorio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</si>
</sst>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\ #,##0;\-&quot;$&quot;\ #,##0"/>
    <numFmt numFmtId="7" formatCode="&quot;$&quot;\ #,##0.00;\-&quot;$&quot;\ #,##0.0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&quot;$&quot;\ #,##0"/>
    <numFmt numFmtId="166" formatCode="_-&quot;$&quot;\ * #,##0_-;\-&quot;$&quot;\ * #,##0_-;_-&quot;$&quot;\ * &quot;-&quot;??_-;_-@_-"/>
    <numFmt numFmtId="167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03">
    <xf numFmtId="0" fontId="0" fillId="0" borderId="0" xfId="0"/>
    <xf numFmtId="0" fontId="4" fillId="3" borderId="2" xfId="4" applyFont="1" applyFill="1" applyBorder="1" applyAlignment="1">
      <alignment horizontal="center" vertical="center"/>
    </xf>
    <xf numFmtId="0" fontId="3" fillId="0" borderId="1" xfId="3" applyFont="1" applyBorder="1" applyAlignment="1">
      <alignment vertical="center" wrapText="1"/>
    </xf>
    <xf numFmtId="5" fontId="3" fillId="0" borderId="1" xfId="5" applyNumberFormat="1" applyFont="1" applyFill="1" applyBorder="1" applyAlignment="1">
      <alignment horizontal="right" vertical="center" wrapText="1"/>
    </xf>
    <xf numFmtId="165" fontId="3" fillId="0" borderId="1" xfId="6" applyNumberFormat="1" applyFont="1" applyFill="1" applyBorder="1" applyAlignment="1">
      <alignment horizontal="center" vertical="center" wrapText="1"/>
    </xf>
    <xf numFmtId="7" fontId="3" fillId="0" borderId="1" xfId="5" applyNumberFormat="1" applyFont="1" applyFill="1" applyBorder="1" applyAlignment="1">
      <alignment horizontal="right" vertical="center" wrapText="1"/>
    </xf>
    <xf numFmtId="164" fontId="3" fillId="0" borderId="1" xfId="3" applyNumberFormat="1" applyFont="1" applyBorder="1" applyAlignment="1">
      <alignment horizontal="justify" vertical="center" wrapText="1"/>
    </xf>
    <xf numFmtId="0" fontId="4" fillId="0" borderId="1" xfId="3" applyFont="1" applyBorder="1" applyAlignment="1">
      <alignment horizontal="right" vertical="center" wrapText="1"/>
    </xf>
    <xf numFmtId="0" fontId="3" fillId="0" borderId="1" xfId="3" applyFont="1" applyBorder="1" applyAlignment="1">
      <alignment horizontal="center" vertical="center"/>
    </xf>
    <xf numFmtId="0" fontId="4" fillId="3" borderId="7" xfId="4" applyFont="1" applyFill="1" applyBorder="1" applyAlignment="1">
      <alignment horizontal="center" vertical="center"/>
    </xf>
    <xf numFmtId="0" fontId="3" fillId="3" borderId="7" xfId="4" applyFont="1" applyFill="1" applyBorder="1" applyAlignment="1">
      <alignment horizontal="justify"/>
    </xf>
    <xf numFmtId="0" fontId="3" fillId="3" borderId="8" xfId="4" applyFont="1" applyFill="1" applyBorder="1"/>
    <xf numFmtId="9" fontId="4" fillId="3" borderId="8" xfId="4" applyNumberFormat="1" applyFont="1" applyFill="1" applyBorder="1" applyAlignment="1">
      <alignment horizontal="center" vertical="center"/>
    </xf>
    <xf numFmtId="9" fontId="4" fillId="3" borderId="4" xfId="4" applyNumberFormat="1" applyFont="1" applyFill="1" applyBorder="1" applyAlignment="1">
      <alignment horizontal="center" vertical="center"/>
    </xf>
    <xf numFmtId="0" fontId="4" fillId="3" borderId="4" xfId="4" applyFont="1" applyFill="1" applyBorder="1" applyAlignment="1">
      <alignment vertical="center"/>
    </xf>
    <xf numFmtId="9" fontId="4" fillId="3" borderId="1" xfId="4" applyNumberFormat="1" applyFont="1" applyFill="1" applyBorder="1" applyAlignment="1">
      <alignment horizontal="center" vertical="center"/>
    </xf>
    <xf numFmtId="0" fontId="3" fillId="3" borderId="1" xfId="4" applyFont="1" applyFill="1" applyBorder="1" applyAlignment="1">
      <alignment vertical="center"/>
    </xf>
    <xf numFmtId="166" fontId="3" fillId="3" borderId="1" xfId="5" applyNumberFormat="1" applyFont="1" applyFill="1" applyBorder="1" applyAlignment="1">
      <alignment vertical="center"/>
    </xf>
    <xf numFmtId="166" fontId="4" fillId="3" borderId="1" xfId="5" applyNumberFormat="1" applyFont="1" applyFill="1" applyBorder="1" applyAlignment="1">
      <alignment vertical="center"/>
    </xf>
    <xf numFmtId="9" fontId="4" fillId="3" borderId="1" xfId="6" applyFont="1" applyFill="1" applyBorder="1" applyAlignment="1">
      <alignment horizontal="center" vertical="center" wrapText="1"/>
    </xf>
    <xf numFmtId="9" fontId="3" fillId="0" borderId="1" xfId="6" applyFont="1" applyFill="1" applyBorder="1" applyAlignment="1">
      <alignment horizontal="center" vertical="center" wrapText="1"/>
    </xf>
    <xf numFmtId="0" fontId="4" fillId="3" borderId="1" xfId="4" applyFont="1" applyFill="1" applyBorder="1" applyAlignment="1">
      <alignment horizontal="center" vertical="center"/>
    </xf>
    <xf numFmtId="0" fontId="4" fillId="3" borderId="1" xfId="4" applyFont="1" applyFill="1" applyBorder="1" applyAlignment="1">
      <alignment horizontal="center" vertical="center" wrapText="1"/>
    </xf>
    <xf numFmtId="5" fontId="4" fillId="3" borderId="1" xfId="5" applyNumberFormat="1" applyFont="1" applyFill="1" applyBorder="1" applyAlignment="1">
      <alignment horizontal="right" vertical="center" wrapText="1"/>
    </xf>
    <xf numFmtId="167" fontId="4" fillId="0" borderId="1" xfId="1" applyNumberFormat="1" applyFont="1" applyBorder="1" applyAlignment="1">
      <alignment horizontal="right" vertical="center" wrapText="1"/>
    </xf>
    <xf numFmtId="0" fontId="3" fillId="0" borderId="0" xfId="4" applyFont="1"/>
    <xf numFmtId="0" fontId="3" fillId="2" borderId="0" xfId="4" applyFont="1" applyFill="1" applyAlignment="1">
      <alignment vertical="top"/>
    </xf>
    <xf numFmtId="0" fontId="3" fillId="2" borderId="3" xfId="4" applyFont="1" applyFill="1" applyBorder="1" applyAlignment="1">
      <alignment vertical="top"/>
    </xf>
    <xf numFmtId="0" fontId="3" fillId="2" borderId="0" xfId="4" applyFont="1" applyFill="1"/>
    <xf numFmtId="0" fontId="3" fillId="2" borderId="3" xfId="4" applyFont="1" applyFill="1" applyBorder="1"/>
    <xf numFmtId="0" fontId="3" fillId="0" borderId="1" xfId="4" applyFont="1" applyBorder="1" applyAlignment="1">
      <alignment vertical="center"/>
    </xf>
    <xf numFmtId="0" fontId="4" fillId="3" borderId="1" xfId="3" applyFont="1" applyFill="1" applyBorder="1" applyAlignment="1">
      <alignment horizontal="justify" vertical="center" wrapText="1"/>
    </xf>
    <xf numFmtId="0" fontId="3" fillId="0" borderId="1" xfId="3" applyFont="1" applyBorder="1" applyAlignment="1">
      <alignment horizontal="justify" vertical="center" wrapText="1"/>
    </xf>
    <xf numFmtId="1" fontId="4" fillId="0" borderId="2" xfId="3" applyNumberFormat="1" applyFont="1" applyFill="1" applyBorder="1" applyAlignment="1">
      <alignment horizontal="right" vertical="center"/>
    </xf>
    <xf numFmtId="0" fontId="4" fillId="0" borderId="2" xfId="3" applyFont="1" applyBorder="1" applyAlignment="1">
      <alignment horizontal="justify" vertical="center" wrapText="1"/>
    </xf>
    <xf numFmtId="0" fontId="3" fillId="2" borderId="1" xfId="3" applyFont="1" applyFill="1" applyBorder="1" applyAlignment="1">
      <alignment horizontal="justify" vertical="center" wrapText="1"/>
    </xf>
    <xf numFmtId="164" fontId="3" fillId="0" borderId="4" xfId="3" applyNumberFormat="1" applyFont="1" applyBorder="1" applyAlignment="1">
      <alignment horizontal="center" vertical="center" wrapText="1"/>
    </xf>
    <xf numFmtId="3" fontId="3" fillId="0" borderId="1" xfId="3" applyNumberFormat="1" applyFont="1" applyBorder="1" applyAlignment="1">
      <alignment horizontal="center" vertical="center" wrapText="1"/>
    </xf>
    <xf numFmtId="3" fontId="3" fillId="3" borderId="1" xfId="3" applyNumberFormat="1" applyFont="1" applyFill="1" applyBorder="1" applyAlignment="1">
      <alignment horizontal="center" vertical="center" wrapText="1"/>
    </xf>
    <xf numFmtId="9" fontId="3" fillId="0" borderId="1" xfId="3" applyNumberFormat="1" applyFont="1" applyBorder="1" applyAlignment="1">
      <alignment horizontal="center" vertical="center"/>
    </xf>
    <xf numFmtId="0" fontId="3" fillId="0" borderId="1" xfId="4" applyFont="1" applyBorder="1" applyAlignment="1">
      <alignment horizontal="right"/>
    </xf>
    <xf numFmtId="0" fontId="3" fillId="0" borderId="1" xfId="3" applyFont="1" applyBorder="1" applyAlignment="1">
      <alignment horizontal="center" vertical="center" wrapText="1"/>
    </xf>
    <xf numFmtId="0" fontId="3" fillId="0" borderId="2" xfId="3" applyFont="1" applyBorder="1" applyAlignment="1">
      <alignment vertical="center" wrapText="1"/>
    </xf>
    <xf numFmtId="0" fontId="4" fillId="3" borderId="2" xfId="3" applyFont="1" applyFill="1" applyBorder="1" applyAlignment="1">
      <alignment vertical="center" wrapText="1"/>
    </xf>
    <xf numFmtId="0" fontId="3" fillId="0" borderId="2" xfId="3" applyFont="1" applyBorder="1" applyAlignment="1">
      <alignment horizontal="justify" vertical="center" wrapText="1"/>
    </xf>
    <xf numFmtId="0" fontId="3" fillId="2" borderId="2" xfId="3" applyFont="1" applyFill="1" applyBorder="1" applyAlignment="1">
      <alignment horizontal="justify" vertical="center" wrapText="1"/>
    </xf>
    <xf numFmtId="1" fontId="4" fillId="0" borderId="1" xfId="3" applyNumberFormat="1" applyFont="1" applyFill="1" applyBorder="1" applyAlignment="1">
      <alignment horizontal="right" vertical="center"/>
    </xf>
    <xf numFmtId="0" fontId="4" fillId="0" borderId="1" xfId="3" applyFont="1" applyBorder="1" applyAlignment="1">
      <alignment horizontal="justify" vertical="center" wrapText="1"/>
    </xf>
    <xf numFmtId="0" fontId="3" fillId="0" borderId="6" xfId="3" applyFont="1" applyBorder="1" applyAlignment="1">
      <alignment horizontal="justify" vertical="center" wrapText="1"/>
    </xf>
    <xf numFmtId="1" fontId="4" fillId="0" borderId="5" xfId="3" applyNumberFormat="1" applyFont="1" applyFill="1" applyBorder="1" applyAlignment="1">
      <alignment horizontal="right" vertical="center"/>
    </xf>
    <xf numFmtId="0" fontId="3" fillId="0" borderId="5" xfId="3" applyFont="1" applyBorder="1" applyAlignment="1">
      <alignment horizontal="justify" vertical="center" wrapText="1"/>
    </xf>
    <xf numFmtId="164" fontId="3" fillId="0" borderId="6" xfId="3" applyNumberFormat="1" applyFont="1" applyBorder="1" applyAlignment="1">
      <alignment horizontal="justify" vertical="center" wrapText="1"/>
    </xf>
    <xf numFmtId="164" fontId="3" fillId="0" borderId="9" xfId="3" applyNumberFormat="1" applyFont="1" applyBorder="1" applyAlignment="1">
      <alignment horizontal="center" vertical="center" wrapText="1"/>
    </xf>
    <xf numFmtId="9" fontId="3" fillId="0" borderId="1" xfId="3" applyNumberFormat="1" applyFont="1" applyBorder="1" applyAlignment="1">
      <alignment horizontal="center" vertical="center" wrapText="1"/>
    </xf>
    <xf numFmtId="9" fontId="3" fillId="3" borderId="1" xfId="3" applyNumberFormat="1" applyFont="1" applyFill="1" applyBorder="1" applyAlignment="1">
      <alignment horizontal="center" vertical="center" wrapText="1"/>
    </xf>
    <xf numFmtId="165" fontId="3" fillId="0" borderId="1" xfId="6" applyNumberFormat="1" applyFont="1" applyFill="1" applyBorder="1" applyAlignment="1">
      <alignment horizontal="right" vertical="center" wrapText="1"/>
    </xf>
    <xf numFmtId="9" fontId="3" fillId="0" borderId="0" xfId="2" applyFont="1"/>
    <xf numFmtId="5" fontId="3" fillId="0" borderId="0" xfId="4" applyNumberFormat="1" applyFont="1"/>
    <xf numFmtId="5" fontId="4" fillId="0" borderId="1" xfId="3" applyNumberFormat="1" applyFont="1" applyBorder="1" applyAlignment="1">
      <alignment horizontal="right" vertical="center" wrapText="1"/>
    </xf>
    <xf numFmtId="167" fontId="3" fillId="0" borderId="0" xfId="1" applyNumberFormat="1" applyFont="1"/>
    <xf numFmtId="167" fontId="3" fillId="0" borderId="0" xfId="4" applyNumberFormat="1" applyFont="1"/>
    <xf numFmtId="0" fontId="3" fillId="0" borderId="0" xfId="0" applyFont="1"/>
    <xf numFmtId="0" fontId="3" fillId="0" borderId="2" xfId="3" applyFont="1" applyBorder="1" applyAlignment="1">
      <alignment horizontal="center" vertical="center" wrapText="1"/>
    </xf>
    <xf numFmtId="0" fontId="3" fillId="0" borderId="5" xfId="3" applyFont="1" applyBorder="1" applyAlignment="1">
      <alignment horizontal="center" vertical="center" wrapText="1"/>
    </xf>
    <xf numFmtId="0" fontId="3" fillId="0" borderId="6" xfId="3" applyFont="1" applyBorder="1" applyAlignment="1">
      <alignment horizontal="center" vertical="center" wrapText="1"/>
    </xf>
    <xf numFmtId="165" fontId="3" fillId="0" borderId="2" xfId="6" applyNumberFormat="1" applyFont="1" applyFill="1" applyBorder="1" applyAlignment="1">
      <alignment horizontal="center" vertical="center" wrapText="1"/>
    </xf>
    <xf numFmtId="165" fontId="3" fillId="0" borderId="6" xfId="6" applyNumberFormat="1" applyFont="1" applyFill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/>
    </xf>
    <xf numFmtId="0" fontId="3" fillId="0" borderId="6" xfId="3" applyFont="1" applyBorder="1" applyAlignment="1">
      <alignment horizontal="center" vertical="center"/>
    </xf>
    <xf numFmtId="3" fontId="3" fillId="0" borderId="2" xfId="3" applyNumberFormat="1" applyFont="1" applyBorder="1" applyAlignment="1">
      <alignment horizontal="center" vertical="center" wrapText="1"/>
    </xf>
    <xf numFmtId="3" fontId="3" fillId="0" borderId="5" xfId="3" applyNumberFormat="1" applyFont="1" applyBorder="1" applyAlignment="1">
      <alignment horizontal="center" vertical="center" wrapText="1"/>
    </xf>
    <xf numFmtId="3" fontId="3" fillId="0" borderId="6" xfId="3" applyNumberFormat="1" applyFont="1" applyBorder="1" applyAlignment="1">
      <alignment horizontal="center" vertical="center" wrapText="1"/>
    </xf>
    <xf numFmtId="3" fontId="3" fillId="3" borderId="2" xfId="3" applyNumberFormat="1" applyFont="1" applyFill="1" applyBorder="1" applyAlignment="1">
      <alignment horizontal="center" vertical="center" wrapText="1"/>
    </xf>
    <xf numFmtId="3" fontId="3" fillId="3" borderId="5" xfId="3" applyNumberFormat="1" applyFont="1" applyFill="1" applyBorder="1" applyAlignment="1">
      <alignment horizontal="center" vertical="center" wrapText="1"/>
    </xf>
    <xf numFmtId="3" fontId="3" fillId="3" borderId="6" xfId="3" applyNumberFormat="1" applyFont="1" applyFill="1" applyBorder="1" applyAlignment="1">
      <alignment horizontal="center" vertical="center" wrapText="1"/>
    </xf>
    <xf numFmtId="9" fontId="3" fillId="0" borderId="2" xfId="3" applyNumberFormat="1" applyFont="1" applyBorder="1" applyAlignment="1">
      <alignment horizontal="center" vertical="center"/>
    </xf>
    <xf numFmtId="9" fontId="3" fillId="0" borderId="5" xfId="3" applyNumberFormat="1" applyFont="1" applyBorder="1" applyAlignment="1">
      <alignment horizontal="center" vertical="center"/>
    </xf>
    <xf numFmtId="9" fontId="3" fillId="0" borderId="6" xfId="3" applyNumberFormat="1" applyFont="1" applyBorder="1" applyAlignment="1">
      <alignment horizontal="center" vertical="center"/>
    </xf>
    <xf numFmtId="5" fontId="4" fillId="3" borderId="2" xfId="5" applyNumberFormat="1" applyFont="1" applyFill="1" applyBorder="1" applyAlignment="1">
      <alignment horizontal="right" vertical="center" wrapText="1"/>
    </xf>
    <xf numFmtId="5" fontId="4" fillId="3" borderId="5" xfId="5" applyNumberFormat="1" applyFont="1" applyFill="1" applyBorder="1" applyAlignment="1">
      <alignment horizontal="right" vertical="center" wrapText="1"/>
    </xf>
    <xf numFmtId="5" fontId="4" fillId="3" borderId="6" xfId="5" applyNumberFormat="1" applyFont="1" applyFill="1" applyBorder="1" applyAlignment="1">
      <alignment horizontal="right" vertical="center" wrapText="1"/>
    </xf>
    <xf numFmtId="9" fontId="3" fillId="0" borderId="2" xfId="6" applyNumberFormat="1" applyFont="1" applyFill="1" applyBorder="1" applyAlignment="1">
      <alignment horizontal="center" vertical="center" wrapText="1"/>
    </xf>
    <xf numFmtId="9" fontId="3" fillId="0" borderId="5" xfId="6" applyNumberFormat="1" applyFont="1" applyFill="1" applyBorder="1" applyAlignment="1">
      <alignment horizontal="center" vertical="center" wrapText="1"/>
    </xf>
    <xf numFmtId="9" fontId="3" fillId="0" borderId="6" xfId="6" applyNumberFormat="1" applyFont="1" applyFill="1" applyBorder="1" applyAlignment="1">
      <alignment horizontal="center" vertical="center" wrapText="1"/>
    </xf>
    <xf numFmtId="165" fontId="3" fillId="0" borderId="5" xfId="6" applyNumberFormat="1" applyFont="1" applyFill="1" applyBorder="1" applyAlignment="1">
      <alignment horizontal="center" vertical="center" wrapText="1"/>
    </xf>
    <xf numFmtId="9" fontId="3" fillId="0" borderId="1" xfId="6" applyFont="1" applyFill="1" applyBorder="1" applyAlignment="1">
      <alignment horizontal="center" vertical="center" wrapText="1"/>
    </xf>
    <xf numFmtId="0" fontId="3" fillId="0" borderId="5" xfId="3" applyFont="1" applyBorder="1" applyAlignment="1">
      <alignment horizontal="center" vertical="center"/>
    </xf>
    <xf numFmtId="3" fontId="3" fillId="0" borderId="1" xfId="3" applyNumberFormat="1" applyFont="1" applyBorder="1" applyAlignment="1">
      <alignment horizontal="center" vertical="center" wrapText="1"/>
    </xf>
    <xf numFmtId="3" fontId="3" fillId="3" borderId="1" xfId="3" applyNumberFormat="1" applyFont="1" applyFill="1" applyBorder="1" applyAlignment="1">
      <alignment horizontal="center" vertical="center" wrapText="1"/>
    </xf>
    <xf numFmtId="9" fontId="3" fillId="0" borderId="1" xfId="3" applyNumberFormat="1" applyFont="1" applyBorder="1" applyAlignment="1">
      <alignment horizontal="center" vertical="center"/>
    </xf>
    <xf numFmtId="9" fontId="3" fillId="0" borderId="2" xfId="6" applyFont="1" applyFill="1" applyBorder="1" applyAlignment="1">
      <alignment horizontal="center" vertical="center" wrapText="1"/>
    </xf>
    <xf numFmtId="9" fontId="3" fillId="0" borderId="6" xfId="6" applyFont="1" applyFill="1" applyBorder="1" applyAlignment="1">
      <alignment horizontal="center" vertical="center" wrapText="1"/>
    </xf>
    <xf numFmtId="5" fontId="4" fillId="3" borderId="1" xfId="5" applyNumberFormat="1" applyFont="1" applyFill="1" applyBorder="1" applyAlignment="1">
      <alignment horizontal="right" vertical="center" wrapText="1"/>
    </xf>
    <xf numFmtId="0" fontId="4" fillId="3" borderId="1" xfId="4" applyFont="1" applyFill="1" applyBorder="1" applyAlignment="1">
      <alignment horizontal="center" vertical="center"/>
    </xf>
    <xf numFmtId="0" fontId="4" fillId="3" borderId="1" xfId="4" applyFont="1" applyFill="1" applyBorder="1" applyAlignment="1">
      <alignment horizontal="center" vertical="center" wrapText="1"/>
    </xf>
    <xf numFmtId="0" fontId="4" fillId="0" borderId="1" xfId="4" applyFont="1" applyBorder="1" applyAlignment="1">
      <alignment horizontal="left" vertical="center"/>
    </xf>
    <xf numFmtId="14" fontId="3" fillId="0" borderId="1" xfId="4" applyNumberFormat="1" applyFont="1" applyBorder="1" applyAlignment="1">
      <alignment horizontal="center" vertical="top"/>
    </xf>
    <xf numFmtId="0" fontId="4" fillId="0" borderId="2" xfId="4" applyFont="1" applyBorder="1" applyAlignment="1">
      <alignment horizontal="left" vertical="center"/>
    </xf>
    <xf numFmtId="14" fontId="3" fillId="0" borderId="2" xfId="4" applyNumberFormat="1" applyFont="1" applyBorder="1" applyAlignment="1">
      <alignment horizontal="center" vertical="top"/>
    </xf>
    <xf numFmtId="2" fontId="3" fillId="0" borderId="1" xfId="3" applyNumberFormat="1" applyFont="1" applyBorder="1" applyAlignment="1">
      <alignment horizontal="center" vertical="center" wrapText="1"/>
    </xf>
    <xf numFmtId="2" fontId="4" fillId="0" borderId="1" xfId="3" applyNumberFormat="1" applyFont="1" applyBorder="1" applyAlignment="1">
      <alignment horizontal="center" vertical="center" wrapText="1"/>
    </xf>
    <xf numFmtId="2" fontId="4" fillId="0" borderId="2" xfId="3" applyNumberFormat="1" applyFont="1" applyBorder="1" applyAlignment="1">
      <alignment horizontal="center" vertical="center" wrapText="1"/>
    </xf>
    <xf numFmtId="2" fontId="4" fillId="0" borderId="1" xfId="3" applyNumberFormat="1" applyFont="1" applyBorder="1" applyAlignment="1">
      <alignment horizontal="left" vertical="center" wrapText="1"/>
    </xf>
  </cellXfs>
  <cellStyles count="7">
    <cellStyle name="Millares" xfId="1" builtinId="3"/>
    <cellStyle name="Moneda 3" xfId="5" xr:uid="{00000000-0005-0000-0000-000001000000}"/>
    <cellStyle name="Normal" xfId="0" builtinId="0"/>
    <cellStyle name="Normal 2" xfId="4" xr:uid="{00000000-0005-0000-0000-000003000000}"/>
    <cellStyle name="Normal 2 2" xfId="3" xr:uid="{00000000-0005-0000-0000-000004000000}"/>
    <cellStyle name="Porcentaje" xfId="2" builtinId="5"/>
    <cellStyle name="Porcentaje 2" xfId="6" xr:uid="{00000000-0005-0000-0000-000006000000}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215940</xdr:colOff>
      <xdr:row>0</xdr:row>
      <xdr:rowOff>28575</xdr:rowOff>
    </xdr:from>
    <xdr:to>
      <xdr:col>1</xdr:col>
      <xdr:colOff>362602</xdr:colOff>
      <xdr:row>3</xdr:row>
      <xdr:rowOff>121639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E6B6E23C-AA86-4529-8DC1-97F97830AB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940" y="28575"/>
          <a:ext cx="651487" cy="6074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32"/>
  <sheetViews>
    <sheetView tabSelected="1" topLeftCell="A13" zoomScale="80" zoomScaleNormal="80" workbookViewId="0">
      <selection activeCell="D19" sqref="D19"/>
    </sheetView>
  </sheetViews>
  <sheetFormatPr baseColWidth="10" defaultColWidth="12.88671875" defaultRowHeight="13.8" x14ac:dyDescent="0.25"/>
  <cols>
    <col min="1" max="1" width="7.33203125" style="25" customWidth="1"/>
    <col min="2" max="2" width="24.6640625" style="25" customWidth="1"/>
    <col min="3" max="3" width="21.109375" style="25" customWidth="1"/>
    <col min="4" max="4" width="17.44140625" style="25" customWidth="1"/>
    <col min="5" max="6" width="37" style="25" customWidth="1"/>
    <col min="7" max="7" width="18.5546875" style="25" customWidth="1"/>
    <col min="8" max="8" width="50.33203125" style="25" customWidth="1"/>
    <col min="9" max="9" width="31.109375" style="25" customWidth="1"/>
    <col min="10" max="10" width="13" style="25" bestFit="1" customWidth="1"/>
    <col min="11" max="11" width="18.33203125" style="25" customWidth="1"/>
    <col min="12" max="12" width="15.33203125" style="25" customWidth="1"/>
    <col min="13" max="13" width="13.109375" style="25" customWidth="1"/>
    <col min="14" max="14" width="11.33203125" style="25" customWidth="1"/>
    <col min="15" max="15" width="18.33203125" style="25" customWidth="1"/>
    <col min="16" max="16" width="17.109375" style="25" customWidth="1"/>
    <col min="17" max="18" width="8.44140625" style="25" customWidth="1"/>
    <col min="19" max="19" width="18.88671875" style="25" customWidth="1"/>
    <col min="20" max="20" width="11.109375" style="25" customWidth="1"/>
    <col min="21" max="21" width="19.21875" style="25" customWidth="1"/>
    <col min="22" max="22" width="18.33203125" style="25" customWidth="1"/>
    <col min="23" max="24" width="9" style="25" customWidth="1"/>
    <col min="25" max="25" width="19.21875" style="25" customWidth="1"/>
    <col min="26" max="26" width="11.44140625" style="25" customWidth="1"/>
    <col min="27" max="27" width="17.5546875" style="25" customWidth="1"/>
    <col min="28" max="28" width="15.6640625" style="25" customWidth="1"/>
    <col min="29" max="29" width="17.5546875" style="25" customWidth="1"/>
    <col min="30" max="31" width="17.44140625" style="25" customWidth="1"/>
    <col min="32" max="16384" width="12.88671875" style="25"/>
  </cols>
  <sheetData>
    <row r="1" spans="1:31" x14ac:dyDescent="0.25">
      <c r="A1" s="99"/>
      <c r="B1" s="100" t="s">
        <v>0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2" t="s">
        <v>1</v>
      </c>
      <c r="AD1" s="102"/>
      <c r="AE1" s="102"/>
    </row>
    <row r="2" spans="1:31" x14ac:dyDescent="0.25">
      <c r="A2" s="99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2" t="s">
        <v>2</v>
      </c>
      <c r="AD2" s="102"/>
      <c r="AE2" s="102"/>
    </row>
    <row r="3" spans="1:31" x14ac:dyDescent="0.25">
      <c r="A3" s="99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2" t="s">
        <v>3</v>
      </c>
      <c r="AD3" s="102"/>
      <c r="AE3" s="102"/>
    </row>
    <row r="4" spans="1:31" x14ac:dyDescent="0.25">
      <c r="A4" s="99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2" t="s">
        <v>4</v>
      </c>
      <c r="AD4" s="102"/>
      <c r="AE4" s="102"/>
    </row>
    <row r="5" spans="1:31" x14ac:dyDescent="0.25">
      <c r="A5" s="95" t="s">
        <v>5</v>
      </c>
      <c r="B5" s="95"/>
      <c r="C5" s="95"/>
      <c r="D5" s="96">
        <v>44587</v>
      </c>
      <c r="E5" s="96"/>
      <c r="F5" s="96"/>
      <c r="G5" s="96"/>
      <c r="H5" s="96"/>
      <c r="I5" s="96"/>
      <c r="J5" s="96"/>
      <c r="K5" s="96"/>
      <c r="L5" s="9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7"/>
    </row>
    <row r="6" spans="1:31" x14ac:dyDescent="0.25">
      <c r="A6" s="97" t="s">
        <v>6</v>
      </c>
      <c r="B6" s="97"/>
      <c r="C6" s="97"/>
      <c r="D6" s="98">
        <v>44561</v>
      </c>
      <c r="E6" s="98"/>
      <c r="F6" s="98"/>
      <c r="G6" s="98"/>
      <c r="H6" s="98"/>
      <c r="I6" s="98"/>
      <c r="J6" s="98"/>
      <c r="K6" s="98"/>
      <c r="L6" s="98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8"/>
      <c r="AE6" s="29"/>
    </row>
    <row r="7" spans="1:31" x14ac:dyDescent="0.25">
      <c r="A7" s="30"/>
      <c r="B7" s="93" t="s">
        <v>7</v>
      </c>
      <c r="C7" s="93"/>
      <c r="D7" s="93"/>
      <c r="E7" s="93"/>
      <c r="F7" s="93"/>
      <c r="G7" s="93" t="s">
        <v>8</v>
      </c>
      <c r="H7" s="93"/>
      <c r="I7" s="93"/>
      <c r="J7" s="93"/>
      <c r="K7" s="93"/>
      <c r="L7" s="93" t="s">
        <v>9</v>
      </c>
      <c r="M7" s="93"/>
      <c r="N7" s="93"/>
      <c r="O7" s="93" t="s">
        <v>10</v>
      </c>
      <c r="P7" s="93"/>
      <c r="Q7" s="93"/>
      <c r="R7" s="93"/>
      <c r="S7" s="93"/>
      <c r="T7" s="93"/>
      <c r="U7" s="93"/>
      <c r="V7" s="93" t="s">
        <v>11</v>
      </c>
      <c r="W7" s="93"/>
      <c r="X7" s="93"/>
      <c r="Y7" s="93"/>
      <c r="Z7" s="93"/>
      <c r="AA7" s="93"/>
      <c r="AB7" s="94" t="s">
        <v>12</v>
      </c>
      <c r="AC7" s="94" t="s">
        <v>13</v>
      </c>
      <c r="AD7" s="94" t="s">
        <v>14</v>
      </c>
      <c r="AE7" s="94"/>
    </row>
    <row r="8" spans="1:31" ht="41.4" x14ac:dyDescent="0.25">
      <c r="A8" s="21" t="s">
        <v>15</v>
      </c>
      <c r="B8" s="22" t="s">
        <v>16</v>
      </c>
      <c r="C8" s="21" t="s">
        <v>17</v>
      </c>
      <c r="D8" s="21" t="s">
        <v>18</v>
      </c>
      <c r="E8" s="21" t="s">
        <v>19</v>
      </c>
      <c r="F8" s="22" t="s">
        <v>20</v>
      </c>
      <c r="G8" s="22" t="s">
        <v>21</v>
      </c>
      <c r="H8" s="22" t="s">
        <v>22</v>
      </c>
      <c r="I8" s="22" t="s">
        <v>23</v>
      </c>
      <c r="J8" s="22" t="s">
        <v>24</v>
      </c>
      <c r="K8" s="22" t="s">
        <v>25</v>
      </c>
      <c r="L8" s="22" t="s">
        <v>26</v>
      </c>
      <c r="M8" s="22" t="s">
        <v>27</v>
      </c>
      <c r="N8" s="22" t="s">
        <v>28</v>
      </c>
      <c r="O8" s="21" t="s">
        <v>29</v>
      </c>
      <c r="P8" s="22" t="s">
        <v>30</v>
      </c>
      <c r="Q8" s="22" t="s">
        <v>31</v>
      </c>
      <c r="R8" s="22" t="s">
        <v>32</v>
      </c>
      <c r="S8" s="22" t="s">
        <v>33</v>
      </c>
      <c r="T8" s="22" t="s">
        <v>34</v>
      </c>
      <c r="U8" s="22" t="s">
        <v>35</v>
      </c>
      <c r="V8" s="22" t="s">
        <v>30</v>
      </c>
      <c r="W8" s="22" t="s">
        <v>31</v>
      </c>
      <c r="X8" s="22" t="s">
        <v>32</v>
      </c>
      <c r="Y8" s="22" t="s">
        <v>33</v>
      </c>
      <c r="Z8" s="22" t="s">
        <v>34</v>
      </c>
      <c r="AA8" s="22" t="s">
        <v>36</v>
      </c>
      <c r="AB8" s="94"/>
      <c r="AC8" s="94"/>
      <c r="AD8" s="22" t="s">
        <v>37</v>
      </c>
      <c r="AE8" s="22" t="s">
        <v>38</v>
      </c>
    </row>
    <row r="9" spans="1:31" ht="82.8" x14ac:dyDescent="0.25">
      <c r="A9" s="1">
        <v>120</v>
      </c>
      <c r="B9" s="2" t="s">
        <v>39</v>
      </c>
      <c r="C9" s="2" t="s">
        <v>40</v>
      </c>
      <c r="D9" s="2" t="s">
        <v>41</v>
      </c>
      <c r="E9" s="31" t="s">
        <v>42</v>
      </c>
      <c r="F9" s="32" t="s">
        <v>43</v>
      </c>
      <c r="G9" s="33">
        <v>20200680010042</v>
      </c>
      <c r="H9" s="34" t="s">
        <v>44</v>
      </c>
      <c r="I9" s="35" t="s">
        <v>45</v>
      </c>
      <c r="J9" s="36">
        <v>44211</v>
      </c>
      <c r="K9" s="36">
        <v>44561</v>
      </c>
      <c r="L9" s="37">
        <v>165</v>
      </c>
      <c r="M9" s="38">
        <v>128</v>
      </c>
      <c r="N9" s="39">
        <f>IF(M9/L9&gt;100%,100%,M9/L9)</f>
        <v>0.77575757575757576</v>
      </c>
      <c r="O9" s="6" t="s">
        <v>46</v>
      </c>
      <c r="P9" s="3">
        <v>748185324</v>
      </c>
      <c r="Q9" s="7"/>
      <c r="R9" s="7"/>
      <c r="S9" s="7"/>
      <c r="T9" s="40"/>
      <c r="U9" s="23">
        <f>SUM(P9:T9)</f>
        <v>748185324</v>
      </c>
      <c r="V9" s="3">
        <v>748185324</v>
      </c>
      <c r="W9" s="7"/>
      <c r="X9" s="7"/>
      <c r="Y9" s="40"/>
      <c r="Z9" s="40"/>
      <c r="AA9" s="23">
        <f>SUM(V9:Z9)</f>
        <v>748185324</v>
      </c>
      <c r="AB9" s="20">
        <f>IFERROR(AA9/U9,"-")</f>
        <v>1</v>
      </c>
      <c r="AC9" s="4"/>
      <c r="AD9" s="8" t="s">
        <v>47</v>
      </c>
      <c r="AE9" s="41" t="s">
        <v>48</v>
      </c>
    </row>
    <row r="10" spans="1:31" ht="82.8" x14ac:dyDescent="0.25">
      <c r="A10" s="21">
        <v>121</v>
      </c>
      <c r="B10" s="42" t="s">
        <v>39</v>
      </c>
      <c r="C10" s="42" t="s">
        <v>40</v>
      </c>
      <c r="D10" s="42" t="s">
        <v>41</v>
      </c>
      <c r="E10" s="43" t="s">
        <v>49</v>
      </c>
      <c r="F10" s="42" t="s">
        <v>50</v>
      </c>
      <c r="G10" s="33">
        <v>20200680010042</v>
      </c>
      <c r="H10" s="34" t="s">
        <v>44</v>
      </c>
      <c r="I10" s="35" t="s">
        <v>49</v>
      </c>
      <c r="J10" s="36">
        <v>44211</v>
      </c>
      <c r="K10" s="36">
        <v>44561</v>
      </c>
      <c r="L10" s="69">
        <v>200</v>
      </c>
      <c r="M10" s="72">
        <v>68</v>
      </c>
      <c r="N10" s="75">
        <f>IF(M10/L10&gt;100%,100%,M10/L10)</f>
        <v>0.34</v>
      </c>
      <c r="O10" s="6" t="s">
        <v>46</v>
      </c>
      <c r="P10" s="3">
        <v>424595061</v>
      </c>
      <c r="Q10" s="7"/>
      <c r="R10" s="7"/>
      <c r="S10" s="58"/>
      <c r="T10" s="40"/>
      <c r="U10" s="78">
        <f>SUM(P10:T12)</f>
        <v>745672772.66666603</v>
      </c>
      <c r="V10" s="3">
        <v>420145020.65999997</v>
      </c>
      <c r="W10" s="7"/>
      <c r="X10" s="7"/>
      <c r="Y10" s="40"/>
      <c r="Z10" s="40"/>
      <c r="AA10" s="92">
        <f>SUM(V10:Z12)</f>
        <v>420145020.65999997</v>
      </c>
      <c r="AB10" s="85">
        <f>IFERROR(AA10/U10,"-")</f>
        <v>0.56344422923943216</v>
      </c>
      <c r="AC10" s="65"/>
      <c r="AD10" s="67" t="s">
        <v>47</v>
      </c>
      <c r="AE10" s="62" t="s">
        <v>48</v>
      </c>
    </row>
    <row r="11" spans="1:31" ht="55.2" x14ac:dyDescent="0.25">
      <c r="A11" s="21">
        <v>121</v>
      </c>
      <c r="B11" s="42" t="s">
        <v>39</v>
      </c>
      <c r="C11" s="42" t="s">
        <v>40</v>
      </c>
      <c r="D11" s="42" t="s">
        <v>41</v>
      </c>
      <c r="E11" s="43" t="s">
        <v>49</v>
      </c>
      <c r="F11" s="42" t="s">
        <v>50</v>
      </c>
      <c r="G11" s="33"/>
      <c r="H11" s="44" t="s">
        <v>57</v>
      </c>
      <c r="I11" s="45"/>
      <c r="J11" s="36"/>
      <c r="K11" s="36"/>
      <c r="L11" s="70"/>
      <c r="M11" s="73"/>
      <c r="N11" s="76"/>
      <c r="O11" s="6" t="s">
        <v>46</v>
      </c>
      <c r="P11" s="3">
        <v>321077711.66666597</v>
      </c>
      <c r="Q11" s="7"/>
      <c r="R11" s="7"/>
      <c r="S11" s="3"/>
      <c r="T11" s="40"/>
      <c r="U11" s="79"/>
      <c r="V11" s="3"/>
      <c r="W11" s="7"/>
      <c r="X11" s="7"/>
      <c r="Y11" s="40"/>
      <c r="Z11" s="40"/>
      <c r="AA11" s="92"/>
      <c r="AB11" s="85"/>
      <c r="AC11" s="84"/>
      <c r="AD11" s="86"/>
      <c r="AE11" s="63"/>
    </row>
    <row r="12" spans="1:31" ht="55.2" x14ac:dyDescent="0.25">
      <c r="A12" s="21">
        <v>121</v>
      </c>
      <c r="B12" s="42" t="s">
        <v>39</v>
      </c>
      <c r="C12" s="42" t="s">
        <v>40</v>
      </c>
      <c r="D12" s="42" t="s">
        <v>41</v>
      </c>
      <c r="E12" s="43" t="s">
        <v>49</v>
      </c>
      <c r="F12" s="42" t="s">
        <v>50</v>
      </c>
      <c r="G12" s="33">
        <v>20200680010006</v>
      </c>
      <c r="H12" s="34" t="s">
        <v>51</v>
      </c>
      <c r="I12" s="45" t="s">
        <v>49</v>
      </c>
      <c r="J12" s="36">
        <v>44225</v>
      </c>
      <c r="K12" s="36">
        <v>44316</v>
      </c>
      <c r="L12" s="70"/>
      <c r="M12" s="73"/>
      <c r="N12" s="76"/>
      <c r="O12" s="6" t="s">
        <v>46</v>
      </c>
      <c r="P12" s="3"/>
      <c r="Q12" s="7"/>
      <c r="R12" s="7"/>
      <c r="S12" s="24"/>
      <c r="T12" s="40"/>
      <c r="U12" s="79"/>
      <c r="V12" s="3"/>
      <c r="W12" s="7"/>
      <c r="X12" s="7"/>
      <c r="Y12" s="40"/>
      <c r="Z12" s="40"/>
      <c r="AA12" s="92">
        <f>SUM(V12:X12)</f>
        <v>0</v>
      </c>
      <c r="AB12" s="85"/>
      <c r="AC12" s="84"/>
      <c r="AD12" s="86"/>
      <c r="AE12" s="63"/>
    </row>
    <row r="13" spans="1:31" ht="55.2" x14ac:dyDescent="0.25">
      <c r="A13" s="21">
        <v>122</v>
      </c>
      <c r="B13" s="2" t="s">
        <v>39</v>
      </c>
      <c r="C13" s="2" t="s">
        <v>40</v>
      </c>
      <c r="D13" s="2" t="s">
        <v>52</v>
      </c>
      <c r="E13" s="31" t="s">
        <v>53</v>
      </c>
      <c r="F13" s="32" t="s">
        <v>54</v>
      </c>
      <c r="G13" s="46">
        <v>20210680010072</v>
      </c>
      <c r="H13" s="47" t="s">
        <v>55</v>
      </c>
      <c r="I13" s="6" t="s">
        <v>56</v>
      </c>
      <c r="J13" s="36"/>
      <c r="K13" s="36"/>
      <c r="L13" s="87">
        <v>120</v>
      </c>
      <c r="M13" s="88">
        <v>120</v>
      </c>
      <c r="N13" s="89">
        <f>IF(M13/L13&gt;100%,100%,M13/L13)</f>
        <v>1</v>
      </c>
      <c r="O13" s="6" t="s">
        <v>46</v>
      </c>
      <c r="P13" s="3">
        <v>1500000000</v>
      </c>
      <c r="Q13" s="7"/>
      <c r="R13" s="7"/>
      <c r="S13" s="3"/>
      <c r="T13" s="40"/>
      <c r="U13" s="78">
        <f>SUM(P13:T14)</f>
        <v>4823061886</v>
      </c>
      <c r="V13" s="3">
        <v>1451151323.7</v>
      </c>
      <c r="W13" s="7"/>
      <c r="X13" s="7"/>
      <c r="Y13" s="5"/>
      <c r="Z13" s="40"/>
      <c r="AA13" s="78">
        <f>SUM(V13:Z14)</f>
        <v>1451151323.7</v>
      </c>
      <c r="AB13" s="90">
        <f>IFERROR(AA13/U13,"-")</f>
        <v>0.30087760804236963</v>
      </c>
      <c r="AC13" s="65"/>
      <c r="AD13" s="67" t="s">
        <v>47</v>
      </c>
      <c r="AE13" s="62" t="s">
        <v>48</v>
      </c>
    </row>
    <row r="14" spans="1:31" ht="55.2" x14ac:dyDescent="0.25">
      <c r="A14" s="21">
        <v>122</v>
      </c>
      <c r="B14" s="2" t="s">
        <v>39</v>
      </c>
      <c r="C14" s="2" t="s">
        <v>40</v>
      </c>
      <c r="D14" s="2" t="s">
        <v>52</v>
      </c>
      <c r="E14" s="31" t="s">
        <v>53</v>
      </c>
      <c r="F14" s="48" t="s">
        <v>54</v>
      </c>
      <c r="G14" s="49"/>
      <c r="H14" s="50" t="s">
        <v>57</v>
      </c>
      <c r="I14" s="51"/>
      <c r="J14" s="52"/>
      <c r="K14" s="52"/>
      <c r="L14" s="71"/>
      <c r="M14" s="74"/>
      <c r="N14" s="77"/>
      <c r="O14" s="51" t="s">
        <v>58</v>
      </c>
      <c r="P14" s="3">
        <v>3000000000</v>
      </c>
      <c r="Q14" s="7"/>
      <c r="R14" s="7"/>
      <c r="S14" s="3">
        <v>323061886</v>
      </c>
      <c r="T14" s="40"/>
      <c r="U14" s="80"/>
      <c r="V14" s="3"/>
      <c r="W14" s="7"/>
      <c r="X14" s="7"/>
      <c r="Y14" s="40"/>
      <c r="Z14" s="40"/>
      <c r="AA14" s="80"/>
      <c r="AB14" s="91"/>
      <c r="AC14" s="66"/>
      <c r="AD14" s="68"/>
      <c r="AE14" s="64"/>
    </row>
    <row r="15" spans="1:31" ht="69" x14ac:dyDescent="0.25">
      <c r="A15" s="21">
        <v>123</v>
      </c>
      <c r="B15" s="2" t="s">
        <v>39</v>
      </c>
      <c r="C15" s="2" t="s">
        <v>40</v>
      </c>
      <c r="D15" s="2" t="s">
        <v>59</v>
      </c>
      <c r="E15" s="31" t="s">
        <v>60</v>
      </c>
      <c r="F15" s="32" t="s">
        <v>61</v>
      </c>
      <c r="G15" s="33">
        <v>20200680010046</v>
      </c>
      <c r="H15" s="34" t="s">
        <v>62</v>
      </c>
      <c r="I15" s="35" t="s">
        <v>63</v>
      </c>
      <c r="J15" s="36">
        <v>44211</v>
      </c>
      <c r="K15" s="36">
        <v>44227</v>
      </c>
      <c r="L15" s="69">
        <v>3500</v>
      </c>
      <c r="M15" s="72">
        <v>8799.5</v>
      </c>
      <c r="N15" s="75">
        <f>IF(M15/L15&gt;100%,100%,M15/L15)</f>
        <v>1</v>
      </c>
      <c r="O15" s="6" t="s">
        <v>64</v>
      </c>
      <c r="P15" s="3">
        <v>153323932</v>
      </c>
      <c r="Q15" s="7"/>
      <c r="R15" s="7"/>
      <c r="S15" s="7"/>
      <c r="T15" s="40"/>
      <c r="U15" s="78">
        <f>SUM(P15:T17)</f>
        <v>464141903</v>
      </c>
      <c r="V15" s="3">
        <v>153323932</v>
      </c>
      <c r="W15" s="7"/>
      <c r="X15" s="7"/>
      <c r="Y15" s="40"/>
      <c r="Z15" s="40"/>
      <c r="AA15" s="78">
        <f>SUM(V15:Z17)</f>
        <v>153323932</v>
      </c>
      <c r="AB15" s="81">
        <f>IFERROR(AA15/U15,"-")</f>
        <v>0.33033848271182703</v>
      </c>
      <c r="AC15" s="65"/>
      <c r="AD15" s="67" t="s">
        <v>47</v>
      </c>
      <c r="AE15" s="62" t="s">
        <v>48</v>
      </c>
    </row>
    <row r="16" spans="1:31" ht="55.2" x14ac:dyDescent="0.25">
      <c r="A16" s="21">
        <v>123</v>
      </c>
      <c r="B16" s="2" t="s">
        <v>39</v>
      </c>
      <c r="C16" s="2" t="s">
        <v>40</v>
      </c>
      <c r="D16" s="2" t="s">
        <v>59</v>
      </c>
      <c r="E16" s="31" t="s">
        <v>60</v>
      </c>
      <c r="F16" s="32" t="s">
        <v>61</v>
      </c>
      <c r="G16" s="33"/>
      <c r="H16" s="44" t="s">
        <v>57</v>
      </c>
      <c r="I16" s="35"/>
      <c r="J16" s="36"/>
      <c r="K16" s="36"/>
      <c r="L16" s="70"/>
      <c r="M16" s="73"/>
      <c r="N16" s="76"/>
      <c r="O16" s="6" t="s">
        <v>58</v>
      </c>
      <c r="P16" s="3">
        <v>12104068</v>
      </c>
      <c r="Q16" s="7"/>
      <c r="R16" s="7"/>
      <c r="S16" s="7"/>
      <c r="T16" s="40"/>
      <c r="U16" s="79"/>
      <c r="V16" s="3"/>
      <c r="W16" s="7"/>
      <c r="X16" s="7"/>
      <c r="Y16" s="40"/>
      <c r="Z16" s="40"/>
      <c r="AA16" s="79"/>
      <c r="AB16" s="82"/>
      <c r="AC16" s="84"/>
      <c r="AD16" s="86"/>
      <c r="AE16" s="63"/>
    </row>
    <row r="17" spans="1:31" ht="55.2" x14ac:dyDescent="0.25">
      <c r="A17" s="21">
        <v>123</v>
      </c>
      <c r="B17" s="2" t="s">
        <v>39</v>
      </c>
      <c r="C17" s="2" t="s">
        <v>40</v>
      </c>
      <c r="D17" s="2" t="s">
        <v>59</v>
      </c>
      <c r="E17" s="31" t="s">
        <v>60</v>
      </c>
      <c r="F17" s="32" t="s">
        <v>61</v>
      </c>
      <c r="G17" s="33">
        <v>20210680010207</v>
      </c>
      <c r="H17" s="34" t="s">
        <v>65</v>
      </c>
      <c r="I17" s="35" t="s">
        <v>63</v>
      </c>
      <c r="J17" s="36">
        <v>44530</v>
      </c>
      <c r="K17" s="36">
        <v>44561</v>
      </c>
      <c r="L17" s="71"/>
      <c r="M17" s="74"/>
      <c r="N17" s="77"/>
      <c r="O17" s="6" t="s">
        <v>66</v>
      </c>
      <c r="P17" s="3">
        <v>298713903</v>
      </c>
      <c r="Q17" s="7"/>
      <c r="R17" s="7"/>
      <c r="S17" s="7"/>
      <c r="T17" s="40"/>
      <c r="U17" s="80"/>
      <c r="V17" s="3"/>
      <c r="W17" s="7"/>
      <c r="X17" s="7"/>
      <c r="Y17" s="40"/>
      <c r="Z17" s="40"/>
      <c r="AA17" s="80"/>
      <c r="AB17" s="83"/>
      <c r="AC17" s="66"/>
      <c r="AD17" s="68"/>
      <c r="AE17" s="64"/>
    </row>
    <row r="18" spans="1:31" ht="55.2" x14ac:dyDescent="0.25">
      <c r="A18" s="21">
        <v>261</v>
      </c>
      <c r="B18" s="2" t="s">
        <v>67</v>
      </c>
      <c r="C18" s="2" t="s">
        <v>68</v>
      </c>
      <c r="D18" s="2" t="s">
        <v>74</v>
      </c>
      <c r="E18" s="31" t="s">
        <v>69</v>
      </c>
      <c r="F18" s="32" t="s">
        <v>70</v>
      </c>
      <c r="G18" s="46">
        <v>20210680010059</v>
      </c>
      <c r="H18" s="47" t="s">
        <v>71</v>
      </c>
      <c r="I18" s="35" t="s">
        <v>72</v>
      </c>
      <c r="J18" s="36"/>
      <c r="K18" s="36"/>
      <c r="L18" s="53">
        <v>0.15</v>
      </c>
      <c r="M18" s="54">
        <v>0.15</v>
      </c>
      <c r="N18" s="39">
        <f>IF(M18/L18&gt;100%,100%,M18/L18)</f>
        <v>1</v>
      </c>
      <c r="O18" s="6" t="s">
        <v>46</v>
      </c>
      <c r="P18" s="3">
        <v>145000000</v>
      </c>
      <c r="Q18" s="7"/>
      <c r="R18" s="7"/>
      <c r="S18" s="7"/>
      <c r="T18" s="40"/>
      <c r="U18" s="23">
        <f>SUM(P18:T18)</f>
        <v>145000000</v>
      </c>
      <c r="V18" s="3">
        <v>145000000</v>
      </c>
      <c r="W18" s="7"/>
      <c r="X18" s="7"/>
      <c r="Y18" s="40"/>
      <c r="Z18" s="40"/>
      <c r="AA18" s="23">
        <f>SUM(V18:Z18)</f>
        <v>145000000</v>
      </c>
      <c r="AB18" s="20">
        <f>IFERROR(AA18/U18,"-")</f>
        <v>1</v>
      </c>
      <c r="AC18" s="55">
        <v>52500000</v>
      </c>
      <c r="AD18" s="8" t="s">
        <v>47</v>
      </c>
      <c r="AE18" s="41" t="s">
        <v>48</v>
      </c>
    </row>
    <row r="19" spans="1:31" x14ac:dyDescent="0.25">
      <c r="A19" s="9">
        <f>SUM(--(FREQUENCY(A9:A18,A9:A18)&gt;0))</f>
        <v>5</v>
      </c>
      <c r="B19" s="10"/>
      <c r="C19" s="11"/>
      <c r="D19" s="11"/>
      <c r="E19" s="11"/>
      <c r="F19" s="11"/>
      <c r="G19" s="11"/>
      <c r="H19" s="11"/>
      <c r="I19" s="11"/>
      <c r="J19" s="11"/>
      <c r="K19" s="12"/>
      <c r="L19" s="13"/>
      <c r="M19" s="14" t="s">
        <v>73</v>
      </c>
      <c r="N19" s="15">
        <f>IFERROR(AVERAGE(N9:N18),"-")</f>
        <v>0.82315151515151508</v>
      </c>
      <c r="O19" s="16"/>
      <c r="P19" s="17">
        <f t="shared" ref="P19:W19" si="0">SUM(P9:P18)</f>
        <v>6602999999.666666</v>
      </c>
      <c r="Q19" s="17">
        <f t="shared" si="0"/>
        <v>0</v>
      </c>
      <c r="R19" s="17">
        <f t="shared" si="0"/>
        <v>0</v>
      </c>
      <c r="S19" s="17">
        <f t="shared" si="0"/>
        <v>323061886</v>
      </c>
      <c r="T19" s="17">
        <f t="shared" si="0"/>
        <v>0</v>
      </c>
      <c r="U19" s="18">
        <f>SUM(U9:U18)</f>
        <v>6926061885.666666</v>
      </c>
      <c r="V19" s="17">
        <f>SUM(V9:V18)</f>
        <v>2917805600.3599997</v>
      </c>
      <c r="W19" s="17">
        <f t="shared" si="0"/>
        <v>0</v>
      </c>
      <c r="X19" s="17">
        <f t="shared" ref="X19:Z19" si="1">SUM(X9:X18)</f>
        <v>0</v>
      </c>
      <c r="Y19" s="17">
        <f t="shared" si="1"/>
        <v>0</v>
      </c>
      <c r="Z19" s="17">
        <f t="shared" si="1"/>
        <v>0</v>
      </c>
      <c r="AA19" s="18">
        <f>SUM(AA9:AA18)</f>
        <v>2917805600.3599997</v>
      </c>
      <c r="AB19" s="19">
        <f>IFERROR(AA19/U19,"-")</f>
        <v>0.42127916968202878</v>
      </c>
      <c r="AC19" s="18">
        <f>SUM(AC9:AC18)</f>
        <v>52500000</v>
      </c>
      <c r="AD19" s="16"/>
      <c r="AE19" s="16"/>
    </row>
    <row r="21" spans="1:31" x14ac:dyDescent="0.25">
      <c r="S21" s="59"/>
      <c r="U21" s="59"/>
    </row>
    <row r="22" spans="1:31" x14ac:dyDescent="0.25">
      <c r="S22" s="59"/>
      <c r="U22" s="59"/>
      <c r="X22" s="56"/>
      <c r="Y22" s="56"/>
    </row>
    <row r="23" spans="1:31" x14ac:dyDescent="0.25">
      <c r="P23" s="59"/>
      <c r="S23" s="60"/>
      <c r="U23" s="60"/>
      <c r="V23" s="57"/>
    </row>
    <row r="24" spans="1:31" x14ac:dyDescent="0.25">
      <c r="P24" s="61"/>
      <c r="U24" s="59"/>
    </row>
    <row r="25" spans="1:31" x14ac:dyDescent="0.25">
      <c r="P25" s="61"/>
      <c r="S25" s="60"/>
      <c r="U25" s="60"/>
    </row>
    <row r="26" spans="1:31" x14ac:dyDescent="0.25">
      <c r="P26" s="61"/>
      <c r="U26" s="59"/>
    </row>
    <row r="27" spans="1:31" x14ac:dyDescent="0.25">
      <c r="S27" s="60"/>
    </row>
    <row r="29" spans="1:31" x14ac:dyDescent="0.25">
      <c r="S29" s="59"/>
    </row>
    <row r="30" spans="1:31" x14ac:dyDescent="0.25">
      <c r="U30" s="57"/>
    </row>
    <row r="31" spans="1:31" x14ac:dyDescent="0.25">
      <c r="S31" s="59"/>
    </row>
    <row r="32" spans="1:31" x14ac:dyDescent="0.25">
      <c r="S32" s="60"/>
    </row>
  </sheetData>
  <mergeCells count="45">
    <mergeCell ref="A1:A4"/>
    <mergeCell ref="B1:AB4"/>
    <mergeCell ref="AC1:AE1"/>
    <mergeCell ref="AC2:AE2"/>
    <mergeCell ref="AC3:AE3"/>
    <mergeCell ref="AC4:AE4"/>
    <mergeCell ref="A5:C5"/>
    <mergeCell ref="D5:L5"/>
    <mergeCell ref="A6:C6"/>
    <mergeCell ref="D6:L6"/>
    <mergeCell ref="B7:F7"/>
    <mergeCell ref="G7:K7"/>
    <mergeCell ref="L7:N7"/>
    <mergeCell ref="O7:U7"/>
    <mergeCell ref="V7:AA7"/>
    <mergeCell ref="AB7:AB8"/>
    <mergeCell ref="AC7:AC8"/>
    <mergeCell ref="AD7:AE7"/>
    <mergeCell ref="L10:L12"/>
    <mergeCell ref="M10:M12"/>
    <mergeCell ref="N10:N12"/>
    <mergeCell ref="U10:U12"/>
    <mergeCell ref="AA10:AA12"/>
    <mergeCell ref="AB10:AB12"/>
    <mergeCell ref="AC10:AC12"/>
    <mergeCell ref="AD10:AD12"/>
    <mergeCell ref="AD15:AD17"/>
    <mergeCell ref="AE10:AE12"/>
    <mergeCell ref="AB13:AB14"/>
    <mergeCell ref="AE15:AE17"/>
    <mergeCell ref="AC13:AC14"/>
    <mergeCell ref="AD13:AD14"/>
    <mergeCell ref="AE13:AE14"/>
    <mergeCell ref="L15:L17"/>
    <mergeCell ref="M15:M17"/>
    <mergeCell ref="N15:N17"/>
    <mergeCell ref="U15:U17"/>
    <mergeCell ref="AA15:AA17"/>
    <mergeCell ref="AB15:AB17"/>
    <mergeCell ref="AC15:AC17"/>
    <mergeCell ref="L13:L14"/>
    <mergeCell ref="M13:M14"/>
    <mergeCell ref="N13:N14"/>
    <mergeCell ref="U13:U14"/>
    <mergeCell ref="AA13:AA14"/>
  </mergeCells>
  <conditionalFormatting sqref="N18 N9:N13 N15:N16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acción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Florez</dc:creator>
  <cp:lastModifiedBy>A</cp:lastModifiedBy>
  <dcterms:created xsi:type="dcterms:W3CDTF">2022-01-26T15:56:59Z</dcterms:created>
  <dcterms:modified xsi:type="dcterms:W3CDTF">2022-01-28T06:57:08Z</dcterms:modified>
</cp:coreProperties>
</file>